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180"/>
  </bookViews>
  <sheets>
    <sheet name="FA-1" sheetId="3" r:id="rId1"/>
    <sheet name="FA-1(2)" sheetId="4" r:id="rId2"/>
    <sheet name="FA-2" sheetId="5" r:id="rId3"/>
    <sheet name="FA-2(2)" sheetId="6" r:id="rId4"/>
    <sheet name="SA-1" sheetId="7" r:id="rId5"/>
    <sheet name="SA-1 (2)" sheetId="8" r:id="rId6"/>
    <sheet name="FA-3A" sheetId="9" r:id="rId7"/>
    <sheet name="FA-3B" sheetId="10" r:id="rId8"/>
    <sheet name="SA-2 (1)" sheetId="11" r:id="rId9"/>
    <sheet name="SA-2 (2)" sheetId="12" r:id="rId10"/>
    <sheet name="Final Result(1)" sheetId="13" r:id="rId11"/>
    <sheet name="Final Result(2)" sheetId="14" r:id="rId12"/>
    <sheet name="CO DETAIL" sheetId="15" r:id="rId13"/>
    <sheet name="CO DETAIL(2)" sheetId="16" r:id="rId14"/>
  </sheets>
  <calcPr calcId="162913"/>
</workbook>
</file>

<file path=xl/calcChain.xml><?xml version="1.0" encoding="utf-8"?>
<calcChain xmlns="http://schemas.openxmlformats.org/spreadsheetml/2006/main">
  <c r="X27" i="16" l="1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X10" i="16"/>
  <c r="X9" i="16"/>
  <c r="X8" i="16"/>
  <c r="X7" i="16"/>
  <c r="X6" i="16"/>
  <c r="X5" i="16"/>
  <c r="X30" i="15"/>
  <c r="X29" i="15"/>
  <c r="X28" i="15"/>
  <c r="X27" i="15"/>
  <c r="X26" i="15"/>
  <c r="X25" i="15"/>
  <c r="X24" i="15"/>
  <c r="X23" i="15"/>
  <c r="X22" i="15"/>
  <c r="X21" i="15"/>
  <c r="X20" i="15"/>
  <c r="X19" i="15"/>
  <c r="X18" i="15"/>
  <c r="X17" i="15"/>
  <c r="X16" i="15"/>
  <c r="X15" i="15"/>
  <c r="X14" i="15"/>
  <c r="X13" i="15"/>
  <c r="X12" i="15"/>
  <c r="X11" i="15"/>
  <c r="X10" i="15"/>
  <c r="X9" i="15"/>
  <c r="X8" i="15"/>
  <c r="X7" i="15"/>
  <c r="X6" i="15"/>
  <c r="X5" i="15"/>
  <c r="AU26" i="14"/>
  <c r="AR26" i="14"/>
  <c r="AQ26" i="14"/>
  <c r="AN26" i="14"/>
  <c r="AV26" i="14" s="1"/>
  <c r="AM26" i="14"/>
  <c r="AJ26" i="14"/>
  <c r="AI26" i="14"/>
  <c r="AB26" i="14"/>
  <c r="AA26" i="14"/>
  <c r="X26" i="14"/>
  <c r="AF26" i="14" s="1"/>
  <c r="W26" i="14"/>
  <c r="AE26" i="14" s="1"/>
  <c r="T26" i="14"/>
  <c r="S26" i="14"/>
  <c r="O26" i="14"/>
  <c r="L26" i="14"/>
  <c r="K26" i="14"/>
  <c r="H26" i="14"/>
  <c r="P26" i="14" s="1"/>
  <c r="G26" i="14"/>
  <c r="D26" i="14"/>
  <c r="C26" i="14"/>
  <c r="AR25" i="14"/>
  <c r="AQ25" i="14"/>
  <c r="AN25" i="14"/>
  <c r="AV25" i="14" s="1"/>
  <c r="AM25" i="14"/>
  <c r="AU25" i="14" s="1"/>
  <c r="AJ25" i="14"/>
  <c r="AI25" i="14"/>
  <c r="AE25" i="14"/>
  <c r="AB25" i="14"/>
  <c r="AA25" i="14"/>
  <c r="X25" i="14"/>
  <c r="AF25" i="14" s="1"/>
  <c r="W25" i="14"/>
  <c r="T25" i="14"/>
  <c r="S25" i="14"/>
  <c r="P25" i="14"/>
  <c r="O25" i="14"/>
  <c r="L25" i="14"/>
  <c r="K25" i="14"/>
  <c r="H25" i="14"/>
  <c r="G25" i="14"/>
  <c r="D25" i="14"/>
  <c r="C25" i="14"/>
  <c r="AU24" i="14"/>
  <c r="AR24" i="14"/>
  <c r="AQ24" i="14"/>
  <c r="AN24" i="14"/>
  <c r="AV24" i="14" s="1"/>
  <c r="AM24" i="14"/>
  <c r="AJ24" i="14"/>
  <c r="AI24" i="14"/>
  <c r="AF24" i="14"/>
  <c r="AE24" i="14"/>
  <c r="AB24" i="14"/>
  <c r="AA24" i="14"/>
  <c r="X24" i="14"/>
  <c r="W24" i="14"/>
  <c r="T24" i="14"/>
  <c r="S24" i="14"/>
  <c r="P24" i="14"/>
  <c r="O24" i="14"/>
  <c r="L24" i="14"/>
  <c r="K24" i="14"/>
  <c r="H24" i="14"/>
  <c r="G24" i="14"/>
  <c r="D24" i="14"/>
  <c r="C24" i="14"/>
  <c r="AV23" i="14"/>
  <c r="AR23" i="14"/>
  <c r="AQ23" i="14"/>
  <c r="AN23" i="14"/>
  <c r="AM23" i="14"/>
  <c r="AJ23" i="14"/>
  <c r="AI23" i="14"/>
  <c r="AU23" i="14" s="1"/>
  <c r="AF23" i="14"/>
  <c r="AB23" i="14"/>
  <c r="AA23" i="14"/>
  <c r="X23" i="14"/>
  <c r="W23" i="14"/>
  <c r="T23" i="14"/>
  <c r="S23" i="14"/>
  <c r="AE23" i="14" s="1"/>
  <c r="L23" i="14"/>
  <c r="K23" i="14"/>
  <c r="H23" i="14"/>
  <c r="P23" i="14" s="1"/>
  <c r="G23" i="14"/>
  <c r="D23" i="14"/>
  <c r="C23" i="14"/>
  <c r="O23" i="14" s="1"/>
  <c r="AR22" i="14"/>
  <c r="AQ22" i="14"/>
  <c r="AN22" i="14"/>
  <c r="AM22" i="14"/>
  <c r="AJ22" i="14"/>
  <c r="AV22" i="14" s="1"/>
  <c r="AI22" i="14"/>
  <c r="AB22" i="14"/>
  <c r="AA22" i="14"/>
  <c r="X22" i="14"/>
  <c r="W22" i="14"/>
  <c r="T22" i="14"/>
  <c r="AF22" i="14" s="1"/>
  <c r="S22" i="14"/>
  <c r="L22" i="14"/>
  <c r="K22" i="14"/>
  <c r="H22" i="14"/>
  <c r="G22" i="14"/>
  <c r="D22" i="14"/>
  <c r="P22" i="14" s="1"/>
  <c r="C22" i="14"/>
  <c r="AR21" i="14"/>
  <c r="AQ21" i="14"/>
  <c r="AN21" i="14"/>
  <c r="AM21" i="14"/>
  <c r="AJ21" i="14"/>
  <c r="AV21" i="14" s="1"/>
  <c r="AI21" i="14"/>
  <c r="AB21" i="14"/>
  <c r="AA21" i="14"/>
  <c r="X21" i="14"/>
  <c r="W21" i="14"/>
  <c r="T21" i="14"/>
  <c r="AF21" i="14" s="1"/>
  <c r="S21" i="14"/>
  <c r="L21" i="14"/>
  <c r="K21" i="14"/>
  <c r="H21" i="14"/>
  <c r="G21" i="14"/>
  <c r="D21" i="14"/>
  <c r="P21" i="14" s="1"/>
  <c r="C21" i="14"/>
  <c r="AR20" i="14"/>
  <c r="AQ20" i="14"/>
  <c r="AN20" i="14"/>
  <c r="AM20" i="14"/>
  <c r="AJ20" i="14"/>
  <c r="AI20" i="14"/>
  <c r="AB20" i="14"/>
  <c r="AA20" i="14"/>
  <c r="X20" i="14"/>
  <c r="W20" i="14"/>
  <c r="T20" i="14"/>
  <c r="S20" i="14"/>
  <c r="L20" i="14"/>
  <c r="K20" i="14"/>
  <c r="H20" i="14"/>
  <c r="G20" i="14"/>
  <c r="D20" i="14"/>
  <c r="C20" i="14"/>
  <c r="AR19" i="14"/>
  <c r="AQ19" i="14"/>
  <c r="AN19" i="14"/>
  <c r="AM19" i="14"/>
  <c r="AU19" i="14" s="1"/>
  <c r="AJ19" i="14"/>
  <c r="AI19" i="14"/>
  <c r="AB19" i="14"/>
  <c r="AA19" i="14"/>
  <c r="X19" i="14"/>
  <c r="W19" i="14"/>
  <c r="AE19" i="14" s="1"/>
  <c r="T19" i="14"/>
  <c r="S19" i="14"/>
  <c r="L19" i="14"/>
  <c r="K19" i="14"/>
  <c r="H19" i="14"/>
  <c r="G19" i="14"/>
  <c r="O19" i="14" s="1"/>
  <c r="D19" i="14"/>
  <c r="C19" i="14"/>
  <c r="AR18" i="14"/>
  <c r="AQ18" i="14"/>
  <c r="AN18" i="14"/>
  <c r="AV18" i="14" s="1"/>
  <c r="AM18" i="14"/>
  <c r="AU18" i="14" s="1"/>
  <c r="AJ18" i="14"/>
  <c r="AI18" i="14"/>
  <c r="AE18" i="14"/>
  <c r="AB18" i="14"/>
  <c r="AA18" i="14"/>
  <c r="X18" i="14"/>
  <c r="AF18" i="14" s="1"/>
  <c r="W18" i="14"/>
  <c r="T18" i="14"/>
  <c r="S18" i="14"/>
  <c r="O18" i="14"/>
  <c r="L18" i="14"/>
  <c r="K18" i="14"/>
  <c r="H18" i="14"/>
  <c r="P18" i="14" s="1"/>
  <c r="G18" i="14"/>
  <c r="D18" i="14"/>
  <c r="C18" i="14"/>
  <c r="AV17" i="14"/>
  <c r="AU17" i="14"/>
  <c r="AR17" i="14"/>
  <c r="AQ17" i="14"/>
  <c r="AN17" i="14"/>
  <c r="AM17" i="14"/>
  <c r="AJ17" i="14"/>
  <c r="AI17" i="14"/>
  <c r="AF17" i="14"/>
  <c r="AB17" i="14"/>
  <c r="AA17" i="14"/>
  <c r="X17" i="14"/>
  <c r="W17" i="14"/>
  <c r="AE17" i="14" s="1"/>
  <c r="T17" i="14"/>
  <c r="S17" i="14"/>
  <c r="L17" i="14"/>
  <c r="K17" i="14"/>
  <c r="H17" i="14"/>
  <c r="P17" i="14" s="1"/>
  <c r="G17" i="14"/>
  <c r="O17" i="14" s="1"/>
  <c r="D17" i="14"/>
  <c r="C17" i="14"/>
  <c r="AV16" i="14"/>
  <c r="AR16" i="14"/>
  <c r="AQ16" i="14"/>
  <c r="AN16" i="14"/>
  <c r="AM16" i="14"/>
  <c r="AU16" i="14" s="1"/>
  <c r="AJ16" i="14"/>
  <c r="AI16" i="14"/>
  <c r="AB16" i="14"/>
  <c r="AA16" i="14"/>
  <c r="X16" i="14"/>
  <c r="AF16" i="14" s="1"/>
  <c r="W16" i="14"/>
  <c r="AE16" i="14" s="1"/>
  <c r="T16" i="14"/>
  <c r="S16" i="14"/>
  <c r="P16" i="14"/>
  <c r="O16" i="14"/>
  <c r="L16" i="14"/>
  <c r="K16" i="14"/>
  <c r="H16" i="14"/>
  <c r="G16" i="14"/>
  <c r="D16" i="14"/>
  <c r="C16" i="14"/>
  <c r="AR15" i="14"/>
  <c r="AQ15" i="14"/>
  <c r="AN15" i="14"/>
  <c r="AV15" i="14" s="1"/>
  <c r="AM15" i="14"/>
  <c r="AJ15" i="14"/>
  <c r="AI15" i="14"/>
  <c r="AU15" i="14" s="1"/>
  <c r="AF15" i="14"/>
  <c r="AB15" i="14"/>
  <c r="AA15" i="14"/>
  <c r="X15" i="14"/>
  <c r="W15" i="14"/>
  <c r="T15" i="14"/>
  <c r="S15" i="14"/>
  <c r="AE15" i="14" s="1"/>
  <c r="P15" i="14"/>
  <c r="L15" i="14"/>
  <c r="K15" i="14"/>
  <c r="H15" i="14"/>
  <c r="G15" i="14"/>
  <c r="D15" i="14"/>
  <c r="C15" i="14"/>
  <c r="O15" i="14" s="1"/>
  <c r="AR14" i="14"/>
  <c r="AQ14" i="14"/>
  <c r="AN14" i="14"/>
  <c r="AM14" i="14"/>
  <c r="AJ14" i="14"/>
  <c r="AV14" i="14" s="1"/>
  <c r="AI14" i="14"/>
  <c r="AB14" i="14"/>
  <c r="AA14" i="14"/>
  <c r="X14" i="14"/>
  <c r="W14" i="14"/>
  <c r="T14" i="14"/>
  <c r="AF14" i="14" s="1"/>
  <c r="S14" i="14"/>
  <c r="AE14" i="14" s="1"/>
  <c r="L14" i="14"/>
  <c r="K14" i="14"/>
  <c r="H14" i="14"/>
  <c r="G14" i="14"/>
  <c r="D14" i="14"/>
  <c r="P14" i="14" s="1"/>
  <c r="C14" i="14"/>
  <c r="AR13" i="14"/>
  <c r="AQ13" i="14"/>
  <c r="AN13" i="14"/>
  <c r="AM13" i="14"/>
  <c r="AJ13" i="14"/>
  <c r="AI13" i="14"/>
  <c r="AU13" i="14" s="1"/>
  <c r="AB13" i="14"/>
  <c r="AA13" i="14"/>
  <c r="X13" i="14"/>
  <c r="W13" i="14"/>
  <c r="T13" i="14"/>
  <c r="S13" i="14"/>
  <c r="AE13" i="14" s="1"/>
  <c r="L13" i="14"/>
  <c r="K13" i="14"/>
  <c r="H13" i="14"/>
  <c r="G13" i="14"/>
  <c r="D13" i="14"/>
  <c r="C13" i="14"/>
  <c r="O13" i="14" s="1"/>
  <c r="AR12" i="14"/>
  <c r="AQ12" i="14"/>
  <c r="AN12" i="14"/>
  <c r="AM12" i="14"/>
  <c r="AJ12" i="14"/>
  <c r="AI12" i="14"/>
  <c r="AB12" i="14"/>
  <c r="AA12" i="14"/>
  <c r="X12" i="14"/>
  <c r="W12" i="14"/>
  <c r="T12" i="14"/>
  <c r="S12" i="14"/>
  <c r="L12" i="14"/>
  <c r="K12" i="14"/>
  <c r="H12" i="14"/>
  <c r="G12" i="14"/>
  <c r="D12" i="14"/>
  <c r="C12" i="14"/>
  <c r="AU11" i="14"/>
  <c r="AR11" i="14"/>
  <c r="AQ11" i="14"/>
  <c r="AN11" i="14"/>
  <c r="AM11" i="14"/>
  <c r="AJ11" i="14"/>
  <c r="AI11" i="14"/>
  <c r="AB11" i="14"/>
  <c r="AA11" i="14"/>
  <c r="X11" i="14"/>
  <c r="W11" i="14"/>
  <c r="AE11" i="14" s="1"/>
  <c r="T11" i="14"/>
  <c r="AF11" i="14" s="1"/>
  <c r="S11" i="14"/>
  <c r="L11" i="14"/>
  <c r="K11" i="14"/>
  <c r="H11" i="14"/>
  <c r="G11" i="14"/>
  <c r="O11" i="14" s="1"/>
  <c r="D11" i="14"/>
  <c r="P11" i="14" s="1"/>
  <c r="C11" i="14"/>
  <c r="AU10" i="14"/>
  <c r="AR10" i="14"/>
  <c r="AQ10" i="14"/>
  <c r="AN10" i="14"/>
  <c r="AM10" i="14"/>
  <c r="AJ10" i="14"/>
  <c r="AV10" i="14" s="1"/>
  <c r="AI10" i="14"/>
  <c r="AB10" i="14"/>
  <c r="AA10" i="14"/>
  <c r="X10" i="14"/>
  <c r="W10" i="14"/>
  <c r="T10" i="14"/>
  <c r="AF10" i="14" s="1"/>
  <c r="S10" i="14"/>
  <c r="AE10" i="14" s="1"/>
  <c r="L10" i="14"/>
  <c r="K10" i="14"/>
  <c r="H10" i="14"/>
  <c r="G10" i="14"/>
  <c r="D10" i="14"/>
  <c r="P10" i="14" s="1"/>
  <c r="C10" i="14"/>
  <c r="AR9" i="14"/>
  <c r="AQ9" i="14"/>
  <c r="AN9" i="14"/>
  <c r="AM9" i="14"/>
  <c r="AJ9" i="14"/>
  <c r="AV9" i="14" s="1"/>
  <c r="AI9" i="14"/>
  <c r="AB9" i="14"/>
  <c r="AA9" i="14"/>
  <c r="X9" i="14"/>
  <c r="W9" i="14"/>
  <c r="T9" i="14"/>
  <c r="AF9" i="14" s="1"/>
  <c r="S9" i="14"/>
  <c r="L9" i="14"/>
  <c r="K9" i="14"/>
  <c r="H9" i="14"/>
  <c r="G9" i="14"/>
  <c r="D9" i="14"/>
  <c r="P9" i="14" s="1"/>
  <c r="C9" i="14"/>
  <c r="AR8" i="14"/>
  <c r="AQ8" i="14"/>
  <c r="AN8" i="14"/>
  <c r="AM8" i="14"/>
  <c r="AJ8" i="14"/>
  <c r="AI8" i="14"/>
  <c r="AB8" i="14"/>
  <c r="AA8" i="14"/>
  <c r="X8" i="14"/>
  <c r="W8" i="14"/>
  <c r="T8" i="14"/>
  <c r="S8" i="14"/>
  <c r="L8" i="14"/>
  <c r="K8" i="14"/>
  <c r="H8" i="14"/>
  <c r="G8" i="14"/>
  <c r="D8" i="14"/>
  <c r="C8" i="14"/>
  <c r="AR7" i="14"/>
  <c r="AQ7" i="14"/>
  <c r="AN7" i="14"/>
  <c r="AM7" i="14"/>
  <c r="AJ7" i="14"/>
  <c r="AI7" i="14"/>
  <c r="AU7" i="14" s="1"/>
  <c r="AB7" i="14"/>
  <c r="AA7" i="14"/>
  <c r="X7" i="14"/>
  <c r="W7" i="14"/>
  <c r="T7" i="14"/>
  <c r="S7" i="14"/>
  <c r="AE7" i="14" s="1"/>
  <c r="L7" i="14"/>
  <c r="K7" i="14"/>
  <c r="H7" i="14"/>
  <c r="G7" i="14"/>
  <c r="D7" i="14"/>
  <c r="C7" i="14"/>
  <c r="O7" i="14" s="1"/>
  <c r="AR6" i="14"/>
  <c r="AQ6" i="14"/>
  <c r="AN6" i="14"/>
  <c r="AM6" i="14"/>
  <c r="AU6" i="14" s="1"/>
  <c r="AJ6" i="14"/>
  <c r="AI6" i="14"/>
  <c r="AB6" i="14"/>
  <c r="AA6" i="14"/>
  <c r="X6" i="14"/>
  <c r="W6" i="14"/>
  <c r="AE6" i="14" s="1"/>
  <c r="T6" i="14"/>
  <c r="S6" i="14"/>
  <c r="L6" i="14"/>
  <c r="K6" i="14"/>
  <c r="H6" i="14"/>
  <c r="G6" i="14"/>
  <c r="O6" i="14" s="1"/>
  <c r="D6" i="14"/>
  <c r="C6" i="14"/>
  <c r="AU5" i="14"/>
  <c r="AR5" i="14"/>
  <c r="AQ5" i="14"/>
  <c r="AN5" i="14"/>
  <c r="AV5" i="14" s="1"/>
  <c r="AM5" i="14"/>
  <c r="AJ5" i="14"/>
  <c r="AI5" i="14"/>
  <c r="AE5" i="14"/>
  <c r="AB5" i="14"/>
  <c r="AA5" i="14"/>
  <c r="X5" i="14"/>
  <c r="AF5" i="14" s="1"/>
  <c r="W5" i="14"/>
  <c r="T5" i="14"/>
  <c r="S5" i="14"/>
  <c r="L5" i="14"/>
  <c r="K5" i="14"/>
  <c r="H5" i="14"/>
  <c r="P5" i="14" s="1"/>
  <c r="G5" i="14"/>
  <c r="O5" i="14" s="1"/>
  <c r="D5" i="14"/>
  <c r="C5" i="14"/>
  <c r="AV4" i="14"/>
  <c r="AU4" i="14"/>
  <c r="AR4" i="14"/>
  <c r="AQ4" i="14"/>
  <c r="AN4" i="14"/>
  <c r="AM4" i="14"/>
  <c r="AJ4" i="14"/>
  <c r="AI4" i="14"/>
  <c r="AB4" i="14"/>
  <c r="AA4" i="14"/>
  <c r="X4" i="14"/>
  <c r="AF4" i="14" s="1"/>
  <c r="W4" i="14"/>
  <c r="AE4" i="14" s="1"/>
  <c r="T4" i="14"/>
  <c r="S4" i="14"/>
  <c r="O4" i="14"/>
  <c r="L4" i="14"/>
  <c r="K4" i="14"/>
  <c r="H4" i="14"/>
  <c r="P4" i="14" s="1"/>
  <c r="G4" i="14"/>
  <c r="D4" i="14"/>
  <c r="C4" i="14"/>
  <c r="AR29" i="13"/>
  <c r="AQ29" i="13"/>
  <c r="AN29" i="13"/>
  <c r="AV29" i="13" s="1"/>
  <c r="AM29" i="13"/>
  <c r="AU29" i="13" s="1"/>
  <c r="AJ29" i="13"/>
  <c r="AI29" i="13"/>
  <c r="AE29" i="13"/>
  <c r="AB29" i="13"/>
  <c r="AA29" i="13"/>
  <c r="X29" i="13"/>
  <c r="AF29" i="13" s="1"/>
  <c r="W29" i="13"/>
  <c r="T29" i="13"/>
  <c r="S29" i="13"/>
  <c r="P29" i="13"/>
  <c r="O29" i="13"/>
  <c r="L29" i="13"/>
  <c r="K29" i="13"/>
  <c r="H29" i="13"/>
  <c r="G29" i="13"/>
  <c r="D29" i="13"/>
  <c r="C29" i="13"/>
  <c r="AR28" i="13"/>
  <c r="AQ28" i="13"/>
  <c r="AN28" i="13"/>
  <c r="AV28" i="13" s="1"/>
  <c r="AM28" i="13"/>
  <c r="AJ28" i="13"/>
  <c r="AI28" i="13"/>
  <c r="AU28" i="13" s="1"/>
  <c r="AF28" i="13"/>
  <c r="AB28" i="13"/>
  <c r="AA28" i="13"/>
  <c r="X28" i="13"/>
  <c r="W28" i="13"/>
  <c r="AE28" i="13" s="1"/>
  <c r="T28" i="13"/>
  <c r="S28" i="13"/>
  <c r="L28" i="13"/>
  <c r="K28" i="13"/>
  <c r="H28" i="13"/>
  <c r="P28" i="13" s="1"/>
  <c r="G28" i="13"/>
  <c r="O28" i="13" s="1"/>
  <c r="D28" i="13"/>
  <c r="C28" i="13"/>
  <c r="AR27" i="13"/>
  <c r="AQ27" i="13"/>
  <c r="AN27" i="13"/>
  <c r="AV27" i="13" s="1"/>
  <c r="AM27" i="13"/>
  <c r="AJ27" i="13"/>
  <c r="AI27" i="13"/>
  <c r="AU27" i="13" s="1"/>
  <c r="AB27" i="13"/>
  <c r="AA27" i="13"/>
  <c r="X27" i="13"/>
  <c r="AF27" i="13" s="1"/>
  <c r="W27" i="13"/>
  <c r="T27" i="13"/>
  <c r="S27" i="13"/>
  <c r="L27" i="13"/>
  <c r="K27" i="13"/>
  <c r="H27" i="13"/>
  <c r="P27" i="13" s="1"/>
  <c r="G27" i="13"/>
  <c r="D27" i="13"/>
  <c r="C27" i="13"/>
  <c r="O27" i="13" s="1"/>
  <c r="AR26" i="13"/>
  <c r="AV26" i="13" s="1"/>
  <c r="AQ26" i="13"/>
  <c r="AN26" i="13"/>
  <c r="AM26" i="13"/>
  <c r="AJ26" i="13"/>
  <c r="AI26" i="13"/>
  <c r="AU26" i="13" s="1"/>
  <c r="AB26" i="13"/>
  <c r="AA26" i="13"/>
  <c r="X26" i="13"/>
  <c r="W26" i="13"/>
  <c r="T26" i="13"/>
  <c r="AF26" i="13" s="1"/>
  <c r="S26" i="13"/>
  <c r="AE26" i="13" s="1"/>
  <c r="P26" i="13"/>
  <c r="L26" i="13"/>
  <c r="K26" i="13"/>
  <c r="H26" i="13"/>
  <c r="G26" i="13"/>
  <c r="D26" i="13"/>
  <c r="C26" i="13"/>
  <c r="O26" i="13" s="1"/>
  <c r="AR25" i="13"/>
  <c r="AQ25" i="13"/>
  <c r="AN25" i="13"/>
  <c r="AM25" i="13"/>
  <c r="AJ25" i="13"/>
  <c r="AV25" i="13" s="1"/>
  <c r="AI25" i="13"/>
  <c r="AB25" i="13"/>
  <c r="AA25" i="13"/>
  <c r="X25" i="13"/>
  <c r="W25" i="13"/>
  <c r="T25" i="13"/>
  <c r="AF25" i="13" s="1"/>
  <c r="S25" i="13"/>
  <c r="AE25" i="13" s="1"/>
  <c r="L25" i="13"/>
  <c r="K25" i="13"/>
  <c r="H25" i="13"/>
  <c r="G25" i="13"/>
  <c r="D25" i="13"/>
  <c r="P25" i="13" s="1"/>
  <c r="C25" i="13"/>
  <c r="O25" i="13" s="1"/>
  <c r="AR24" i="13"/>
  <c r="AQ24" i="13"/>
  <c r="AN24" i="13"/>
  <c r="AM24" i="13"/>
  <c r="AJ24" i="13"/>
  <c r="AI24" i="13"/>
  <c r="AU24" i="13" s="1"/>
  <c r="AB24" i="13"/>
  <c r="AA24" i="13"/>
  <c r="X24" i="13"/>
  <c r="W24" i="13"/>
  <c r="T24" i="13"/>
  <c r="S24" i="13"/>
  <c r="AE24" i="13" s="1"/>
  <c r="L24" i="13"/>
  <c r="K24" i="13"/>
  <c r="H24" i="13"/>
  <c r="G24" i="13"/>
  <c r="D24" i="13"/>
  <c r="C24" i="13"/>
  <c r="O24" i="13" s="1"/>
  <c r="AR23" i="13"/>
  <c r="AQ23" i="13"/>
  <c r="AN23" i="13"/>
  <c r="AM23" i="13"/>
  <c r="AJ23" i="13"/>
  <c r="AI23" i="13"/>
  <c r="AB23" i="13"/>
  <c r="AA23" i="13"/>
  <c r="X23" i="13"/>
  <c r="W23" i="13"/>
  <c r="T23" i="13"/>
  <c r="S23" i="13"/>
  <c r="L23" i="13"/>
  <c r="K23" i="13"/>
  <c r="H23" i="13"/>
  <c r="G23" i="13"/>
  <c r="D23" i="13"/>
  <c r="C23" i="13"/>
  <c r="AR22" i="13"/>
  <c r="AQ22" i="13"/>
  <c r="AN22" i="13"/>
  <c r="AM22" i="13"/>
  <c r="AU22" i="13" s="1"/>
  <c r="AJ22" i="13"/>
  <c r="AI22" i="13"/>
  <c r="AB22" i="13"/>
  <c r="AA22" i="13"/>
  <c r="X22" i="13"/>
  <c r="W22" i="13"/>
  <c r="AE22" i="13" s="1"/>
  <c r="T22" i="13"/>
  <c r="AF22" i="13" s="1"/>
  <c r="S22" i="13"/>
  <c r="L22" i="13"/>
  <c r="K22" i="13"/>
  <c r="H22" i="13"/>
  <c r="G22" i="13"/>
  <c r="O22" i="13" s="1"/>
  <c r="D22" i="13"/>
  <c r="P22" i="13" s="1"/>
  <c r="C22" i="13"/>
  <c r="AU21" i="13"/>
  <c r="AR21" i="13"/>
  <c r="AQ21" i="13"/>
  <c r="AN21" i="13"/>
  <c r="AV21" i="13" s="1"/>
  <c r="AM21" i="13"/>
  <c r="AJ21" i="13"/>
  <c r="AI21" i="13"/>
  <c r="AB21" i="13"/>
  <c r="AA21" i="13"/>
  <c r="X21" i="13"/>
  <c r="AF21" i="13" s="1"/>
  <c r="W21" i="13"/>
  <c r="AE21" i="13" s="1"/>
  <c r="T21" i="13"/>
  <c r="S21" i="13"/>
  <c r="O21" i="13"/>
  <c r="L21" i="13"/>
  <c r="K21" i="13"/>
  <c r="H21" i="13"/>
  <c r="P21" i="13" s="1"/>
  <c r="G21" i="13"/>
  <c r="D21" i="13"/>
  <c r="C21" i="13"/>
  <c r="AU20" i="13"/>
  <c r="AR20" i="13"/>
  <c r="AQ20" i="13"/>
  <c r="AN20" i="13"/>
  <c r="AV20" i="13" s="1"/>
  <c r="AM20" i="13"/>
  <c r="AJ20" i="13"/>
  <c r="AI20" i="13"/>
  <c r="AF20" i="13"/>
  <c r="AE20" i="13"/>
  <c r="AB20" i="13"/>
  <c r="AA20" i="13"/>
  <c r="X20" i="13"/>
  <c r="W20" i="13"/>
  <c r="T20" i="13"/>
  <c r="S20" i="13"/>
  <c r="P20" i="13"/>
  <c r="O20" i="13"/>
  <c r="L20" i="13"/>
  <c r="K20" i="13"/>
  <c r="H20" i="13"/>
  <c r="G20" i="13"/>
  <c r="D20" i="13"/>
  <c r="C20" i="13"/>
  <c r="AV19" i="13"/>
  <c r="AU19" i="13"/>
  <c r="AR19" i="13"/>
  <c r="AQ19" i="13"/>
  <c r="AN19" i="13"/>
  <c r="AM19" i="13"/>
  <c r="AJ19" i="13"/>
  <c r="AI19" i="13"/>
  <c r="AF19" i="13"/>
  <c r="AE19" i="13"/>
  <c r="AB19" i="13"/>
  <c r="AA19" i="13"/>
  <c r="X19" i="13"/>
  <c r="W19" i="13"/>
  <c r="T19" i="13"/>
  <c r="S19" i="13"/>
  <c r="L19" i="13"/>
  <c r="K19" i="13"/>
  <c r="H19" i="13"/>
  <c r="P19" i="13" s="1"/>
  <c r="G19" i="13"/>
  <c r="O19" i="13" s="1"/>
  <c r="D19" i="13"/>
  <c r="C19" i="13"/>
  <c r="AV18" i="13"/>
  <c r="AR18" i="13"/>
  <c r="AQ18" i="13"/>
  <c r="AN18" i="13"/>
  <c r="AM18" i="13"/>
  <c r="AJ18" i="13"/>
  <c r="AI18" i="13"/>
  <c r="AU18" i="13" s="1"/>
  <c r="AB18" i="13"/>
  <c r="AA18" i="13"/>
  <c r="X18" i="13"/>
  <c r="AF18" i="13" s="1"/>
  <c r="W18" i="13"/>
  <c r="T18" i="13"/>
  <c r="S18" i="13"/>
  <c r="AE18" i="13" s="1"/>
  <c r="P18" i="13"/>
  <c r="L18" i="13"/>
  <c r="K18" i="13"/>
  <c r="H18" i="13"/>
  <c r="G18" i="13"/>
  <c r="D18" i="13"/>
  <c r="C18" i="13"/>
  <c r="O18" i="13" s="1"/>
  <c r="AR17" i="13"/>
  <c r="AQ17" i="13"/>
  <c r="AN17" i="13"/>
  <c r="AM17" i="13"/>
  <c r="AJ17" i="13"/>
  <c r="AV17" i="13" s="1"/>
  <c r="AI17" i="13"/>
  <c r="AB17" i="13"/>
  <c r="AA17" i="13"/>
  <c r="X17" i="13"/>
  <c r="W17" i="13"/>
  <c r="T17" i="13"/>
  <c r="AF17" i="13" s="1"/>
  <c r="S17" i="13"/>
  <c r="AE17" i="13" s="1"/>
  <c r="L17" i="13"/>
  <c r="K17" i="13"/>
  <c r="H17" i="13"/>
  <c r="G17" i="13"/>
  <c r="D17" i="13"/>
  <c r="P17" i="13" s="1"/>
  <c r="C17" i="13"/>
  <c r="O17" i="13" s="1"/>
  <c r="AR16" i="13"/>
  <c r="AQ16" i="13"/>
  <c r="AN16" i="13"/>
  <c r="AM16" i="13"/>
  <c r="AU16" i="13" s="1"/>
  <c r="AJ16" i="13"/>
  <c r="AV16" i="13" s="1"/>
  <c r="AI16" i="13"/>
  <c r="AB16" i="13"/>
  <c r="AA16" i="13"/>
  <c r="X16" i="13"/>
  <c r="W16" i="13"/>
  <c r="T16" i="13"/>
  <c r="AF16" i="13" s="1"/>
  <c r="S16" i="13"/>
  <c r="AE16" i="13" s="1"/>
  <c r="L16" i="13"/>
  <c r="K16" i="13"/>
  <c r="H16" i="13"/>
  <c r="G16" i="13"/>
  <c r="O16" i="13" s="1"/>
  <c r="D16" i="13"/>
  <c r="P16" i="13" s="1"/>
  <c r="C16" i="13"/>
  <c r="AR15" i="13"/>
  <c r="AQ15" i="13"/>
  <c r="AN15" i="13"/>
  <c r="AM15" i="13"/>
  <c r="AU15" i="13" s="1"/>
  <c r="AJ15" i="13"/>
  <c r="AI15" i="13"/>
  <c r="AB15" i="13"/>
  <c r="AA15" i="13"/>
  <c r="X15" i="13"/>
  <c r="W15" i="13"/>
  <c r="AE15" i="13" s="1"/>
  <c r="T15" i="13"/>
  <c r="S15" i="13"/>
  <c r="L15" i="13"/>
  <c r="K15" i="13"/>
  <c r="H15" i="13"/>
  <c r="G15" i="13"/>
  <c r="O15" i="13" s="1"/>
  <c r="D15" i="13"/>
  <c r="C15" i="13"/>
  <c r="AV14" i="13"/>
  <c r="AR14" i="13"/>
  <c r="AQ14" i="13"/>
  <c r="AN14" i="13"/>
  <c r="AM14" i="13"/>
  <c r="AJ14" i="13"/>
  <c r="AI14" i="13"/>
  <c r="AU14" i="13" s="1"/>
  <c r="AB14" i="13"/>
  <c r="AA14" i="13"/>
  <c r="X14" i="13"/>
  <c r="AF14" i="13" s="1"/>
  <c r="W14" i="13"/>
  <c r="T14" i="13"/>
  <c r="S14" i="13"/>
  <c r="AE14" i="13" s="1"/>
  <c r="P14" i="13"/>
  <c r="L14" i="13"/>
  <c r="K14" i="13"/>
  <c r="H14" i="13"/>
  <c r="G14" i="13"/>
  <c r="D14" i="13"/>
  <c r="C14" i="13"/>
  <c r="O14" i="13" s="1"/>
  <c r="AU13" i="13"/>
  <c r="AR13" i="13"/>
  <c r="AQ13" i="13"/>
  <c r="AN13" i="13"/>
  <c r="AM13" i="13"/>
  <c r="AJ13" i="13"/>
  <c r="AV13" i="13" s="1"/>
  <c r="AI13" i="13"/>
  <c r="AE13" i="13"/>
  <c r="AB13" i="13"/>
  <c r="AA13" i="13"/>
  <c r="X13" i="13"/>
  <c r="W13" i="13"/>
  <c r="T13" i="13"/>
  <c r="AF13" i="13" s="1"/>
  <c r="S13" i="13"/>
  <c r="L13" i="13"/>
  <c r="K13" i="13"/>
  <c r="H13" i="13"/>
  <c r="G13" i="13"/>
  <c r="O13" i="13" s="1"/>
  <c r="D13" i="13"/>
  <c r="P13" i="13" s="1"/>
  <c r="C13" i="13"/>
  <c r="AV12" i="13"/>
  <c r="AR12" i="13"/>
  <c r="AQ12" i="13"/>
  <c r="AN12" i="13"/>
  <c r="AM12" i="13"/>
  <c r="AU12" i="13" s="1"/>
  <c r="AJ12" i="13"/>
  <c r="AI12" i="13"/>
  <c r="AB12" i="13"/>
  <c r="AA12" i="13"/>
  <c r="X12" i="13"/>
  <c r="AF12" i="13" s="1"/>
  <c r="W12" i="13"/>
  <c r="AE12" i="13" s="1"/>
  <c r="T12" i="13"/>
  <c r="S12" i="13"/>
  <c r="P12" i="13"/>
  <c r="L12" i="13"/>
  <c r="K12" i="13"/>
  <c r="H12" i="13"/>
  <c r="G12" i="13"/>
  <c r="O12" i="13" s="1"/>
  <c r="D12" i="13"/>
  <c r="C12" i="13"/>
  <c r="AR11" i="13"/>
  <c r="AQ11" i="13"/>
  <c r="AN11" i="13"/>
  <c r="AV11" i="13" s="1"/>
  <c r="AM11" i="13"/>
  <c r="AJ11" i="13"/>
  <c r="AI11" i="13"/>
  <c r="AB11" i="13"/>
  <c r="AA11" i="13"/>
  <c r="X11" i="13"/>
  <c r="AF11" i="13" s="1"/>
  <c r="W11" i="13"/>
  <c r="T11" i="13"/>
  <c r="S11" i="13"/>
  <c r="AE11" i="13" s="1"/>
  <c r="L11" i="13"/>
  <c r="K11" i="13"/>
  <c r="H11" i="13"/>
  <c r="P11" i="13" s="1"/>
  <c r="G11" i="13"/>
  <c r="D11" i="13"/>
  <c r="C11" i="13"/>
  <c r="AR10" i="13"/>
  <c r="AQ10" i="13"/>
  <c r="AN10" i="13"/>
  <c r="AM10" i="13"/>
  <c r="AU10" i="13" s="1"/>
  <c r="AJ10" i="13"/>
  <c r="AV10" i="13" s="1"/>
  <c r="AI10" i="13"/>
  <c r="AB10" i="13"/>
  <c r="AA10" i="13"/>
  <c r="X10" i="13"/>
  <c r="W10" i="13"/>
  <c r="AE10" i="13" s="1"/>
  <c r="T10" i="13"/>
  <c r="S10" i="13"/>
  <c r="L10" i="13"/>
  <c r="K10" i="13"/>
  <c r="H10" i="13"/>
  <c r="G10" i="13"/>
  <c r="O10" i="13" s="1"/>
  <c r="D10" i="13"/>
  <c r="P10" i="13" s="1"/>
  <c r="C10" i="13"/>
  <c r="AR9" i="13"/>
  <c r="AQ9" i="13"/>
  <c r="AN9" i="13"/>
  <c r="AV9" i="13" s="1"/>
  <c r="AM9" i="13"/>
  <c r="AJ9" i="13"/>
  <c r="AI9" i="13"/>
  <c r="AU9" i="13" s="1"/>
  <c r="AB9" i="13"/>
  <c r="AA9" i="13"/>
  <c r="X9" i="13"/>
  <c r="AF9" i="13" s="1"/>
  <c r="W9" i="13"/>
  <c r="T9" i="13"/>
  <c r="S9" i="13"/>
  <c r="L9" i="13"/>
  <c r="K9" i="13"/>
  <c r="H9" i="13"/>
  <c r="P9" i="13" s="1"/>
  <c r="G9" i="13"/>
  <c r="D9" i="13"/>
  <c r="C9" i="13"/>
  <c r="O9" i="13" s="1"/>
  <c r="AR8" i="13"/>
  <c r="AQ8" i="13"/>
  <c r="AN8" i="13"/>
  <c r="AM8" i="13"/>
  <c r="AJ8" i="13"/>
  <c r="AI8" i="13"/>
  <c r="AU8" i="13" s="1"/>
  <c r="AB8" i="13"/>
  <c r="AA8" i="13"/>
  <c r="X8" i="13"/>
  <c r="W8" i="13"/>
  <c r="T8" i="13"/>
  <c r="S8" i="13"/>
  <c r="AE8" i="13" s="1"/>
  <c r="L8" i="13"/>
  <c r="K8" i="13"/>
  <c r="H8" i="13"/>
  <c r="G8" i="13"/>
  <c r="D8" i="13"/>
  <c r="C8" i="13"/>
  <c r="O8" i="13" s="1"/>
  <c r="AU7" i="13"/>
  <c r="AR7" i="13"/>
  <c r="AQ7" i="13"/>
  <c r="AN7" i="13"/>
  <c r="AM7" i="13"/>
  <c r="AJ7" i="13"/>
  <c r="AI7" i="13"/>
  <c r="AF7" i="13"/>
  <c r="AB7" i="13"/>
  <c r="AA7" i="13"/>
  <c r="X7" i="13"/>
  <c r="W7" i="13"/>
  <c r="AE7" i="13" s="1"/>
  <c r="T7" i="13"/>
  <c r="S7" i="13"/>
  <c r="P7" i="13"/>
  <c r="L7" i="13"/>
  <c r="K7" i="13"/>
  <c r="H7" i="13"/>
  <c r="G7" i="13"/>
  <c r="O7" i="13" s="1"/>
  <c r="D7" i="13"/>
  <c r="C7" i="13"/>
  <c r="AS6" i="13"/>
  <c r="AR6" i="13"/>
  <c r="AQ6" i="13"/>
  <c r="AN6" i="13"/>
  <c r="AV6" i="13" s="1"/>
  <c r="AM6" i="13"/>
  <c r="AJ6" i="13"/>
  <c r="AI6" i="13"/>
  <c r="AU6" i="13" s="1"/>
  <c r="AB6" i="13"/>
  <c r="AA6" i="13"/>
  <c r="X6" i="13"/>
  <c r="AF6" i="13" s="1"/>
  <c r="W6" i="13"/>
  <c r="T6" i="13"/>
  <c r="S6" i="13"/>
  <c r="O6" i="13"/>
  <c r="L6" i="13"/>
  <c r="K6" i="13"/>
  <c r="H6" i="13"/>
  <c r="P6" i="13" s="1"/>
  <c r="G6" i="13"/>
  <c r="D6" i="13"/>
  <c r="C6" i="13"/>
  <c r="AR5" i="13"/>
  <c r="AQ5" i="13"/>
  <c r="AN5" i="13"/>
  <c r="AM5" i="13"/>
  <c r="AU5" i="13" s="1"/>
  <c r="AJ5" i="13"/>
  <c r="AV5" i="13" s="1"/>
  <c r="AI5" i="13"/>
  <c r="AB5" i="13"/>
  <c r="AA5" i="13"/>
  <c r="X5" i="13"/>
  <c r="W5" i="13"/>
  <c r="AE5" i="13" s="1"/>
  <c r="T5" i="13"/>
  <c r="AF5" i="13" s="1"/>
  <c r="S5" i="13"/>
  <c r="P5" i="13"/>
  <c r="L5" i="13"/>
  <c r="K5" i="13"/>
  <c r="H5" i="13"/>
  <c r="G5" i="13"/>
  <c r="O5" i="13" s="1"/>
  <c r="D5" i="13"/>
  <c r="C5" i="13"/>
  <c r="AR4" i="13"/>
  <c r="AQ4" i="13"/>
  <c r="AN4" i="13"/>
  <c r="AV4" i="13" s="1"/>
  <c r="AM4" i="13"/>
  <c r="AJ4" i="13"/>
  <c r="AI4" i="13"/>
  <c r="AU4" i="13" s="1"/>
  <c r="AB4" i="13"/>
  <c r="AA4" i="13"/>
  <c r="X4" i="13"/>
  <c r="AF4" i="13" s="1"/>
  <c r="W4" i="13"/>
  <c r="T4" i="13"/>
  <c r="S4" i="13"/>
  <c r="AE4" i="13" s="1"/>
  <c r="L4" i="13"/>
  <c r="K4" i="13"/>
  <c r="H4" i="13"/>
  <c r="P4" i="13" s="1"/>
  <c r="G4" i="13"/>
  <c r="D4" i="13"/>
  <c r="C4" i="13"/>
  <c r="O4" i="13" s="1"/>
  <c r="M25" i="12"/>
  <c r="AS26" i="14" s="1"/>
  <c r="J25" i="12"/>
  <c r="AP26" i="14" s="1"/>
  <c r="I25" i="12"/>
  <c r="AO26" i="14" s="1"/>
  <c r="F25" i="12"/>
  <c r="AL26" i="14" s="1"/>
  <c r="E25" i="12"/>
  <c r="AK26" i="14" s="1"/>
  <c r="AW26" i="14" s="1"/>
  <c r="AX26" i="14" s="1"/>
  <c r="M24" i="12"/>
  <c r="AS25" i="14" s="1"/>
  <c r="I24" i="12"/>
  <c r="E24" i="12"/>
  <c r="N23" i="12"/>
  <c r="AT24" i="14" s="1"/>
  <c r="M23" i="12"/>
  <c r="AS24" i="14" s="1"/>
  <c r="J23" i="12"/>
  <c r="AP24" i="14" s="1"/>
  <c r="I23" i="12"/>
  <c r="AO24" i="14" s="1"/>
  <c r="F23" i="12"/>
  <c r="AL24" i="14" s="1"/>
  <c r="E23" i="12"/>
  <c r="AK24" i="14" s="1"/>
  <c r="M22" i="12"/>
  <c r="I22" i="12"/>
  <c r="E22" i="12"/>
  <c r="AK23" i="14" s="1"/>
  <c r="N21" i="12"/>
  <c r="AT22" i="14" s="1"/>
  <c r="M21" i="12"/>
  <c r="AS22" i="14" s="1"/>
  <c r="J21" i="12"/>
  <c r="AP22" i="14" s="1"/>
  <c r="I21" i="12"/>
  <c r="AO22" i="14" s="1"/>
  <c r="F21" i="12"/>
  <c r="AL22" i="14" s="1"/>
  <c r="E21" i="12"/>
  <c r="AK22" i="14" s="1"/>
  <c r="M20" i="12"/>
  <c r="I20" i="12"/>
  <c r="AO21" i="14" s="1"/>
  <c r="E20" i="12"/>
  <c r="AK21" i="14" s="1"/>
  <c r="P19" i="12"/>
  <c r="Q19" i="12" s="1"/>
  <c r="O19" i="12"/>
  <c r="N19" i="12"/>
  <c r="AT20" i="14" s="1"/>
  <c r="M19" i="12"/>
  <c r="AS20" i="14" s="1"/>
  <c r="J19" i="12"/>
  <c r="AP20" i="14" s="1"/>
  <c r="I19" i="12"/>
  <c r="AO20" i="14" s="1"/>
  <c r="F19" i="12"/>
  <c r="AL20" i="14" s="1"/>
  <c r="E19" i="12"/>
  <c r="AK20" i="14" s="1"/>
  <c r="Q18" i="12"/>
  <c r="O18" i="12"/>
  <c r="P18" i="12" s="1"/>
  <c r="M18" i="12"/>
  <c r="AS19" i="14" s="1"/>
  <c r="I18" i="12"/>
  <c r="AO19" i="14" s="1"/>
  <c r="E18" i="12"/>
  <c r="N17" i="12"/>
  <c r="AT18" i="14" s="1"/>
  <c r="M17" i="12"/>
  <c r="AS18" i="14" s="1"/>
  <c r="J17" i="12"/>
  <c r="AP18" i="14" s="1"/>
  <c r="I17" i="12"/>
  <c r="AO18" i="14" s="1"/>
  <c r="F17" i="12"/>
  <c r="AL18" i="14" s="1"/>
  <c r="E17" i="12"/>
  <c r="AK18" i="14" s="1"/>
  <c r="AW18" i="14" s="1"/>
  <c r="AX18" i="14" s="1"/>
  <c r="M16" i="12"/>
  <c r="AS17" i="14" s="1"/>
  <c r="I16" i="12"/>
  <c r="E16" i="12"/>
  <c r="N15" i="12"/>
  <c r="AT16" i="14" s="1"/>
  <c r="M15" i="12"/>
  <c r="AS16" i="14" s="1"/>
  <c r="J15" i="12"/>
  <c r="AP16" i="14" s="1"/>
  <c r="I15" i="12"/>
  <c r="AO16" i="14" s="1"/>
  <c r="F15" i="12"/>
  <c r="AL16" i="14" s="1"/>
  <c r="E15" i="12"/>
  <c r="AK16" i="14" s="1"/>
  <c r="M14" i="12"/>
  <c r="I14" i="12"/>
  <c r="E14" i="12"/>
  <c r="AK15" i="14" s="1"/>
  <c r="N13" i="12"/>
  <c r="AT14" i="14" s="1"/>
  <c r="M13" i="12"/>
  <c r="AS14" i="14" s="1"/>
  <c r="J13" i="12"/>
  <c r="AP14" i="14" s="1"/>
  <c r="I13" i="12"/>
  <c r="AO14" i="14" s="1"/>
  <c r="F13" i="12"/>
  <c r="AL14" i="14" s="1"/>
  <c r="E13" i="12"/>
  <c r="AK14" i="14" s="1"/>
  <c r="M12" i="12"/>
  <c r="I12" i="12"/>
  <c r="AO13" i="14" s="1"/>
  <c r="E12" i="12"/>
  <c r="AK13" i="14" s="1"/>
  <c r="P11" i="12"/>
  <c r="Q11" i="12" s="1"/>
  <c r="O11" i="12"/>
  <c r="N11" i="12"/>
  <c r="AT12" i="14" s="1"/>
  <c r="M11" i="12"/>
  <c r="AS12" i="14" s="1"/>
  <c r="J11" i="12"/>
  <c r="AP12" i="14" s="1"/>
  <c r="I11" i="12"/>
  <c r="AO12" i="14" s="1"/>
  <c r="F11" i="12"/>
  <c r="AL12" i="14" s="1"/>
  <c r="E11" i="12"/>
  <c r="AK12" i="14" s="1"/>
  <c r="M10" i="12"/>
  <c r="AS11" i="14" s="1"/>
  <c r="I10" i="12"/>
  <c r="E10" i="12"/>
  <c r="N9" i="12"/>
  <c r="AT10" i="14" s="1"/>
  <c r="M9" i="12"/>
  <c r="AS10" i="14" s="1"/>
  <c r="J9" i="12"/>
  <c r="AP10" i="14" s="1"/>
  <c r="I9" i="12"/>
  <c r="AO10" i="14" s="1"/>
  <c r="E9" i="12"/>
  <c r="M8" i="12"/>
  <c r="I8" i="12"/>
  <c r="E8" i="12"/>
  <c r="N7" i="12"/>
  <c r="AT8" i="14" s="1"/>
  <c r="M7" i="12"/>
  <c r="AS8" i="14" s="1"/>
  <c r="J7" i="12"/>
  <c r="AP8" i="14" s="1"/>
  <c r="I7" i="12"/>
  <c r="F7" i="12"/>
  <c r="AL8" i="14" s="1"/>
  <c r="E7" i="12"/>
  <c r="AK8" i="14" s="1"/>
  <c r="M6" i="12"/>
  <c r="I6" i="12"/>
  <c r="AO7" i="14" s="1"/>
  <c r="E6" i="12"/>
  <c r="AK7" i="14" s="1"/>
  <c r="N5" i="12"/>
  <c r="AT6" i="14" s="1"/>
  <c r="M5" i="12"/>
  <c r="AS6" i="14" s="1"/>
  <c r="J5" i="12"/>
  <c r="AP6" i="14" s="1"/>
  <c r="I5" i="12"/>
  <c r="AO6" i="14" s="1"/>
  <c r="F5" i="12"/>
  <c r="AL6" i="14" s="1"/>
  <c r="E5" i="12"/>
  <c r="AK6" i="14" s="1"/>
  <c r="Q4" i="12"/>
  <c r="O4" i="12"/>
  <c r="P4" i="12" s="1"/>
  <c r="N4" i="12"/>
  <c r="AT5" i="14" s="1"/>
  <c r="M4" i="12"/>
  <c r="AS5" i="14" s="1"/>
  <c r="I4" i="12"/>
  <c r="E4" i="12"/>
  <c r="O3" i="12"/>
  <c r="P3" i="12" s="1"/>
  <c r="Q3" i="12" s="1"/>
  <c r="N3" i="12"/>
  <c r="AT4" i="14" s="1"/>
  <c r="M3" i="12"/>
  <c r="AS4" i="14" s="1"/>
  <c r="J3" i="12"/>
  <c r="AP4" i="14" s="1"/>
  <c r="I3" i="12"/>
  <c r="AO4" i="14" s="1"/>
  <c r="F3" i="12"/>
  <c r="AL4" i="14" s="1"/>
  <c r="E3" i="12"/>
  <c r="AK4" i="14" s="1"/>
  <c r="O28" i="11"/>
  <c r="P28" i="11" s="1"/>
  <c r="Q28" i="11" s="1"/>
  <c r="M28" i="11"/>
  <c r="I28" i="11"/>
  <c r="E28" i="11"/>
  <c r="N27" i="11"/>
  <c r="AT28" i="13" s="1"/>
  <c r="M27" i="11"/>
  <c r="AS28" i="13" s="1"/>
  <c r="J27" i="11"/>
  <c r="AP28" i="13" s="1"/>
  <c r="I27" i="11"/>
  <c r="AO28" i="13" s="1"/>
  <c r="F27" i="11"/>
  <c r="AL28" i="13" s="1"/>
  <c r="E27" i="11"/>
  <c r="M26" i="11"/>
  <c r="I26" i="11"/>
  <c r="F26" i="11"/>
  <c r="AL27" i="13" s="1"/>
  <c r="E26" i="11"/>
  <c r="AK27" i="13" s="1"/>
  <c r="N25" i="11"/>
  <c r="AT26" i="13" s="1"/>
  <c r="M25" i="11"/>
  <c r="AS26" i="13" s="1"/>
  <c r="I25" i="11"/>
  <c r="F25" i="11"/>
  <c r="AL26" i="13" s="1"/>
  <c r="E25" i="11"/>
  <c r="AK26" i="13" s="1"/>
  <c r="O24" i="11"/>
  <c r="P24" i="11" s="1"/>
  <c r="Q24" i="11" s="1"/>
  <c r="M24" i="11"/>
  <c r="I24" i="11"/>
  <c r="AO25" i="13" s="1"/>
  <c r="E24" i="11"/>
  <c r="N23" i="11"/>
  <c r="AT24" i="13" s="1"/>
  <c r="M23" i="11"/>
  <c r="AS24" i="13" s="1"/>
  <c r="J23" i="11"/>
  <c r="AP24" i="13" s="1"/>
  <c r="I23" i="11"/>
  <c r="AO24" i="13" s="1"/>
  <c r="F23" i="11"/>
  <c r="AL24" i="13" s="1"/>
  <c r="E23" i="11"/>
  <c r="AK24" i="13" s="1"/>
  <c r="N22" i="11"/>
  <c r="AT23" i="13" s="1"/>
  <c r="M22" i="11"/>
  <c r="AS23" i="13" s="1"/>
  <c r="I22" i="11"/>
  <c r="E22" i="11"/>
  <c r="O21" i="11"/>
  <c r="P21" i="11" s="1"/>
  <c r="Q21" i="11" s="1"/>
  <c r="N21" i="11"/>
  <c r="AT22" i="13" s="1"/>
  <c r="M21" i="11"/>
  <c r="AS22" i="13" s="1"/>
  <c r="J21" i="11"/>
  <c r="AP22" i="13" s="1"/>
  <c r="I21" i="11"/>
  <c r="AO22" i="13" s="1"/>
  <c r="F21" i="11"/>
  <c r="AL22" i="13" s="1"/>
  <c r="E21" i="11"/>
  <c r="AK22" i="13" s="1"/>
  <c r="M20" i="11"/>
  <c r="I20" i="11"/>
  <c r="E20" i="11"/>
  <c r="N19" i="11"/>
  <c r="AT20" i="13" s="1"/>
  <c r="M19" i="11"/>
  <c r="AS20" i="13" s="1"/>
  <c r="J19" i="11"/>
  <c r="AP20" i="13" s="1"/>
  <c r="I19" i="11"/>
  <c r="AO20" i="13" s="1"/>
  <c r="F19" i="11"/>
  <c r="AL20" i="13" s="1"/>
  <c r="E19" i="11"/>
  <c r="M18" i="11"/>
  <c r="I18" i="11"/>
  <c r="F18" i="11"/>
  <c r="AL19" i="13" s="1"/>
  <c r="E18" i="11"/>
  <c r="AK19" i="13" s="1"/>
  <c r="N17" i="11"/>
  <c r="AT18" i="13" s="1"/>
  <c r="M17" i="11"/>
  <c r="AS18" i="13" s="1"/>
  <c r="I17" i="11"/>
  <c r="AO18" i="13" s="1"/>
  <c r="F17" i="11"/>
  <c r="AL18" i="13" s="1"/>
  <c r="E17" i="11"/>
  <c r="AK18" i="13" s="1"/>
  <c r="O16" i="11"/>
  <c r="P16" i="11" s="1"/>
  <c r="Q16" i="11" s="1"/>
  <c r="M16" i="11"/>
  <c r="J16" i="11"/>
  <c r="AP17" i="13" s="1"/>
  <c r="I16" i="11"/>
  <c r="AO17" i="13" s="1"/>
  <c r="E16" i="11"/>
  <c r="N15" i="11"/>
  <c r="AT16" i="13" s="1"/>
  <c r="M15" i="11"/>
  <c r="AS16" i="13" s="1"/>
  <c r="J15" i="11"/>
  <c r="AP16" i="13" s="1"/>
  <c r="I15" i="11"/>
  <c r="AO16" i="13" s="1"/>
  <c r="F15" i="11"/>
  <c r="AL16" i="13" s="1"/>
  <c r="E15" i="11"/>
  <c r="N14" i="11"/>
  <c r="AT15" i="13" s="1"/>
  <c r="M14" i="11"/>
  <c r="AS15" i="13" s="1"/>
  <c r="I14" i="11"/>
  <c r="E14" i="11"/>
  <c r="P13" i="11"/>
  <c r="Q13" i="11" s="1"/>
  <c r="O13" i="11"/>
  <c r="N13" i="11"/>
  <c r="AT14" i="13" s="1"/>
  <c r="M13" i="11"/>
  <c r="AS14" i="13" s="1"/>
  <c r="J13" i="11"/>
  <c r="AP14" i="13" s="1"/>
  <c r="I13" i="11"/>
  <c r="AO14" i="13" s="1"/>
  <c r="F13" i="11"/>
  <c r="AL14" i="13" s="1"/>
  <c r="E13" i="11"/>
  <c r="AK14" i="13" s="1"/>
  <c r="AW14" i="13" s="1"/>
  <c r="AX14" i="13" s="1"/>
  <c r="M12" i="11"/>
  <c r="I12" i="11"/>
  <c r="J12" i="11" s="1"/>
  <c r="AP13" i="13" s="1"/>
  <c r="E12" i="11"/>
  <c r="N11" i="11"/>
  <c r="AT12" i="13" s="1"/>
  <c r="M11" i="11"/>
  <c r="AS12" i="13" s="1"/>
  <c r="J11" i="11"/>
  <c r="AP12" i="13" s="1"/>
  <c r="I11" i="11"/>
  <c r="AO12" i="13" s="1"/>
  <c r="F11" i="11"/>
  <c r="AL12" i="13" s="1"/>
  <c r="E11" i="11"/>
  <c r="M10" i="11"/>
  <c r="I10" i="11"/>
  <c r="F10" i="11"/>
  <c r="AL11" i="13" s="1"/>
  <c r="E10" i="11"/>
  <c r="AK11" i="13" s="1"/>
  <c r="N9" i="11"/>
  <c r="AT10" i="13" s="1"/>
  <c r="M9" i="11"/>
  <c r="AS10" i="13" s="1"/>
  <c r="I9" i="11"/>
  <c r="F9" i="11"/>
  <c r="AL10" i="13" s="1"/>
  <c r="E9" i="11"/>
  <c r="AK10" i="13" s="1"/>
  <c r="M8" i="11"/>
  <c r="J8" i="11"/>
  <c r="AP9" i="13" s="1"/>
  <c r="I8" i="11"/>
  <c r="AO9" i="13" s="1"/>
  <c r="E8" i="11"/>
  <c r="N7" i="11"/>
  <c r="AT8" i="13" s="1"/>
  <c r="M7" i="11"/>
  <c r="AS8" i="13" s="1"/>
  <c r="J7" i="11"/>
  <c r="AP8" i="13" s="1"/>
  <c r="I7" i="11"/>
  <c r="AO8" i="13" s="1"/>
  <c r="F7" i="11"/>
  <c r="AL8" i="13" s="1"/>
  <c r="E7" i="11"/>
  <c r="AK8" i="13" s="1"/>
  <c r="N6" i="11"/>
  <c r="AT7" i="13" s="1"/>
  <c r="M6" i="11"/>
  <c r="AS7" i="13" s="1"/>
  <c r="I6" i="11"/>
  <c r="E6" i="11"/>
  <c r="P5" i="11"/>
  <c r="Q5" i="11" s="1"/>
  <c r="O5" i="11"/>
  <c r="N5" i="11"/>
  <c r="AT6" i="13" s="1"/>
  <c r="M5" i="11"/>
  <c r="J5" i="11"/>
  <c r="AP6" i="13" s="1"/>
  <c r="I5" i="11"/>
  <c r="AO6" i="13" s="1"/>
  <c r="F5" i="11"/>
  <c r="AL6" i="13" s="1"/>
  <c r="E5" i="11"/>
  <c r="AK6" i="13" s="1"/>
  <c r="AW6" i="13" s="1"/>
  <c r="AX6" i="13" s="1"/>
  <c r="Q4" i="11"/>
  <c r="O4" i="11"/>
  <c r="P4" i="11" s="1"/>
  <c r="M4" i="11"/>
  <c r="I4" i="11"/>
  <c r="E4" i="11"/>
  <c r="Q3" i="11"/>
  <c r="P3" i="11"/>
  <c r="N3" i="11"/>
  <c r="AT4" i="13" s="1"/>
  <c r="M3" i="11"/>
  <c r="AS4" i="13" s="1"/>
  <c r="J3" i="11"/>
  <c r="AP4" i="13" s="1"/>
  <c r="I3" i="11"/>
  <c r="AO4" i="13" s="1"/>
  <c r="F3" i="11"/>
  <c r="AL4" i="13" s="1"/>
  <c r="E3" i="11"/>
  <c r="O3" i="11" s="1"/>
  <c r="M25" i="10"/>
  <c r="N25" i="10" s="1"/>
  <c r="I25" i="10"/>
  <c r="J25" i="10" s="1"/>
  <c r="F25" i="10"/>
  <c r="E25" i="10"/>
  <c r="N24" i="10"/>
  <c r="M24" i="10"/>
  <c r="I24" i="10"/>
  <c r="J24" i="10" s="1"/>
  <c r="F24" i="10"/>
  <c r="E24" i="10"/>
  <c r="O24" i="10" s="1"/>
  <c r="P24" i="10" s="1"/>
  <c r="Q24" i="10" s="1"/>
  <c r="M23" i="10"/>
  <c r="N23" i="10" s="1"/>
  <c r="J23" i="10"/>
  <c r="I23" i="10"/>
  <c r="E23" i="10"/>
  <c r="P22" i="10"/>
  <c r="Q22" i="10" s="1"/>
  <c r="N22" i="10"/>
  <c r="M22" i="10"/>
  <c r="J22" i="10"/>
  <c r="I22" i="10"/>
  <c r="F22" i="10"/>
  <c r="E22" i="10"/>
  <c r="O22" i="10" s="1"/>
  <c r="Q21" i="10"/>
  <c r="O21" i="10"/>
  <c r="P21" i="10" s="1"/>
  <c r="N21" i="10"/>
  <c r="M21" i="10"/>
  <c r="I21" i="10"/>
  <c r="J21" i="10" s="1"/>
  <c r="E21" i="10"/>
  <c r="F21" i="10" s="1"/>
  <c r="P20" i="10"/>
  <c r="Q20" i="10" s="1"/>
  <c r="O20" i="10"/>
  <c r="N20" i="10"/>
  <c r="M20" i="10"/>
  <c r="J20" i="10"/>
  <c r="I20" i="10"/>
  <c r="F20" i="10"/>
  <c r="E20" i="10"/>
  <c r="O19" i="10"/>
  <c r="P19" i="10" s="1"/>
  <c r="Q19" i="10" s="1"/>
  <c r="M19" i="10"/>
  <c r="N19" i="10" s="1"/>
  <c r="I19" i="10"/>
  <c r="J19" i="10" s="1"/>
  <c r="E19" i="10"/>
  <c r="F19" i="10" s="1"/>
  <c r="Q18" i="10"/>
  <c r="P18" i="10"/>
  <c r="N18" i="10"/>
  <c r="M18" i="10"/>
  <c r="J18" i="10"/>
  <c r="I18" i="10"/>
  <c r="F18" i="10"/>
  <c r="E18" i="10"/>
  <c r="O18" i="10" s="1"/>
  <c r="M17" i="10"/>
  <c r="N17" i="10" s="1"/>
  <c r="I17" i="10"/>
  <c r="J17" i="10" s="1"/>
  <c r="F17" i="10"/>
  <c r="E17" i="10"/>
  <c r="O17" i="10" s="1"/>
  <c r="P17" i="10" s="1"/>
  <c r="Q17" i="10" s="1"/>
  <c r="P16" i="10"/>
  <c r="Q16" i="10" s="1"/>
  <c r="N16" i="10"/>
  <c r="M16" i="10"/>
  <c r="I16" i="10"/>
  <c r="J16" i="10" s="1"/>
  <c r="F16" i="10"/>
  <c r="E16" i="10"/>
  <c r="O16" i="10" s="1"/>
  <c r="O15" i="10"/>
  <c r="P15" i="10" s="1"/>
  <c r="Q15" i="10" s="1"/>
  <c r="M15" i="10"/>
  <c r="N15" i="10" s="1"/>
  <c r="J15" i="10"/>
  <c r="I15" i="10"/>
  <c r="E15" i="10"/>
  <c r="F15" i="10" s="1"/>
  <c r="N14" i="10"/>
  <c r="M14" i="10"/>
  <c r="J14" i="10"/>
  <c r="I14" i="10"/>
  <c r="F14" i="10"/>
  <c r="E14" i="10"/>
  <c r="N13" i="10"/>
  <c r="M13" i="10"/>
  <c r="I13" i="10"/>
  <c r="E13" i="10"/>
  <c r="F13" i="10" s="1"/>
  <c r="P12" i="10"/>
  <c r="Q12" i="10" s="1"/>
  <c r="O12" i="10"/>
  <c r="N12" i="10"/>
  <c r="M12" i="10"/>
  <c r="J12" i="10"/>
  <c r="I12" i="10"/>
  <c r="F12" i="10"/>
  <c r="E12" i="10"/>
  <c r="M11" i="10"/>
  <c r="N11" i="10" s="1"/>
  <c r="I11" i="10"/>
  <c r="J11" i="10" s="1"/>
  <c r="E11" i="10"/>
  <c r="P10" i="10"/>
  <c r="Q10" i="10" s="1"/>
  <c r="O10" i="10"/>
  <c r="N10" i="10"/>
  <c r="M10" i="10"/>
  <c r="J10" i="10"/>
  <c r="I10" i="10"/>
  <c r="F10" i="10"/>
  <c r="E10" i="10"/>
  <c r="M9" i="10"/>
  <c r="N9" i="10" s="1"/>
  <c r="I9" i="10"/>
  <c r="J9" i="10" s="1"/>
  <c r="E9" i="10"/>
  <c r="N8" i="10"/>
  <c r="M8" i="10"/>
  <c r="I8" i="10"/>
  <c r="J8" i="10" s="1"/>
  <c r="E8" i="10"/>
  <c r="M7" i="10"/>
  <c r="N7" i="10" s="1"/>
  <c r="J7" i="10"/>
  <c r="I7" i="10"/>
  <c r="F7" i="10"/>
  <c r="E7" i="10"/>
  <c r="O7" i="10" s="1"/>
  <c r="P7" i="10" s="1"/>
  <c r="Q7" i="10" s="1"/>
  <c r="M6" i="10"/>
  <c r="N6" i="10" s="1"/>
  <c r="I6" i="10"/>
  <c r="J6" i="10" s="1"/>
  <c r="F6" i="10"/>
  <c r="E6" i="10"/>
  <c r="O6" i="10" s="1"/>
  <c r="P6" i="10" s="1"/>
  <c r="Q6" i="10" s="1"/>
  <c r="O5" i="10"/>
  <c r="P5" i="10" s="1"/>
  <c r="Q5" i="10" s="1"/>
  <c r="M5" i="10"/>
  <c r="N5" i="10" s="1"/>
  <c r="I5" i="10"/>
  <c r="J5" i="10" s="1"/>
  <c r="E5" i="10"/>
  <c r="F5" i="10" s="1"/>
  <c r="P4" i="10"/>
  <c r="Q4" i="10" s="1"/>
  <c r="O4" i="10"/>
  <c r="N4" i="10"/>
  <c r="M4" i="10"/>
  <c r="J4" i="10"/>
  <c r="I4" i="10"/>
  <c r="F4" i="10"/>
  <c r="E4" i="10"/>
  <c r="M3" i="10"/>
  <c r="N3" i="10" s="1"/>
  <c r="I3" i="10"/>
  <c r="J3" i="10" s="1"/>
  <c r="E3" i="10"/>
  <c r="F3" i="10" s="1"/>
  <c r="N28" i="9"/>
  <c r="M28" i="9"/>
  <c r="J28" i="9"/>
  <c r="I28" i="9"/>
  <c r="F28" i="9"/>
  <c r="E28" i="9"/>
  <c r="O28" i="9" s="1"/>
  <c r="P28" i="9" s="1"/>
  <c r="Q28" i="9" s="1"/>
  <c r="M27" i="9"/>
  <c r="N27" i="9" s="1"/>
  <c r="I27" i="9"/>
  <c r="J27" i="9" s="1"/>
  <c r="E27" i="9"/>
  <c r="N26" i="9"/>
  <c r="M26" i="9"/>
  <c r="J26" i="9"/>
  <c r="I26" i="9"/>
  <c r="O26" i="9" s="1"/>
  <c r="P26" i="9" s="1"/>
  <c r="Q26" i="9" s="1"/>
  <c r="F26" i="9"/>
  <c r="E26" i="9"/>
  <c r="M25" i="9"/>
  <c r="N25" i="9" s="1"/>
  <c r="I25" i="9"/>
  <c r="E25" i="9"/>
  <c r="F25" i="9" s="1"/>
  <c r="N24" i="9"/>
  <c r="M24" i="9"/>
  <c r="O24" i="9" s="1"/>
  <c r="P24" i="9" s="1"/>
  <c r="Q24" i="9" s="1"/>
  <c r="J24" i="9"/>
  <c r="I24" i="9"/>
  <c r="F24" i="9"/>
  <c r="E24" i="9"/>
  <c r="M23" i="9"/>
  <c r="N23" i="9" s="1"/>
  <c r="I23" i="9"/>
  <c r="J23" i="9" s="1"/>
  <c r="E23" i="9"/>
  <c r="F23" i="9" s="1"/>
  <c r="P22" i="9"/>
  <c r="Q22" i="9" s="1"/>
  <c r="O22" i="9"/>
  <c r="N22" i="9"/>
  <c r="M22" i="9"/>
  <c r="J22" i="9"/>
  <c r="I22" i="9"/>
  <c r="F22" i="9"/>
  <c r="E22" i="9"/>
  <c r="Q21" i="9"/>
  <c r="O21" i="9"/>
  <c r="P21" i="9" s="1"/>
  <c r="M21" i="9"/>
  <c r="N21" i="9" s="1"/>
  <c r="I21" i="9"/>
  <c r="J21" i="9" s="1"/>
  <c r="E21" i="9"/>
  <c r="F21" i="9" s="1"/>
  <c r="N20" i="9"/>
  <c r="M20" i="9"/>
  <c r="J20" i="9"/>
  <c r="I20" i="9"/>
  <c r="F20" i="9"/>
  <c r="E20" i="9"/>
  <c r="O20" i="9" s="1"/>
  <c r="P20" i="9" s="1"/>
  <c r="Q20" i="9" s="1"/>
  <c r="M19" i="9"/>
  <c r="N19" i="9" s="1"/>
  <c r="I19" i="9"/>
  <c r="J19" i="9" s="1"/>
  <c r="E19" i="9"/>
  <c r="N18" i="9"/>
  <c r="M18" i="9"/>
  <c r="J18" i="9"/>
  <c r="I18" i="9"/>
  <c r="O18" i="9" s="1"/>
  <c r="P18" i="9" s="1"/>
  <c r="Q18" i="9" s="1"/>
  <c r="F18" i="9"/>
  <c r="E18" i="9"/>
  <c r="M17" i="9"/>
  <c r="N17" i="9" s="1"/>
  <c r="I17" i="9"/>
  <c r="E17" i="9"/>
  <c r="F17" i="9" s="1"/>
  <c r="N16" i="9"/>
  <c r="M16" i="9"/>
  <c r="O16" i="9" s="1"/>
  <c r="P16" i="9" s="1"/>
  <c r="Q16" i="9" s="1"/>
  <c r="J16" i="9"/>
  <c r="I16" i="9"/>
  <c r="F16" i="9"/>
  <c r="E16" i="9"/>
  <c r="M15" i="9"/>
  <c r="N15" i="9" s="1"/>
  <c r="I15" i="9"/>
  <c r="J15" i="9" s="1"/>
  <c r="E15" i="9"/>
  <c r="F15" i="9" s="1"/>
  <c r="P14" i="9"/>
  <c r="Q14" i="9" s="1"/>
  <c r="O14" i="9"/>
  <c r="N14" i="9"/>
  <c r="M14" i="9"/>
  <c r="J14" i="9"/>
  <c r="I14" i="9"/>
  <c r="F14" i="9"/>
  <c r="E14" i="9"/>
  <c r="M13" i="9"/>
  <c r="N13" i="9" s="1"/>
  <c r="I13" i="9"/>
  <c r="J13" i="9" s="1"/>
  <c r="E13" i="9"/>
  <c r="F13" i="9" s="1"/>
  <c r="P12" i="9"/>
  <c r="Q12" i="9" s="1"/>
  <c r="N12" i="9"/>
  <c r="M12" i="9"/>
  <c r="J12" i="9"/>
  <c r="I12" i="9"/>
  <c r="F12" i="9"/>
  <c r="E12" i="9"/>
  <c r="O12" i="9" s="1"/>
  <c r="M11" i="9"/>
  <c r="N11" i="9" s="1"/>
  <c r="I11" i="9"/>
  <c r="J11" i="9" s="1"/>
  <c r="E11" i="9"/>
  <c r="N10" i="9"/>
  <c r="M10" i="9"/>
  <c r="J10" i="9"/>
  <c r="I10" i="9"/>
  <c r="O10" i="9" s="1"/>
  <c r="P10" i="9" s="1"/>
  <c r="Q10" i="9" s="1"/>
  <c r="F10" i="9"/>
  <c r="E10" i="9"/>
  <c r="M9" i="9"/>
  <c r="N9" i="9" s="1"/>
  <c r="I9" i="9"/>
  <c r="E9" i="9"/>
  <c r="F9" i="9" s="1"/>
  <c r="N8" i="9"/>
  <c r="M8" i="9"/>
  <c r="O8" i="9" s="1"/>
  <c r="P8" i="9" s="1"/>
  <c r="Q8" i="9" s="1"/>
  <c r="J8" i="9"/>
  <c r="I8" i="9"/>
  <c r="F8" i="9"/>
  <c r="E8" i="9"/>
  <c r="O7" i="9"/>
  <c r="P7" i="9" s="1"/>
  <c r="Q7" i="9" s="1"/>
  <c r="M7" i="9"/>
  <c r="N7" i="9" s="1"/>
  <c r="I7" i="9"/>
  <c r="J7" i="9" s="1"/>
  <c r="E7" i="9"/>
  <c r="F7" i="9" s="1"/>
  <c r="P6" i="9"/>
  <c r="Q6" i="9" s="1"/>
  <c r="O6" i="9"/>
  <c r="N6" i="9"/>
  <c r="M6" i="9"/>
  <c r="J6" i="9"/>
  <c r="I6" i="9"/>
  <c r="F6" i="9"/>
  <c r="E6" i="9"/>
  <c r="O5" i="9"/>
  <c r="P5" i="9" s="1"/>
  <c r="Q5" i="9" s="1"/>
  <c r="M5" i="9"/>
  <c r="N5" i="9" s="1"/>
  <c r="I5" i="9"/>
  <c r="J5" i="9" s="1"/>
  <c r="E5" i="9"/>
  <c r="F5" i="9" s="1"/>
  <c r="N4" i="9"/>
  <c r="M4" i="9"/>
  <c r="J4" i="9"/>
  <c r="I4" i="9"/>
  <c r="F4" i="9"/>
  <c r="E4" i="9"/>
  <c r="O4" i="9" s="1"/>
  <c r="P4" i="9" s="1"/>
  <c r="Q4" i="9" s="1"/>
  <c r="M3" i="9"/>
  <c r="N3" i="9" s="1"/>
  <c r="I3" i="9"/>
  <c r="J3" i="9" s="1"/>
  <c r="E3" i="9"/>
  <c r="N25" i="8"/>
  <c r="AD26" i="14" s="1"/>
  <c r="M25" i="8"/>
  <c r="AC26" i="14" s="1"/>
  <c r="J25" i="8"/>
  <c r="Z26" i="14" s="1"/>
  <c r="I25" i="8"/>
  <c r="Y26" i="14" s="1"/>
  <c r="F25" i="8"/>
  <c r="V26" i="14" s="1"/>
  <c r="E25" i="8"/>
  <c r="U26" i="14" s="1"/>
  <c r="M24" i="8"/>
  <c r="I24" i="8"/>
  <c r="E24" i="8"/>
  <c r="U25" i="14" s="1"/>
  <c r="N23" i="8"/>
  <c r="AD24" i="14" s="1"/>
  <c r="M23" i="8"/>
  <c r="AC24" i="14" s="1"/>
  <c r="J23" i="8"/>
  <c r="Z24" i="14" s="1"/>
  <c r="I23" i="8"/>
  <c r="Y24" i="14" s="1"/>
  <c r="F23" i="8"/>
  <c r="V24" i="14" s="1"/>
  <c r="E23" i="8"/>
  <c r="U24" i="14" s="1"/>
  <c r="O22" i="8"/>
  <c r="P22" i="8" s="1"/>
  <c r="Q22" i="8" s="1"/>
  <c r="M22" i="8"/>
  <c r="I22" i="8"/>
  <c r="Y23" i="14" s="1"/>
  <c r="E22" i="8"/>
  <c r="U23" i="14" s="1"/>
  <c r="P21" i="8"/>
  <c r="Q21" i="8" s="1"/>
  <c r="O21" i="8"/>
  <c r="N21" i="8"/>
  <c r="AD22" i="14" s="1"/>
  <c r="M21" i="8"/>
  <c r="AC22" i="14" s="1"/>
  <c r="J21" i="8"/>
  <c r="Z22" i="14" s="1"/>
  <c r="I21" i="8"/>
  <c r="Y22" i="14" s="1"/>
  <c r="F21" i="8"/>
  <c r="V22" i="14" s="1"/>
  <c r="E21" i="8"/>
  <c r="U22" i="14" s="1"/>
  <c r="AG22" i="14" s="1"/>
  <c r="AH22" i="14" s="1"/>
  <c r="O20" i="8"/>
  <c r="P20" i="8" s="1"/>
  <c r="Q20" i="8" s="1"/>
  <c r="M20" i="8"/>
  <c r="AC21" i="14" s="1"/>
  <c r="I20" i="8"/>
  <c r="Y21" i="14" s="1"/>
  <c r="E20" i="8"/>
  <c r="N19" i="8"/>
  <c r="AD20" i="14" s="1"/>
  <c r="M19" i="8"/>
  <c r="AC20" i="14" s="1"/>
  <c r="J19" i="8"/>
  <c r="Z20" i="14" s="1"/>
  <c r="I19" i="8"/>
  <c r="Y20" i="14" s="1"/>
  <c r="F19" i="8"/>
  <c r="V20" i="14" s="1"/>
  <c r="E19" i="8"/>
  <c r="U20" i="14" s="1"/>
  <c r="AG20" i="14" s="1"/>
  <c r="AH20" i="14" s="1"/>
  <c r="M18" i="8"/>
  <c r="AC19" i="14" s="1"/>
  <c r="I18" i="8"/>
  <c r="E18" i="8"/>
  <c r="N17" i="8"/>
  <c r="AD18" i="14" s="1"/>
  <c r="M17" i="8"/>
  <c r="AC18" i="14" s="1"/>
  <c r="J17" i="8"/>
  <c r="Z18" i="14" s="1"/>
  <c r="I17" i="8"/>
  <c r="Y18" i="14" s="1"/>
  <c r="F17" i="8"/>
  <c r="V18" i="14" s="1"/>
  <c r="E17" i="8"/>
  <c r="U18" i="14" s="1"/>
  <c r="M16" i="8"/>
  <c r="I16" i="8"/>
  <c r="E16" i="8"/>
  <c r="U17" i="14" s="1"/>
  <c r="N15" i="8"/>
  <c r="AD16" i="14" s="1"/>
  <c r="M15" i="8"/>
  <c r="AC16" i="14" s="1"/>
  <c r="J15" i="8"/>
  <c r="Z16" i="14" s="1"/>
  <c r="I15" i="8"/>
  <c r="Y16" i="14" s="1"/>
  <c r="F15" i="8"/>
  <c r="V16" i="14" s="1"/>
  <c r="E15" i="8"/>
  <c r="U16" i="14" s="1"/>
  <c r="Q14" i="8"/>
  <c r="O14" i="8"/>
  <c r="P14" i="8" s="1"/>
  <c r="M14" i="8"/>
  <c r="I14" i="8"/>
  <c r="Y15" i="14" s="1"/>
  <c r="E14" i="8"/>
  <c r="P13" i="8"/>
  <c r="Q13" i="8" s="1"/>
  <c r="O13" i="8"/>
  <c r="N13" i="8"/>
  <c r="AD14" i="14" s="1"/>
  <c r="M13" i="8"/>
  <c r="AC14" i="14" s="1"/>
  <c r="J13" i="8"/>
  <c r="Z14" i="14" s="1"/>
  <c r="I13" i="8"/>
  <c r="Y14" i="14" s="1"/>
  <c r="F13" i="8"/>
  <c r="V14" i="14" s="1"/>
  <c r="E13" i="8"/>
  <c r="U14" i="14" s="1"/>
  <c r="AG14" i="14" s="1"/>
  <c r="AH14" i="14" s="1"/>
  <c r="O12" i="8"/>
  <c r="P12" i="8" s="1"/>
  <c r="Q12" i="8" s="1"/>
  <c r="M12" i="8"/>
  <c r="AC13" i="14" s="1"/>
  <c r="I12" i="8"/>
  <c r="E12" i="8"/>
  <c r="N11" i="8"/>
  <c r="AD12" i="14" s="1"/>
  <c r="M11" i="8"/>
  <c r="AC12" i="14" s="1"/>
  <c r="J11" i="8"/>
  <c r="Z12" i="14" s="1"/>
  <c r="I11" i="8"/>
  <c r="Y12" i="14" s="1"/>
  <c r="F11" i="8"/>
  <c r="V12" i="14" s="1"/>
  <c r="E11" i="8"/>
  <c r="U12" i="14" s="1"/>
  <c r="AG12" i="14" s="1"/>
  <c r="AH12" i="14" s="1"/>
  <c r="M10" i="8"/>
  <c r="I10" i="8"/>
  <c r="E10" i="8"/>
  <c r="N9" i="8"/>
  <c r="AD10" i="14" s="1"/>
  <c r="M9" i="8"/>
  <c r="AC10" i="14" s="1"/>
  <c r="J9" i="8"/>
  <c r="Z10" i="14" s="1"/>
  <c r="I9" i="8"/>
  <c r="Y10" i="14" s="1"/>
  <c r="F9" i="8"/>
  <c r="V10" i="14" s="1"/>
  <c r="E9" i="8"/>
  <c r="U10" i="14" s="1"/>
  <c r="M8" i="8"/>
  <c r="I8" i="8"/>
  <c r="E8" i="8"/>
  <c r="U9" i="14" s="1"/>
  <c r="N7" i="8"/>
  <c r="AD8" i="14" s="1"/>
  <c r="M7" i="8"/>
  <c r="AC8" i="14" s="1"/>
  <c r="J7" i="8"/>
  <c r="Z8" i="14" s="1"/>
  <c r="I7" i="8"/>
  <c r="Y8" i="14" s="1"/>
  <c r="F7" i="8"/>
  <c r="V8" i="14" s="1"/>
  <c r="E7" i="8"/>
  <c r="U8" i="14" s="1"/>
  <c r="M6" i="8"/>
  <c r="O6" i="8" s="1"/>
  <c r="P6" i="8" s="1"/>
  <c r="Q6" i="8" s="1"/>
  <c r="I6" i="8"/>
  <c r="Y7" i="14" s="1"/>
  <c r="E6" i="8"/>
  <c r="P5" i="8"/>
  <c r="Q5" i="8" s="1"/>
  <c r="O5" i="8"/>
  <c r="N5" i="8"/>
  <c r="AD6" i="14" s="1"/>
  <c r="M5" i="8"/>
  <c r="AC6" i="14" s="1"/>
  <c r="J5" i="8"/>
  <c r="Z6" i="14" s="1"/>
  <c r="I5" i="8"/>
  <c r="Y6" i="14" s="1"/>
  <c r="F5" i="8"/>
  <c r="V6" i="14" s="1"/>
  <c r="E5" i="8"/>
  <c r="U6" i="14" s="1"/>
  <c r="AG6" i="14" s="1"/>
  <c r="AH6" i="14" s="1"/>
  <c r="M4" i="8"/>
  <c r="AC5" i="14" s="1"/>
  <c r="I4" i="8"/>
  <c r="E4" i="8"/>
  <c r="N3" i="8"/>
  <c r="AD4" i="14" s="1"/>
  <c r="M3" i="8"/>
  <c r="AC4" i="14" s="1"/>
  <c r="J3" i="8"/>
  <c r="Z4" i="14" s="1"/>
  <c r="I3" i="8"/>
  <c r="Y4" i="14" s="1"/>
  <c r="F3" i="8"/>
  <c r="V4" i="14" s="1"/>
  <c r="E3" i="8"/>
  <c r="U4" i="14" s="1"/>
  <c r="AG4" i="14" s="1"/>
  <c r="AH4" i="14" s="1"/>
  <c r="M28" i="7"/>
  <c r="I28" i="7"/>
  <c r="E28" i="7"/>
  <c r="N27" i="7"/>
  <c r="AD28" i="13" s="1"/>
  <c r="M27" i="7"/>
  <c r="AC28" i="13" s="1"/>
  <c r="J27" i="7"/>
  <c r="Z28" i="13" s="1"/>
  <c r="I27" i="7"/>
  <c r="Y28" i="13" s="1"/>
  <c r="F27" i="7"/>
  <c r="V28" i="13" s="1"/>
  <c r="E27" i="7"/>
  <c r="U28" i="13" s="1"/>
  <c r="M26" i="7"/>
  <c r="I26" i="7"/>
  <c r="E26" i="7"/>
  <c r="U27" i="13" s="1"/>
  <c r="N25" i="7"/>
  <c r="AD26" i="13" s="1"/>
  <c r="M25" i="7"/>
  <c r="AC26" i="13" s="1"/>
  <c r="J25" i="7"/>
  <c r="Z26" i="13" s="1"/>
  <c r="I25" i="7"/>
  <c r="Y26" i="13" s="1"/>
  <c r="F25" i="7"/>
  <c r="V26" i="13" s="1"/>
  <c r="E25" i="7"/>
  <c r="U26" i="13" s="1"/>
  <c r="AG26" i="13" s="1"/>
  <c r="AH26" i="13" s="1"/>
  <c r="M24" i="7"/>
  <c r="I24" i="7"/>
  <c r="E24" i="7"/>
  <c r="P23" i="7"/>
  <c r="Q23" i="7" s="1"/>
  <c r="O23" i="7"/>
  <c r="N23" i="7"/>
  <c r="AD24" i="13" s="1"/>
  <c r="M23" i="7"/>
  <c r="AC24" i="13" s="1"/>
  <c r="J23" i="7"/>
  <c r="Z24" i="13" s="1"/>
  <c r="I23" i="7"/>
  <c r="Y24" i="13" s="1"/>
  <c r="F23" i="7"/>
  <c r="V24" i="13" s="1"/>
  <c r="E23" i="7"/>
  <c r="U24" i="13" s="1"/>
  <c r="AG24" i="13" s="1"/>
  <c r="AH24" i="13" s="1"/>
  <c r="M22" i="7"/>
  <c r="I22" i="7"/>
  <c r="E22" i="7"/>
  <c r="N21" i="7"/>
  <c r="AD22" i="13" s="1"/>
  <c r="M21" i="7"/>
  <c r="AC22" i="13" s="1"/>
  <c r="J21" i="7"/>
  <c r="Z22" i="13" s="1"/>
  <c r="I21" i="7"/>
  <c r="Y22" i="13" s="1"/>
  <c r="F21" i="7"/>
  <c r="V22" i="13" s="1"/>
  <c r="E21" i="7"/>
  <c r="U22" i="13" s="1"/>
  <c r="AG22" i="13" s="1"/>
  <c r="AH22" i="13" s="1"/>
  <c r="O20" i="7"/>
  <c r="P20" i="7" s="1"/>
  <c r="Q20" i="7" s="1"/>
  <c r="M20" i="7"/>
  <c r="I20" i="7"/>
  <c r="E20" i="7"/>
  <c r="N19" i="7"/>
  <c r="AD20" i="13" s="1"/>
  <c r="M19" i="7"/>
  <c r="AC20" i="13" s="1"/>
  <c r="J19" i="7"/>
  <c r="Z20" i="13" s="1"/>
  <c r="I19" i="7"/>
  <c r="Y20" i="13" s="1"/>
  <c r="F19" i="7"/>
  <c r="V20" i="13" s="1"/>
  <c r="E19" i="7"/>
  <c r="U20" i="13" s="1"/>
  <c r="M18" i="7"/>
  <c r="I18" i="7"/>
  <c r="E18" i="7"/>
  <c r="N17" i="7"/>
  <c r="AD18" i="13" s="1"/>
  <c r="M17" i="7"/>
  <c r="AC18" i="13" s="1"/>
  <c r="J17" i="7"/>
  <c r="Z18" i="13" s="1"/>
  <c r="I17" i="7"/>
  <c r="Y18" i="13" s="1"/>
  <c r="F17" i="7"/>
  <c r="V18" i="13" s="1"/>
  <c r="E17" i="7"/>
  <c r="U18" i="13" s="1"/>
  <c r="O16" i="7"/>
  <c r="P16" i="7" s="1"/>
  <c r="Q16" i="7" s="1"/>
  <c r="M16" i="7"/>
  <c r="I16" i="7"/>
  <c r="E16" i="7"/>
  <c r="P15" i="7"/>
  <c r="Q15" i="7" s="1"/>
  <c r="O15" i="7"/>
  <c r="N15" i="7"/>
  <c r="AD16" i="13" s="1"/>
  <c r="M15" i="7"/>
  <c r="AC16" i="13" s="1"/>
  <c r="J15" i="7"/>
  <c r="Z16" i="13" s="1"/>
  <c r="I15" i="7"/>
  <c r="Y16" i="13" s="1"/>
  <c r="F15" i="7"/>
  <c r="V16" i="13" s="1"/>
  <c r="E15" i="7"/>
  <c r="U16" i="13" s="1"/>
  <c r="AG16" i="13" s="1"/>
  <c r="AH16" i="13" s="1"/>
  <c r="M14" i="7"/>
  <c r="I14" i="7"/>
  <c r="E14" i="7"/>
  <c r="N13" i="7"/>
  <c r="AD14" i="13" s="1"/>
  <c r="M13" i="7"/>
  <c r="AC14" i="13" s="1"/>
  <c r="J13" i="7"/>
  <c r="Z14" i="13" s="1"/>
  <c r="I13" i="7"/>
  <c r="Y14" i="13" s="1"/>
  <c r="F13" i="7"/>
  <c r="V14" i="13" s="1"/>
  <c r="E13" i="7"/>
  <c r="U14" i="13" s="1"/>
  <c r="AG14" i="13" s="1"/>
  <c r="AH14" i="13" s="1"/>
  <c r="M12" i="7"/>
  <c r="O12" i="7" s="1"/>
  <c r="P12" i="7" s="1"/>
  <c r="Q12" i="7" s="1"/>
  <c r="I12" i="7"/>
  <c r="E12" i="7"/>
  <c r="N11" i="7"/>
  <c r="AD12" i="13" s="1"/>
  <c r="M11" i="7"/>
  <c r="AC12" i="13" s="1"/>
  <c r="J11" i="7"/>
  <c r="Z12" i="13" s="1"/>
  <c r="I11" i="7"/>
  <c r="Y12" i="13" s="1"/>
  <c r="F11" i="7"/>
  <c r="V12" i="13" s="1"/>
  <c r="E11" i="7"/>
  <c r="U12" i="13" s="1"/>
  <c r="M10" i="7"/>
  <c r="I10" i="7"/>
  <c r="E10" i="7"/>
  <c r="N9" i="7"/>
  <c r="AD10" i="13" s="1"/>
  <c r="M9" i="7"/>
  <c r="AC10" i="13" s="1"/>
  <c r="J9" i="7"/>
  <c r="Z10" i="13" s="1"/>
  <c r="I9" i="7"/>
  <c r="Y10" i="13" s="1"/>
  <c r="F9" i="7"/>
  <c r="V10" i="13" s="1"/>
  <c r="E9" i="7"/>
  <c r="U10" i="13" s="1"/>
  <c r="M8" i="7"/>
  <c r="O8" i="7" s="1"/>
  <c r="P8" i="7" s="1"/>
  <c r="Q8" i="7" s="1"/>
  <c r="I8" i="7"/>
  <c r="E8" i="7"/>
  <c r="P7" i="7"/>
  <c r="Q7" i="7" s="1"/>
  <c r="O7" i="7"/>
  <c r="N7" i="7"/>
  <c r="AD8" i="13" s="1"/>
  <c r="M7" i="7"/>
  <c r="AC8" i="13" s="1"/>
  <c r="J7" i="7"/>
  <c r="Z8" i="13" s="1"/>
  <c r="I7" i="7"/>
  <c r="Y8" i="13" s="1"/>
  <c r="F7" i="7"/>
  <c r="V8" i="13" s="1"/>
  <c r="E7" i="7"/>
  <c r="U8" i="13" s="1"/>
  <c r="AG8" i="13" s="1"/>
  <c r="AH8" i="13" s="1"/>
  <c r="M6" i="7"/>
  <c r="I6" i="7"/>
  <c r="E6" i="7"/>
  <c r="N5" i="7"/>
  <c r="AD6" i="13" s="1"/>
  <c r="M5" i="7"/>
  <c r="AC6" i="13" s="1"/>
  <c r="J5" i="7"/>
  <c r="Z6" i="13" s="1"/>
  <c r="I5" i="7"/>
  <c r="Y6" i="13" s="1"/>
  <c r="F5" i="7"/>
  <c r="V6" i="13" s="1"/>
  <c r="E5" i="7"/>
  <c r="U6" i="13" s="1"/>
  <c r="AG6" i="13" s="1"/>
  <c r="AH6" i="13" s="1"/>
  <c r="M4" i="7"/>
  <c r="I4" i="7"/>
  <c r="E4" i="7"/>
  <c r="N3" i="7"/>
  <c r="AD4" i="13" s="1"/>
  <c r="M3" i="7"/>
  <c r="AC4" i="13" s="1"/>
  <c r="J3" i="7"/>
  <c r="Z4" i="13" s="1"/>
  <c r="I3" i="7"/>
  <c r="Y4" i="13" s="1"/>
  <c r="F3" i="7"/>
  <c r="V4" i="13" s="1"/>
  <c r="E3" i="7"/>
  <c r="U4" i="13" s="1"/>
  <c r="M25" i="6"/>
  <c r="I25" i="6"/>
  <c r="E25" i="6"/>
  <c r="N24" i="6"/>
  <c r="N25" i="14" s="1"/>
  <c r="M24" i="6"/>
  <c r="M25" i="14" s="1"/>
  <c r="J24" i="6"/>
  <c r="J25" i="14" s="1"/>
  <c r="I24" i="6"/>
  <c r="I25" i="14" s="1"/>
  <c r="F24" i="6"/>
  <c r="F25" i="14" s="1"/>
  <c r="E24" i="6"/>
  <c r="E25" i="14" s="1"/>
  <c r="M23" i="6"/>
  <c r="I23" i="6"/>
  <c r="E23" i="6"/>
  <c r="P22" i="6"/>
  <c r="Q22" i="6" s="1"/>
  <c r="O22" i="6"/>
  <c r="N22" i="6"/>
  <c r="N23" i="14" s="1"/>
  <c r="M22" i="6"/>
  <c r="M23" i="14" s="1"/>
  <c r="J22" i="6"/>
  <c r="J23" i="14" s="1"/>
  <c r="I22" i="6"/>
  <c r="I23" i="14" s="1"/>
  <c r="F22" i="6"/>
  <c r="F23" i="14" s="1"/>
  <c r="E22" i="6"/>
  <c r="E23" i="14" s="1"/>
  <c r="M21" i="6"/>
  <c r="I21" i="6"/>
  <c r="E21" i="6"/>
  <c r="N20" i="6"/>
  <c r="N21" i="14" s="1"/>
  <c r="M20" i="6"/>
  <c r="M21" i="14" s="1"/>
  <c r="J20" i="6"/>
  <c r="J21" i="14" s="1"/>
  <c r="I20" i="6"/>
  <c r="I21" i="14" s="1"/>
  <c r="F20" i="6"/>
  <c r="F21" i="14" s="1"/>
  <c r="E20" i="6"/>
  <c r="E21" i="14" s="1"/>
  <c r="M19" i="6"/>
  <c r="I19" i="6"/>
  <c r="E19" i="6"/>
  <c r="N18" i="6"/>
  <c r="N19" i="14" s="1"/>
  <c r="M18" i="6"/>
  <c r="M19" i="14" s="1"/>
  <c r="J18" i="6"/>
  <c r="J19" i="14" s="1"/>
  <c r="I18" i="6"/>
  <c r="I19" i="14" s="1"/>
  <c r="F18" i="6"/>
  <c r="F19" i="14" s="1"/>
  <c r="E18" i="6"/>
  <c r="E19" i="14" s="1"/>
  <c r="M17" i="6"/>
  <c r="I17" i="6"/>
  <c r="E17" i="6"/>
  <c r="M16" i="6"/>
  <c r="J16" i="6"/>
  <c r="J17" i="14" s="1"/>
  <c r="I16" i="6"/>
  <c r="I17" i="14" s="1"/>
  <c r="F16" i="6"/>
  <c r="F17" i="14" s="1"/>
  <c r="E16" i="6"/>
  <c r="E17" i="14" s="1"/>
  <c r="M15" i="6"/>
  <c r="M16" i="14" s="1"/>
  <c r="BC16" i="14" s="1"/>
  <c r="BD16" i="14" s="1"/>
  <c r="I15" i="6"/>
  <c r="E15" i="6"/>
  <c r="P14" i="6"/>
  <c r="Q14" i="6" s="1"/>
  <c r="O14" i="6"/>
  <c r="N14" i="6"/>
  <c r="N15" i="14" s="1"/>
  <c r="M14" i="6"/>
  <c r="M15" i="14" s="1"/>
  <c r="J14" i="6"/>
  <c r="J15" i="14" s="1"/>
  <c r="I14" i="6"/>
  <c r="I15" i="14" s="1"/>
  <c r="F14" i="6"/>
  <c r="F15" i="14" s="1"/>
  <c r="E14" i="6"/>
  <c r="E15" i="14" s="1"/>
  <c r="M13" i="6"/>
  <c r="I13" i="6"/>
  <c r="E13" i="6"/>
  <c r="N12" i="6"/>
  <c r="N13" i="14" s="1"/>
  <c r="M12" i="6"/>
  <c r="M13" i="14" s="1"/>
  <c r="J12" i="6"/>
  <c r="J13" i="14" s="1"/>
  <c r="I12" i="6"/>
  <c r="I13" i="14" s="1"/>
  <c r="E12" i="6"/>
  <c r="M11" i="6"/>
  <c r="O11" i="6" s="1"/>
  <c r="P11" i="6" s="1"/>
  <c r="Q11" i="6" s="1"/>
  <c r="I11" i="6"/>
  <c r="F11" i="6"/>
  <c r="F12" i="14" s="1"/>
  <c r="E11" i="6"/>
  <c r="E12" i="14" s="1"/>
  <c r="N10" i="6"/>
  <c r="N11" i="14" s="1"/>
  <c r="M10" i="6"/>
  <c r="M11" i="14" s="1"/>
  <c r="I10" i="6"/>
  <c r="J10" i="6" s="1"/>
  <c r="J11" i="14" s="1"/>
  <c r="F10" i="6"/>
  <c r="F11" i="14" s="1"/>
  <c r="E10" i="6"/>
  <c r="E11" i="14" s="1"/>
  <c r="M9" i="6"/>
  <c r="I9" i="6"/>
  <c r="I10" i="14" s="1"/>
  <c r="BA10" i="14" s="1"/>
  <c r="BB10" i="14" s="1"/>
  <c r="E9" i="6"/>
  <c r="N8" i="6"/>
  <c r="N9" i="14" s="1"/>
  <c r="M8" i="6"/>
  <c r="J8" i="6"/>
  <c r="J9" i="14" s="1"/>
  <c r="I8" i="6"/>
  <c r="I9" i="14" s="1"/>
  <c r="F8" i="6"/>
  <c r="F9" i="14" s="1"/>
  <c r="E8" i="6"/>
  <c r="E9" i="14" s="1"/>
  <c r="N7" i="6"/>
  <c r="N8" i="14" s="1"/>
  <c r="M7" i="6"/>
  <c r="M8" i="14" s="1"/>
  <c r="BC8" i="14" s="1"/>
  <c r="BD8" i="14" s="1"/>
  <c r="I7" i="6"/>
  <c r="E7" i="6"/>
  <c r="O7" i="6" s="1"/>
  <c r="P7" i="6" s="1"/>
  <c r="Q7" i="6" s="1"/>
  <c r="O6" i="6"/>
  <c r="P6" i="6" s="1"/>
  <c r="Q6" i="6" s="1"/>
  <c r="N6" i="6"/>
  <c r="N7" i="14" s="1"/>
  <c r="M6" i="6"/>
  <c r="M7" i="14" s="1"/>
  <c r="J6" i="6"/>
  <c r="J7" i="14" s="1"/>
  <c r="I6" i="6"/>
  <c r="I7" i="14" s="1"/>
  <c r="F6" i="6"/>
  <c r="F7" i="14" s="1"/>
  <c r="E6" i="6"/>
  <c r="E7" i="14" s="1"/>
  <c r="O5" i="6"/>
  <c r="P5" i="6" s="1"/>
  <c r="Q5" i="6" s="1"/>
  <c r="M5" i="6"/>
  <c r="I5" i="6"/>
  <c r="E5" i="6"/>
  <c r="N4" i="6"/>
  <c r="N5" i="14" s="1"/>
  <c r="M4" i="6"/>
  <c r="M5" i="14" s="1"/>
  <c r="J4" i="6"/>
  <c r="J5" i="14" s="1"/>
  <c r="I4" i="6"/>
  <c r="I5" i="14" s="1"/>
  <c r="F4" i="6"/>
  <c r="F5" i="14" s="1"/>
  <c r="E4" i="6"/>
  <c r="M3" i="6"/>
  <c r="I3" i="6"/>
  <c r="I4" i="14" s="1"/>
  <c r="BA4" i="14" s="1"/>
  <c r="BB4" i="14" s="1"/>
  <c r="E3" i="6"/>
  <c r="E4" i="14" s="1"/>
  <c r="M28" i="5"/>
  <c r="M29" i="13" s="1"/>
  <c r="I28" i="5"/>
  <c r="F28" i="5"/>
  <c r="F29" i="13" s="1"/>
  <c r="E28" i="5"/>
  <c r="E29" i="13" s="1"/>
  <c r="M27" i="5"/>
  <c r="M28" i="13" s="1"/>
  <c r="BC28" i="13" s="1"/>
  <c r="BD28" i="13" s="1"/>
  <c r="I27" i="5"/>
  <c r="I28" i="13" s="1"/>
  <c r="BA28" i="13" s="1"/>
  <c r="BB28" i="13" s="1"/>
  <c r="E27" i="5"/>
  <c r="O26" i="5"/>
  <c r="P26" i="5" s="1"/>
  <c r="Q26" i="5" s="1"/>
  <c r="N26" i="5"/>
  <c r="N27" i="13" s="1"/>
  <c r="M26" i="5"/>
  <c r="M27" i="13" s="1"/>
  <c r="J26" i="5"/>
  <c r="J27" i="13" s="1"/>
  <c r="I26" i="5"/>
  <c r="I27" i="13" s="1"/>
  <c r="F26" i="5"/>
  <c r="F27" i="13" s="1"/>
  <c r="E26" i="5"/>
  <c r="E27" i="13" s="1"/>
  <c r="M25" i="5"/>
  <c r="M26" i="13" s="1"/>
  <c r="BC26" i="13" s="1"/>
  <c r="BD26" i="13" s="1"/>
  <c r="I25" i="5"/>
  <c r="E25" i="5"/>
  <c r="N24" i="5"/>
  <c r="N25" i="13" s="1"/>
  <c r="M24" i="5"/>
  <c r="M25" i="13" s="1"/>
  <c r="J24" i="5"/>
  <c r="J25" i="13" s="1"/>
  <c r="I24" i="5"/>
  <c r="I25" i="13" s="1"/>
  <c r="E24" i="5"/>
  <c r="E25" i="13" s="1"/>
  <c r="M23" i="5"/>
  <c r="I23" i="5"/>
  <c r="E23" i="5"/>
  <c r="E24" i="13" s="1"/>
  <c r="N22" i="5"/>
  <c r="N23" i="13" s="1"/>
  <c r="M22" i="5"/>
  <c r="M23" i="13" s="1"/>
  <c r="I22" i="5"/>
  <c r="I23" i="13" s="1"/>
  <c r="E22" i="5"/>
  <c r="M21" i="5"/>
  <c r="O21" i="5" s="1"/>
  <c r="P21" i="5" s="1"/>
  <c r="Q21" i="5" s="1"/>
  <c r="J21" i="5"/>
  <c r="J22" i="13" s="1"/>
  <c r="I21" i="5"/>
  <c r="I22" i="13" s="1"/>
  <c r="BA22" i="13" s="1"/>
  <c r="BB22" i="13" s="1"/>
  <c r="F21" i="5"/>
  <c r="F22" i="13" s="1"/>
  <c r="E21" i="5"/>
  <c r="E22" i="13" s="1"/>
  <c r="N20" i="5"/>
  <c r="N21" i="13" s="1"/>
  <c r="M20" i="5"/>
  <c r="M21" i="13" s="1"/>
  <c r="J20" i="5"/>
  <c r="J21" i="13" s="1"/>
  <c r="I20" i="5"/>
  <c r="F20" i="5"/>
  <c r="F21" i="13" s="1"/>
  <c r="E20" i="5"/>
  <c r="E21" i="13" s="1"/>
  <c r="O19" i="5"/>
  <c r="P19" i="5" s="1"/>
  <c r="Q19" i="5" s="1"/>
  <c r="N19" i="5"/>
  <c r="N20" i="13" s="1"/>
  <c r="M19" i="5"/>
  <c r="M20" i="13" s="1"/>
  <c r="BC20" i="13" s="1"/>
  <c r="BD20" i="13" s="1"/>
  <c r="J19" i="5"/>
  <c r="J20" i="13" s="1"/>
  <c r="I19" i="5"/>
  <c r="I20" i="13" s="1"/>
  <c r="BA20" i="13" s="1"/>
  <c r="BB20" i="13" s="1"/>
  <c r="E19" i="5"/>
  <c r="M18" i="5"/>
  <c r="J18" i="5"/>
  <c r="J19" i="13" s="1"/>
  <c r="I18" i="5"/>
  <c r="I19" i="13" s="1"/>
  <c r="F18" i="5"/>
  <c r="F19" i="13" s="1"/>
  <c r="E18" i="5"/>
  <c r="E19" i="13" s="1"/>
  <c r="O17" i="5"/>
  <c r="P17" i="5" s="1"/>
  <c r="Q17" i="5" s="1"/>
  <c r="N17" i="5"/>
  <c r="N18" i="13" s="1"/>
  <c r="M17" i="5"/>
  <c r="M18" i="13" s="1"/>
  <c r="BC18" i="13" s="1"/>
  <c r="BD18" i="13" s="1"/>
  <c r="I17" i="5"/>
  <c r="E17" i="5"/>
  <c r="P16" i="5"/>
  <c r="Q16" i="5" s="1"/>
  <c r="O16" i="5"/>
  <c r="N16" i="5"/>
  <c r="N17" i="13" s="1"/>
  <c r="M16" i="5"/>
  <c r="M17" i="13" s="1"/>
  <c r="J16" i="5"/>
  <c r="J17" i="13" s="1"/>
  <c r="I16" i="5"/>
  <c r="I17" i="13" s="1"/>
  <c r="F16" i="5"/>
  <c r="F17" i="13" s="1"/>
  <c r="E16" i="5"/>
  <c r="E17" i="13" s="1"/>
  <c r="M15" i="5"/>
  <c r="I15" i="5"/>
  <c r="F15" i="5"/>
  <c r="F16" i="13" s="1"/>
  <c r="E15" i="5"/>
  <c r="E16" i="13" s="1"/>
  <c r="N14" i="5"/>
  <c r="N15" i="13" s="1"/>
  <c r="M14" i="5"/>
  <c r="M15" i="13" s="1"/>
  <c r="J14" i="5"/>
  <c r="J15" i="13" s="1"/>
  <c r="I14" i="5"/>
  <c r="I15" i="13" s="1"/>
  <c r="F14" i="5"/>
  <c r="F15" i="13" s="1"/>
  <c r="E14" i="5"/>
  <c r="M13" i="5"/>
  <c r="I13" i="5"/>
  <c r="E13" i="5"/>
  <c r="E14" i="13" s="1"/>
  <c r="M12" i="5"/>
  <c r="M13" i="13" s="1"/>
  <c r="I12" i="5"/>
  <c r="F12" i="5"/>
  <c r="F13" i="13" s="1"/>
  <c r="E12" i="5"/>
  <c r="E13" i="13" s="1"/>
  <c r="M11" i="5"/>
  <c r="M12" i="13" s="1"/>
  <c r="BC12" i="13" s="1"/>
  <c r="BD12" i="13" s="1"/>
  <c r="I11" i="5"/>
  <c r="I12" i="13" s="1"/>
  <c r="BA12" i="13" s="1"/>
  <c r="BB12" i="13" s="1"/>
  <c r="E11" i="5"/>
  <c r="O10" i="5"/>
  <c r="P10" i="5" s="1"/>
  <c r="Q10" i="5" s="1"/>
  <c r="N10" i="5"/>
  <c r="N11" i="13" s="1"/>
  <c r="M10" i="5"/>
  <c r="M11" i="13" s="1"/>
  <c r="J10" i="5"/>
  <c r="J11" i="13" s="1"/>
  <c r="I10" i="5"/>
  <c r="I11" i="13" s="1"/>
  <c r="F10" i="5"/>
  <c r="F11" i="13" s="1"/>
  <c r="E10" i="5"/>
  <c r="E11" i="13" s="1"/>
  <c r="M9" i="5"/>
  <c r="M10" i="13" s="1"/>
  <c r="BC10" i="13" s="1"/>
  <c r="BD10" i="13" s="1"/>
  <c r="I9" i="5"/>
  <c r="E9" i="5"/>
  <c r="N8" i="5"/>
  <c r="N9" i="13" s="1"/>
  <c r="M8" i="5"/>
  <c r="M9" i="13" s="1"/>
  <c r="J8" i="5"/>
  <c r="J9" i="13" s="1"/>
  <c r="I8" i="5"/>
  <c r="I9" i="13" s="1"/>
  <c r="E8" i="5"/>
  <c r="M7" i="5"/>
  <c r="I7" i="5"/>
  <c r="E7" i="5"/>
  <c r="E8" i="13" s="1"/>
  <c r="N6" i="5"/>
  <c r="N7" i="13" s="1"/>
  <c r="M6" i="5"/>
  <c r="M7" i="13" s="1"/>
  <c r="I6" i="5"/>
  <c r="I7" i="13" s="1"/>
  <c r="E6" i="5"/>
  <c r="F6" i="5" s="1"/>
  <c r="F7" i="13" s="1"/>
  <c r="Q5" i="5"/>
  <c r="M5" i="5"/>
  <c r="O5" i="5" s="1"/>
  <c r="P5" i="5" s="1"/>
  <c r="J5" i="5"/>
  <c r="J6" i="13" s="1"/>
  <c r="I5" i="5"/>
  <c r="I6" i="13" s="1"/>
  <c r="BA6" i="13" s="1"/>
  <c r="BB6" i="13" s="1"/>
  <c r="F5" i="5"/>
  <c r="F6" i="13" s="1"/>
  <c r="E5" i="5"/>
  <c r="E6" i="13" s="1"/>
  <c r="N4" i="5"/>
  <c r="N5" i="13" s="1"/>
  <c r="M4" i="5"/>
  <c r="M5" i="13" s="1"/>
  <c r="J4" i="5"/>
  <c r="J5" i="13" s="1"/>
  <c r="I4" i="5"/>
  <c r="F4" i="5"/>
  <c r="F5" i="13" s="1"/>
  <c r="E4" i="5"/>
  <c r="E5" i="13" s="1"/>
  <c r="O3" i="5"/>
  <c r="P3" i="5" s="1"/>
  <c r="Q3" i="5" s="1"/>
  <c r="N3" i="5"/>
  <c r="N4" i="13" s="1"/>
  <c r="M3" i="5"/>
  <c r="M4" i="13" s="1"/>
  <c r="BC4" i="13" s="1"/>
  <c r="BD4" i="13" s="1"/>
  <c r="J3" i="5"/>
  <c r="J4" i="13" s="1"/>
  <c r="I3" i="5"/>
  <c r="I4" i="13" s="1"/>
  <c r="BA4" i="13" s="1"/>
  <c r="BB4" i="13" s="1"/>
  <c r="E3" i="5"/>
  <c r="M25" i="4"/>
  <c r="J25" i="4"/>
  <c r="I25" i="4"/>
  <c r="F25" i="4"/>
  <c r="E25" i="4"/>
  <c r="O24" i="4"/>
  <c r="P24" i="4" s="1"/>
  <c r="Q24" i="4" s="1"/>
  <c r="N24" i="4"/>
  <c r="M24" i="4"/>
  <c r="I24" i="4"/>
  <c r="J24" i="4" s="1"/>
  <c r="E24" i="4"/>
  <c r="F24" i="4" s="1"/>
  <c r="P23" i="4"/>
  <c r="Q23" i="4" s="1"/>
  <c r="O23" i="4"/>
  <c r="N23" i="4"/>
  <c r="M23" i="4"/>
  <c r="J23" i="4"/>
  <c r="I23" i="4"/>
  <c r="F23" i="4"/>
  <c r="E23" i="4"/>
  <c r="M22" i="4"/>
  <c r="I22" i="4"/>
  <c r="J22" i="4" s="1"/>
  <c r="F22" i="4"/>
  <c r="E22" i="4"/>
  <c r="N21" i="4"/>
  <c r="M21" i="4"/>
  <c r="J21" i="4"/>
  <c r="I21" i="4"/>
  <c r="F21" i="4"/>
  <c r="E21" i="4"/>
  <c r="O21" i="4" s="1"/>
  <c r="P21" i="4" s="1"/>
  <c r="Q21" i="4" s="1"/>
  <c r="M20" i="4"/>
  <c r="N20" i="4" s="1"/>
  <c r="I20" i="4"/>
  <c r="J20" i="4" s="1"/>
  <c r="E20" i="4"/>
  <c r="O20" i="4" s="1"/>
  <c r="P20" i="4" s="1"/>
  <c r="Q20" i="4" s="1"/>
  <c r="M19" i="4"/>
  <c r="N19" i="4" s="1"/>
  <c r="I19" i="4"/>
  <c r="O19" i="4" s="1"/>
  <c r="P19" i="4" s="1"/>
  <c r="Q19" i="4" s="1"/>
  <c r="F19" i="4"/>
  <c r="E19" i="4"/>
  <c r="M18" i="4"/>
  <c r="N18" i="4" s="1"/>
  <c r="I18" i="4"/>
  <c r="J18" i="4" s="1"/>
  <c r="E18" i="4"/>
  <c r="O17" i="4"/>
  <c r="P17" i="4" s="1"/>
  <c r="Q17" i="4" s="1"/>
  <c r="N17" i="4"/>
  <c r="M17" i="4"/>
  <c r="J17" i="4"/>
  <c r="I17" i="4"/>
  <c r="F17" i="4"/>
  <c r="E17" i="4"/>
  <c r="M16" i="4"/>
  <c r="N16" i="4" s="1"/>
  <c r="I16" i="4"/>
  <c r="J16" i="4" s="1"/>
  <c r="E16" i="4"/>
  <c r="F16" i="4" s="1"/>
  <c r="N15" i="4"/>
  <c r="M15" i="4"/>
  <c r="J15" i="4"/>
  <c r="I15" i="4"/>
  <c r="E15" i="4"/>
  <c r="M14" i="4"/>
  <c r="N14" i="4" s="1"/>
  <c r="I14" i="4"/>
  <c r="J14" i="4" s="1"/>
  <c r="E14" i="4"/>
  <c r="O14" i="4" s="1"/>
  <c r="P14" i="4" s="1"/>
  <c r="Q14" i="4" s="1"/>
  <c r="N13" i="4"/>
  <c r="M13" i="4"/>
  <c r="I13" i="4"/>
  <c r="J13" i="4" s="1"/>
  <c r="E13" i="4"/>
  <c r="O13" i="4" s="1"/>
  <c r="P13" i="4" s="1"/>
  <c r="Q13" i="4" s="1"/>
  <c r="M12" i="4"/>
  <c r="N12" i="4" s="1"/>
  <c r="J12" i="4"/>
  <c r="I12" i="4"/>
  <c r="F12" i="4"/>
  <c r="E12" i="4"/>
  <c r="P11" i="4"/>
  <c r="Q11" i="4" s="1"/>
  <c r="N11" i="4"/>
  <c r="M11" i="4"/>
  <c r="J11" i="4"/>
  <c r="I11" i="4"/>
  <c r="O11" i="4" s="1"/>
  <c r="F11" i="4"/>
  <c r="E11" i="4"/>
  <c r="O10" i="4"/>
  <c r="P10" i="4" s="1"/>
  <c r="Q10" i="4" s="1"/>
  <c r="N10" i="4"/>
  <c r="M10" i="4"/>
  <c r="J10" i="4"/>
  <c r="I10" i="4"/>
  <c r="E10" i="4"/>
  <c r="F10" i="4" s="1"/>
  <c r="O9" i="4"/>
  <c r="P9" i="4" s="1"/>
  <c r="Q9" i="4" s="1"/>
  <c r="N9" i="4"/>
  <c r="M9" i="4"/>
  <c r="J9" i="4"/>
  <c r="I9" i="4"/>
  <c r="E9" i="4"/>
  <c r="F9" i="4" s="1"/>
  <c r="O8" i="4"/>
  <c r="P8" i="4" s="1"/>
  <c r="Q8" i="4" s="1"/>
  <c r="M8" i="4"/>
  <c r="N8" i="4" s="1"/>
  <c r="I8" i="4"/>
  <c r="J8" i="4" s="1"/>
  <c r="E8" i="4"/>
  <c r="F8" i="4" s="1"/>
  <c r="O7" i="4"/>
  <c r="P7" i="4" s="1"/>
  <c r="Q7" i="4" s="1"/>
  <c r="N7" i="4"/>
  <c r="M7" i="4"/>
  <c r="J7" i="4"/>
  <c r="I7" i="4"/>
  <c r="F7" i="4"/>
  <c r="E7" i="4"/>
  <c r="M6" i="4"/>
  <c r="N6" i="4" s="1"/>
  <c r="J6" i="4"/>
  <c r="I6" i="4"/>
  <c r="F6" i="4"/>
  <c r="E6" i="4"/>
  <c r="M5" i="4"/>
  <c r="N5" i="4" s="1"/>
  <c r="J5" i="4"/>
  <c r="I5" i="4"/>
  <c r="F5" i="4"/>
  <c r="E5" i="4"/>
  <c r="N4" i="4"/>
  <c r="M4" i="4"/>
  <c r="I4" i="4"/>
  <c r="J4" i="4" s="1"/>
  <c r="E4" i="4"/>
  <c r="F4" i="4" s="1"/>
  <c r="N3" i="4"/>
  <c r="M3" i="4"/>
  <c r="J3" i="4"/>
  <c r="I3" i="4"/>
  <c r="E3" i="4"/>
  <c r="M28" i="3"/>
  <c r="N28" i="3" s="1"/>
  <c r="I28" i="3"/>
  <c r="O28" i="3" s="1"/>
  <c r="P28" i="3" s="1"/>
  <c r="Q28" i="3" s="1"/>
  <c r="F28" i="3"/>
  <c r="E28" i="3"/>
  <c r="N27" i="3"/>
  <c r="M27" i="3"/>
  <c r="I27" i="3"/>
  <c r="J27" i="3" s="1"/>
  <c r="E27" i="3"/>
  <c r="O27" i="3" s="1"/>
  <c r="P27" i="3" s="1"/>
  <c r="Q27" i="3" s="1"/>
  <c r="M26" i="3"/>
  <c r="N26" i="3" s="1"/>
  <c r="J26" i="3"/>
  <c r="I26" i="3"/>
  <c r="F26" i="3"/>
  <c r="E26" i="3"/>
  <c r="O26" i="3" s="1"/>
  <c r="P26" i="3" s="1"/>
  <c r="Q26" i="3" s="1"/>
  <c r="M25" i="3"/>
  <c r="N25" i="3" s="1"/>
  <c r="I25" i="3"/>
  <c r="F25" i="3"/>
  <c r="E25" i="3"/>
  <c r="O24" i="3"/>
  <c r="P24" i="3" s="1"/>
  <c r="Q24" i="3" s="1"/>
  <c r="N24" i="3"/>
  <c r="M24" i="3"/>
  <c r="J24" i="3"/>
  <c r="I24" i="3"/>
  <c r="E24" i="3"/>
  <c r="F24" i="3" s="1"/>
  <c r="O23" i="3"/>
  <c r="P23" i="3" s="1"/>
  <c r="Q23" i="3" s="1"/>
  <c r="M23" i="3"/>
  <c r="N23" i="3" s="1"/>
  <c r="J23" i="3"/>
  <c r="I23" i="3"/>
  <c r="F23" i="3"/>
  <c r="E23" i="3"/>
  <c r="N22" i="3"/>
  <c r="M22" i="3"/>
  <c r="I22" i="3"/>
  <c r="J22" i="3" s="1"/>
  <c r="E22" i="3"/>
  <c r="F22" i="3" s="1"/>
  <c r="N21" i="3"/>
  <c r="M21" i="3"/>
  <c r="J21" i="3"/>
  <c r="I21" i="3"/>
  <c r="E21" i="3"/>
  <c r="M20" i="3"/>
  <c r="N20" i="3" s="1"/>
  <c r="I20" i="3"/>
  <c r="O20" i="3" s="1"/>
  <c r="P20" i="3" s="1"/>
  <c r="Q20" i="3" s="1"/>
  <c r="F20" i="3"/>
  <c r="E20" i="3"/>
  <c r="N19" i="3"/>
  <c r="M19" i="3"/>
  <c r="I19" i="3"/>
  <c r="J19" i="3" s="1"/>
  <c r="E19" i="3"/>
  <c r="O19" i="3" s="1"/>
  <c r="P19" i="3" s="1"/>
  <c r="Q19" i="3" s="1"/>
  <c r="M18" i="3"/>
  <c r="N18" i="3" s="1"/>
  <c r="J18" i="3"/>
  <c r="I18" i="3"/>
  <c r="F18" i="3"/>
  <c r="E18" i="3"/>
  <c r="O18" i="3" s="1"/>
  <c r="P18" i="3" s="1"/>
  <c r="Q18" i="3" s="1"/>
  <c r="M17" i="3"/>
  <c r="N17" i="3" s="1"/>
  <c r="I17" i="3"/>
  <c r="F17" i="3"/>
  <c r="E17" i="3"/>
  <c r="O16" i="3"/>
  <c r="P16" i="3" s="1"/>
  <c r="Q16" i="3" s="1"/>
  <c r="N16" i="3"/>
  <c r="M16" i="3"/>
  <c r="J16" i="3"/>
  <c r="I16" i="3"/>
  <c r="E16" i="3"/>
  <c r="F16" i="3" s="1"/>
  <c r="O15" i="3"/>
  <c r="P15" i="3" s="1"/>
  <c r="Q15" i="3" s="1"/>
  <c r="M15" i="3"/>
  <c r="N15" i="3" s="1"/>
  <c r="J15" i="3"/>
  <c r="I15" i="3"/>
  <c r="F15" i="3"/>
  <c r="E15" i="3"/>
  <c r="N14" i="3"/>
  <c r="M14" i="3"/>
  <c r="I14" i="3"/>
  <c r="J14" i="3" s="1"/>
  <c r="E14" i="3"/>
  <c r="F14" i="3" s="1"/>
  <c r="N13" i="3"/>
  <c r="M13" i="3"/>
  <c r="J13" i="3"/>
  <c r="I13" i="3"/>
  <c r="E13" i="3"/>
  <c r="M12" i="3"/>
  <c r="N12" i="3" s="1"/>
  <c r="I12" i="3"/>
  <c r="O12" i="3" s="1"/>
  <c r="P12" i="3" s="1"/>
  <c r="Q12" i="3" s="1"/>
  <c r="F12" i="3"/>
  <c r="E12" i="3"/>
  <c r="N11" i="3"/>
  <c r="M11" i="3"/>
  <c r="I11" i="3"/>
  <c r="J11" i="3" s="1"/>
  <c r="E11" i="3"/>
  <c r="O11" i="3" s="1"/>
  <c r="P11" i="3" s="1"/>
  <c r="Q11" i="3" s="1"/>
  <c r="M10" i="3"/>
  <c r="N10" i="3" s="1"/>
  <c r="J10" i="3"/>
  <c r="I10" i="3"/>
  <c r="E10" i="3"/>
  <c r="F10" i="3" s="1"/>
  <c r="M9" i="3"/>
  <c r="N9" i="3" s="1"/>
  <c r="I9" i="3"/>
  <c r="O9" i="3" s="1"/>
  <c r="P9" i="3" s="1"/>
  <c r="Q9" i="3" s="1"/>
  <c r="F9" i="3"/>
  <c r="E9" i="3"/>
  <c r="O8" i="3"/>
  <c r="P8" i="3" s="1"/>
  <c r="Q8" i="3" s="1"/>
  <c r="N8" i="3"/>
  <c r="M8" i="3"/>
  <c r="I8" i="3"/>
  <c r="J8" i="3" s="1"/>
  <c r="E8" i="3"/>
  <c r="F8" i="3" s="1"/>
  <c r="O7" i="3"/>
  <c r="P7" i="3" s="1"/>
  <c r="Q7" i="3" s="1"/>
  <c r="M7" i="3"/>
  <c r="N7" i="3" s="1"/>
  <c r="J7" i="3"/>
  <c r="I7" i="3"/>
  <c r="F7" i="3"/>
  <c r="E7" i="3"/>
  <c r="M6" i="3"/>
  <c r="N6" i="3" s="1"/>
  <c r="I6" i="3"/>
  <c r="J6" i="3" s="1"/>
  <c r="E6" i="3"/>
  <c r="F6" i="3" s="1"/>
  <c r="N5" i="3"/>
  <c r="M5" i="3"/>
  <c r="J5" i="3"/>
  <c r="I5" i="3"/>
  <c r="E5" i="3"/>
  <c r="M4" i="3"/>
  <c r="N4" i="3" s="1"/>
  <c r="I4" i="3"/>
  <c r="O4" i="3" s="1"/>
  <c r="P4" i="3" s="1"/>
  <c r="Q4" i="3" s="1"/>
  <c r="F4" i="3"/>
  <c r="E4" i="3"/>
  <c r="N3" i="3"/>
  <c r="M3" i="3"/>
  <c r="I3" i="3"/>
  <c r="J3" i="3" s="1"/>
  <c r="E3" i="3"/>
  <c r="O3" i="3" s="1"/>
  <c r="P3" i="3" s="1"/>
  <c r="Q3" i="3" s="1"/>
  <c r="E9" i="13" l="1"/>
  <c r="O8" i="5"/>
  <c r="P8" i="5" s="1"/>
  <c r="Q8" i="5" s="1"/>
  <c r="F8" i="5"/>
  <c r="F9" i="13" s="1"/>
  <c r="O17" i="3"/>
  <c r="P17" i="3" s="1"/>
  <c r="Q17" i="3" s="1"/>
  <c r="O25" i="3"/>
  <c r="P25" i="3" s="1"/>
  <c r="Q25" i="3" s="1"/>
  <c r="F5" i="3"/>
  <c r="O5" i="3"/>
  <c r="P5" i="3" s="1"/>
  <c r="Q5" i="3" s="1"/>
  <c r="O15" i="4"/>
  <c r="P15" i="4" s="1"/>
  <c r="Q15" i="4" s="1"/>
  <c r="F15" i="4"/>
  <c r="F18" i="4"/>
  <c r="O18" i="4"/>
  <c r="P18" i="4" s="1"/>
  <c r="Q18" i="4" s="1"/>
  <c r="E12" i="13"/>
  <c r="F11" i="5"/>
  <c r="F12" i="13" s="1"/>
  <c r="O11" i="5"/>
  <c r="P11" i="5" s="1"/>
  <c r="Q11" i="5" s="1"/>
  <c r="N22" i="4"/>
  <c r="O22" i="4"/>
  <c r="P22" i="4" s="1"/>
  <c r="Q22" i="4" s="1"/>
  <c r="M16" i="13"/>
  <c r="BC16" i="13" s="1"/>
  <c r="BD16" i="13" s="1"/>
  <c r="N15" i="5"/>
  <c r="N16" i="13" s="1"/>
  <c r="O15" i="5"/>
  <c r="P15" i="5" s="1"/>
  <c r="Q15" i="5" s="1"/>
  <c r="I14" i="13"/>
  <c r="BA14" i="13" s="1"/>
  <c r="BB14" i="13" s="1"/>
  <c r="J13" i="5"/>
  <c r="J14" i="13" s="1"/>
  <c r="O13" i="3"/>
  <c r="P13" i="3" s="1"/>
  <c r="Q13" i="3" s="1"/>
  <c r="F13" i="3"/>
  <c r="O21" i="3"/>
  <c r="P21" i="3" s="1"/>
  <c r="Q21" i="3" s="1"/>
  <c r="F21" i="3"/>
  <c r="F3" i="4"/>
  <c r="O3" i="4"/>
  <c r="P3" i="4" s="1"/>
  <c r="Q3" i="4" s="1"/>
  <c r="O25" i="4"/>
  <c r="P25" i="4" s="1"/>
  <c r="Q25" i="4" s="1"/>
  <c r="N25" i="4"/>
  <c r="M19" i="13"/>
  <c r="O18" i="5"/>
  <c r="P18" i="5" s="1"/>
  <c r="Q18" i="5" s="1"/>
  <c r="N18" i="5"/>
  <c r="N19" i="13" s="1"/>
  <c r="E10" i="14"/>
  <c r="F9" i="6"/>
  <c r="F10" i="14" s="1"/>
  <c r="F3" i="3"/>
  <c r="O6" i="3"/>
  <c r="P6" i="3" s="1"/>
  <c r="Q6" i="3" s="1"/>
  <c r="J9" i="3"/>
  <c r="F11" i="3"/>
  <c r="O14" i="3"/>
  <c r="P14" i="3" s="1"/>
  <c r="Q14" i="3" s="1"/>
  <c r="J17" i="3"/>
  <c r="F19" i="3"/>
  <c r="O22" i="3"/>
  <c r="P22" i="3" s="1"/>
  <c r="Q22" i="3" s="1"/>
  <c r="J25" i="3"/>
  <c r="F27" i="3"/>
  <c r="O4" i="4"/>
  <c r="P4" i="4" s="1"/>
  <c r="Q4" i="4" s="1"/>
  <c r="O6" i="4"/>
  <c r="P6" i="4" s="1"/>
  <c r="Q6" i="4" s="1"/>
  <c r="O12" i="4"/>
  <c r="P12" i="4" s="1"/>
  <c r="Q12" i="4" s="1"/>
  <c r="F20" i="4"/>
  <c r="F13" i="5"/>
  <c r="F14" i="13" s="1"/>
  <c r="I16" i="13"/>
  <c r="BA16" i="13" s="1"/>
  <c r="BB16" i="13" s="1"/>
  <c r="J15" i="5"/>
  <c r="J16" i="13" s="1"/>
  <c r="F3" i="6"/>
  <c r="F4" i="14" s="1"/>
  <c r="M6" i="14"/>
  <c r="BC6" i="14" s="1"/>
  <c r="BD6" i="14" s="1"/>
  <c r="N5" i="6"/>
  <c r="N6" i="14" s="1"/>
  <c r="I12" i="14"/>
  <c r="BA12" i="14" s="1"/>
  <c r="BB12" i="14" s="1"/>
  <c r="J11" i="6"/>
  <c r="J12" i="14" s="1"/>
  <c r="I18" i="14"/>
  <c r="BA18" i="14" s="1"/>
  <c r="BB18" i="14" s="1"/>
  <c r="J17" i="6"/>
  <c r="J18" i="14" s="1"/>
  <c r="I22" i="14"/>
  <c r="BA22" i="14" s="1"/>
  <c r="BB22" i="14" s="1"/>
  <c r="J21" i="6"/>
  <c r="J22" i="14" s="1"/>
  <c r="E26" i="14"/>
  <c r="F25" i="6"/>
  <c r="F26" i="14" s="1"/>
  <c r="U7" i="13"/>
  <c r="AG7" i="13" s="1"/>
  <c r="AH7" i="13" s="1"/>
  <c r="F6" i="7"/>
  <c r="V7" i="13" s="1"/>
  <c r="AC17" i="13"/>
  <c r="N16" i="7"/>
  <c r="AD17" i="13" s="1"/>
  <c r="AC21" i="13"/>
  <c r="BC21" i="13" s="1"/>
  <c r="BD21" i="13" s="1"/>
  <c r="N20" i="7"/>
  <c r="AD21" i="13" s="1"/>
  <c r="Y25" i="13"/>
  <c r="J24" i="7"/>
  <c r="Z25" i="13" s="1"/>
  <c r="U5" i="14"/>
  <c r="AG5" i="14" s="1"/>
  <c r="AH5" i="14" s="1"/>
  <c r="F4" i="8"/>
  <c r="V5" i="14" s="1"/>
  <c r="Y17" i="14"/>
  <c r="BA17" i="14" s="1"/>
  <c r="BB17" i="14" s="1"/>
  <c r="J16" i="8"/>
  <c r="Z17" i="14" s="1"/>
  <c r="AS11" i="13"/>
  <c r="BC11" i="13" s="1"/>
  <c r="BD11" i="13" s="1"/>
  <c r="N10" i="11"/>
  <c r="AT11" i="13" s="1"/>
  <c r="O10" i="11"/>
  <c r="P10" i="11" s="1"/>
  <c r="Q10" i="11" s="1"/>
  <c r="M18" i="14"/>
  <c r="BC18" i="14" s="1"/>
  <c r="BD18" i="14" s="1"/>
  <c r="N17" i="6"/>
  <c r="N18" i="14" s="1"/>
  <c r="M22" i="14"/>
  <c r="BC22" i="14" s="1"/>
  <c r="BD22" i="14" s="1"/>
  <c r="N21" i="6"/>
  <c r="N22" i="14" s="1"/>
  <c r="I26" i="14"/>
  <c r="BA26" i="14" s="1"/>
  <c r="BB26" i="14" s="1"/>
  <c r="J25" i="6"/>
  <c r="J26" i="14" s="1"/>
  <c r="Y7" i="13"/>
  <c r="J6" i="7"/>
  <c r="Z7" i="13" s="1"/>
  <c r="U11" i="13"/>
  <c r="F10" i="7"/>
  <c r="V11" i="13" s="1"/>
  <c r="U15" i="13"/>
  <c r="F14" i="7"/>
  <c r="V15" i="13" s="1"/>
  <c r="AC25" i="13"/>
  <c r="N24" i="7"/>
  <c r="AD25" i="13" s="1"/>
  <c r="Y5" i="14"/>
  <c r="BA5" i="14" s="1"/>
  <c r="BB5" i="14" s="1"/>
  <c r="J4" i="8"/>
  <c r="Z5" i="14" s="1"/>
  <c r="AC17" i="14"/>
  <c r="N16" i="8"/>
  <c r="AD17" i="14" s="1"/>
  <c r="U19" i="14"/>
  <c r="O18" i="8"/>
  <c r="P18" i="8" s="1"/>
  <c r="Q18" i="8" s="1"/>
  <c r="F18" i="8"/>
  <c r="V19" i="14" s="1"/>
  <c r="Q25" i="13"/>
  <c r="R25" i="13" s="1"/>
  <c r="E23" i="13"/>
  <c r="O22" i="5"/>
  <c r="P22" i="5" s="1"/>
  <c r="Q22" i="5" s="1"/>
  <c r="F24" i="5"/>
  <c r="F25" i="13" s="1"/>
  <c r="E26" i="13"/>
  <c r="F25" i="5"/>
  <c r="F26" i="13" s="1"/>
  <c r="I29" i="13"/>
  <c r="O28" i="5"/>
  <c r="P28" i="5" s="1"/>
  <c r="Q28" i="5" s="1"/>
  <c r="J3" i="6"/>
  <c r="J4" i="14" s="1"/>
  <c r="AC7" i="13"/>
  <c r="N6" i="7"/>
  <c r="AD7" i="13" s="1"/>
  <c r="J10" i="7"/>
  <c r="Z11" i="13" s="1"/>
  <c r="Y11" i="13"/>
  <c r="U23" i="13"/>
  <c r="AG23" i="13" s="1"/>
  <c r="AH23" i="13" s="1"/>
  <c r="F22" i="7"/>
  <c r="V23" i="13" s="1"/>
  <c r="O24" i="7"/>
  <c r="P24" i="7" s="1"/>
  <c r="Q24" i="7" s="1"/>
  <c r="Y9" i="14"/>
  <c r="J8" i="8"/>
  <c r="Z9" i="14" s="1"/>
  <c r="O16" i="8"/>
  <c r="P16" i="8" s="1"/>
  <c r="Q16" i="8" s="1"/>
  <c r="Y19" i="14"/>
  <c r="J18" i="8"/>
  <c r="Z19" i="14" s="1"/>
  <c r="O15" i="9"/>
  <c r="P15" i="9" s="1"/>
  <c r="Q15" i="9" s="1"/>
  <c r="O17" i="9"/>
  <c r="P17" i="9" s="1"/>
  <c r="Q17" i="9" s="1"/>
  <c r="J17" i="9"/>
  <c r="O19" i="9"/>
  <c r="P19" i="9" s="1"/>
  <c r="Q19" i="9" s="1"/>
  <c r="F19" i="9"/>
  <c r="F11" i="10"/>
  <c r="O11" i="10"/>
  <c r="P11" i="10" s="1"/>
  <c r="Q11" i="10" s="1"/>
  <c r="AO10" i="13"/>
  <c r="AW10" i="13" s="1"/>
  <c r="AX10" i="13" s="1"/>
  <c r="J9" i="11"/>
  <c r="AP10" i="13" s="1"/>
  <c r="I13" i="13"/>
  <c r="O12" i="5"/>
  <c r="P12" i="5" s="1"/>
  <c r="Q12" i="5" s="1"/>
  <c r="E16" i="14"/>
  <c r="F15" i="6"/>
  <c r="F16" i="14" s="1"/>
  <c r="O17" i="6"/>
  <c r="P17" i="6" s="1"/>
  <c r="Q17" i="6" s="1"/>
  <c r="O21" i="6"/>
  <c r="P21" i="6" s="1"/>
  <c r="Q21" i="6" s="1"/>
  <c r="M26" i="14"/>
  <c r="BC26" i="14" s="1"/>
  <c r="BD26" i="14" s="1"/>
  <c r="N25" i="6"/>
  <c r="N26" i="14" s="1"/>
  <c r="Y15" i="13"/>
  <c r="BA15" i="13" s="1"/>
  <c r="BB15" i="13" s="1"/>
  <c r="J14" i="7"/>
  <c r="Z15" i="13" s="1"/>
  <c r="U19" i="13"/>
  <c r="F18" i="7"/>
  <c r="V19" i="13" s="1"/>
  <c r="J4" i="3"/>
  <c r="J12" i="3"/>
  <c r="J20" i="3"/>
  <c r="J28" i="3"/>
  <c r="O5" i="4"/>
  <c r="P5" i="4" s="1"/>
  <c r="Q5" i="4" s="1"/>
  <c r="F13" i="4"/>
  <c r="F14" i="4"/>
  <c r="J19" i="4"/>
  <c r="AY6" i="13"/>
  <c r="F7" i="5"/>
  <c r="F8" i="13" s="1"/>
  <c r="J9" i="5"/>
  <c r="J10" i="13" s="1"/>
  <c r="I10" i="13"/>
  <c r="BA10" i="13" s="1"/>
  <c r="BB10" i="13" s="1"/>
  <c r="J11" i="5"/>
  <c r="J12" i="13" s="1"/>
  <c r="J12" i="5"/>
  <c r="J13" i="13" s="1"/>
  <c r="M14" i="13"/>
  <c r="BC14" i="13" s="1"/>
  <c r="BD14" i="13" s="1"/>
  <c r="N13" i="5"/>
  <c r="N14" i="13" s="1"/>
  <c r="AY22" i="13"/>
  <c r="F22" i="5"/>
  <c r="F23" i="13" s="1"/>
  <c r="F23" i="5"/>
  <c r="F24" i="13" s="1"/>
  <c r="I26" i="13"/>
  <c r="BA26" i="13" s="1"/>
  <c r="BB26" i="13" s="1"/>
  <c r="J25" i="5"/>
  <c r="J26" i="13" s="1"/>
  <c r="J27" i="5"/>
  <c r="J28" i="13" s="1"/>
  <c r="J28" i="5"/>
  <c r="J29" i="13" s="1"/>
  <c r="M4" i="14"/>
  <c r="BC4" i="14" s="1"/>
  <c r="BD4" i="14" s="1"/>
  <c r="N3" i="6"/>
  <c r="N4" i="14" s="1"/>
  <c r="J9" i="6"/>
  <c r="J10" i="14" s="1"/>
  <c r="I16" i="14"/>
  <c r="BA16" i="14" s="1"/>
  <c r="BB16" i="14" s="1"/>
  <c r="J15" i="6"/>
  <c r="J16" i="14" s="1"/>
  <c r="E20" i="14"/>
  <c r="F19" i="6"/>
  <c r="F20" i="14" s="1"/>
  <c r="O25" i="6"/>
  <c r="P25" i="6" s="1"/>
  <c r="Q25" i="6" s="1"/>
  <c r="O6" i="7"/>
  <c r="P6" i="7" s="1"/>
  <c r="Q6" i="7" s="1"/>
  <c r="AC11" i="13"/>
  <c r="N10" i="7"/>
  <c r="AD11" i="13" s="1"/>
  <c r="AC15" i="13"/>
  <c r="N14" i="7"/>
  <c r="AD15" i="13" s="1"/>
  <c r="Y19" i="13"/>
  <c r="J18" i="7"/>
  <c r="Z19" i="13" s="1"/>
  <c r="Y23" i="13"/>
  <c r="BA23" i="13" s="1"/>
  <c r="BB23" i="13" s="1"/>
  <c r="J22" i="7"/>
  <c r="Z23" i="13" s="1"/>
  <c r="O4" i="8"/>
  <c r="P4" i="8" s="1"/>
  <c r="Q4" i="8" s="1"/>
  <c r="AC9" i="14"/>
  <c r="N8" i="8"/>
  <c r="AD9" i="14" s="1"/>
  <c r="U11" i="14"/>
  <c r="O10" i="8"/>
  <c r="P10" i="8" s="1"/>
  <c r="Q10" i="8" s="1"/>
  <c r="F10" i="8"/>
  <c r="V11" i="14" s="1"/>
  <c r="U15" i="14"/>
  <c r="F14" i="8"/>
  <c r="V15" i="14" s="1"/>
  <c r="AC23" i="14"/>
  <c r="N22" i="8"/>
  <c r="AD23" i="14" s="1"/>
  <c r="O3" i="10"/>
  <c r="P3" i="10" s="1"/>
  <c r="Q3" i="10" s="1"/>
  <c r="O8" i="10"/>
  <c r="P8" i="10" s="1"/>
  <c r="Q8" i="10" s="1"/>
  <c r="F8" i="10"/>
  <c r="E28" i="13"/>
  <c r="F27" i="5"/>
  <c r="F28" i="13" s="1"/>
  <c r="M12" i="14"/>
  <c r="BC12" i="14" s="1"/>
  <c r="BD12" i="14" s="1"/>
  <c r="N11" i="6"/>
  <c r="N12" i="14" s="1"/>
  <c r="Q24" i="13"/>
  <c r="R24" i="13" s="1"/>
  <c r="AY24" i="13"/>
  <c r="O13" i="5"/>
  <c r="P13" i="5" s="1"/>
  <c r="Q13" i="5" s="1"/>
  <c r="I24" i="13"/>
  <c r="BA24" i="13" s="1"/>
  <c r="BB24" i="13" s="1"/>
  <c r="J23" i="5"/>
  <c r="J24" i="13" s="1"/>
  <c r="O3" i="6"/>
  <c r="P3" i="6" s="1"/>
  <c r="Q3" i="6" s="1"/>
  <c r="E8" i="14"/>
  <c r="F7" i="6"/>
  <c r="F8" i="14" s="1"/>
  <c r="M10" i="14"/>
  <c r="BC10" i="14" s="1"/>
  <c r="BD10" i="14" s="1"/>
  <c r="N9" i="6"/>
  <c r="N10" i="14" s="1"/>
  <c r="E13" i="14"/>
  <c r="O12" i="6"/>
  <c r="P12" i="6" s="1"/>
  <c r="Q12" i="6" s="1"/>
  <c r="E14" i="14"/>
  <c r="F13" i="6"/>
  <c r="F14" i="14" s="1"/>
  <c r="M17" i="14"/>
  <c r="BC17" i="14" s="1"/>
  <c r="BD17" i="14" s="1"/>
  <c r="O16" i="6"/>
  <c r="P16" i="6" s="1"/>
  <c r="Q16" i="6" s="1"/>
  <c r="I20" i="14"/>
  <c r="BA20" i="14" s="1"/>
  <c r="BB20" i="14" s="1"/>
  <c r="J19" i="6"/>
  <c r="J20" i="14" s="1"/>
  <c r="E24" i="14"/>
  <c r="F23" i="6"/>
  <c r="F24" i="14" s="1"/>
  <c r="U5" i="13"/>
  <c r="F4" i="7"/>
  <c r="V5" i="13" s="1"/>
  <c r="O10" i="7"/>
  <c r="P10" i="7" s="1"/>
  <c r="Q10" i="7" s="1"/>
  <c r="O14" i="7"/>
  <c r="P14" i="7" s="1"/>
  <c r="Q14" i="7" s="1"/>
  <c r="AC19" i="13"/>
  <c r="N18" i="7"/>
  <c r="AD19" i="13" s="1"/>
  <c r="AC23" i="13"/>
  <c r="N22" i="7"/>
  <c r="AD23" i="13" s="1"/>
  <c r="Y27" i="13"/>
  <c r="J26" i="7"/>
  <c r="Z27" i="13" s="1"/>
  <c r="O8" i="8"/>
  <c r="P8" i="8" s="1"/>
  <c r="Q8" i="8" s="1"/>
  <c r="J10" i="8"/>
  <c r="Z11" i="14" s="1"/>
  <c r="Y11" i="14"/>
  <c r="U21" i="14"/>
  <c r="AG21" i="14" s="1"/>
  <c r="AH21" i="14" s="1"/>
  <c r="F20" i="8"/>
  <c r="V21" i="14" s="1"/>
  <c r="Y25" i="14"/>
  <c r="O24" i="8"/>
  <c r="P24" i="8" s="1"/>
  <c r="Q24" i="8" s="1"/>
  <c r="J24" i="8"/>
  <c r="Z25" i="14" s="1"/>
  <c r="O3" i="9"/>
  <c r="P3" i="9" s="1"/>
  <c r="Q3" i="9" s="1"/>
  <c r="F3" i="9"/>
  <c r="F8" i="11"/>
  <c r="AL9" i="13" s="1"/>
  <c r="O8" i="11"/>
  <c r="P8" i="11" s="1"/>
  <c r="Q8" i="11" s="1"/>
  <c r="AK9" i="13"/>
  <c r="I11" i="14"/>
  <c r="O10" i="6"/>
  <c r="P10" i="6" s="1"/>
  <c r="Q10" i="6" s="1"/>
  <c r="O6" i="5"/>
  <c r="P6" i="5" s="1"/>
  <c r="Q6" i="5" s="1"/>
  <c r="E7" i="13"/>
  <c r="Q8" i="13"/>
  <c r="R8" i="13" s="1"/>
  <c r="AY8" i="13"/>
  <c r="E10" i="13"/>
  <c r="F9" i="5"/>
  <c r="F10" i="13" s="1"/>
  <c r="O10" i="3"/>
  <c r="P10" i="3" s="1"/>
  <c r="Q10" i="3" s="1"/>
  <c r="I8" i="13"/>
  <c r="BA8" i="13" s="1"/>
  <c r="BB8" i="13" s="1"/>
  <c r="J7" i="5"/>
  <c r="J8" i="13" s="1"/>
  <c r="E4" i="13"/>
  <c r="F3" i="5"/>
  <c r="F4" i="13" s="1"/>
  <c r="J6" i="5"/>
  <c r="J7" i="13" s="1"/>
  <c r="M8" i="13"/>
  <c r="BC8" i="13" s="1"/>
  <c r="BD8" i="13" s="1"/>
  <c r="N7" i="5"/>
  <c r="N8" i="13" s="1"/>
  <c r="N9" i="5"/>
  <c r="N10" i="13" s="1"/>
  <c r="N11" i="5"/>
  <c r="N12" i="13" s="1"/>
  <c r="N12" i="5"/>
  <c r="N13" i="13" s="1"/>
  <c r="Q17" i="13"/>
  <c r="R17" i="13" s="1"/>
  <c r="E20" i="13"/>
  <c r="F19" i="5"/>
  <c r="F20" i="13" s="1"/>
  <c r="J22" i="5"/>
  <c r="J23" i="13" s="1"/>
  <c r="M24" i="13"/>
  <c r="BC24" i="13" s="1"/>
  <c r="BD24" i="13" s="1"/>
  <c r="N23" i="5"/>
  <c r="N24" i="13" s="1"/>
  <c r="N25" i="5"/>
  <c r="N26" i="13" s="1"/>
  <c r="N27" i="5"/>
  <c r="N28" i="13" s="1"/>
  <c r="N28" i="5"/>
  <c r="N29" i="13" s="1"/>
  <c r="I8" i="14"/>
  <c r="J7" i="6"/>
  <c r="J8" i="14" s="1"/>
  <c r="O9" i="6"/>
  <c r="P9" i="6" s="1"/>
  <c r="Q9" i="6" s="1"/>
  <c r="F12" i="6"/>
  <c r="F13" i="14" s="1"/>
  <c r="I14" i="14"/>
  <c r="BA14" i="14" s="1"/>
  <c r="BB14" i="14" s="1"/>
  <c r="J13" i="6"/>
  <c r="J14" i="14" s="1"/>
  <c r="N15" i="6"/>
  <c r="N16" i="14" s="1"/>
  <c r="N16" i="6"/>
  <c r="N17" i="14" s="1"/>
  <c r="M20" i="14"/>
  <c r="BC20" i="14" s="1"/>
  <c r="BD20" i="14" s="1"/>
  <c r="N19" i="6"/>
  <c r="N20" i="14" s="1"/>
  <c r="I24" i="14"/>
  <c r="BA24" i="14" s="1"/>
  <c r="BB24" i="14" s="1"/>
  <c r="J23" i="6"/>
  <c r="J24" i="14" s="1"/>
  <c r="Y5" i="13"/>
  <c r="J4" i="7"/>
  <c r="Z5" i="13" s="1"/>
  <c r="U9" i="13"/>
  <c r="F8" i="7"/>
  <c r="V9" i="13" s="1"/>
  <c r="U13" i="13"/>
  <c r="F12" i="7"/>
  <c r="V13" i="13" s="1"/>
  <c r="O18" i="7"/>
  <c r="P18" i="7" s="1"/>
  <c r="Q18" i="7" s="1"/>
  <c r="O22" i="7"/>
  <c r="P22" i="7" s="1"/>
  <c r="Q22" i="7" s="1"/>
  <c r="AC27" i="13"/>
  <c r="BC27" i="13" s="1"/>
  <c r="BD27" i="13" s="1"/>
  <c r="N26" i="7"/>
  <c r="AD27" i="13" s="1"/>
  <c r="U29" i="13"/>
  <c r="O28" i="7"/>
  <c r="P28" i="7" s="1"/>
  <c r="Q28" i="7" s="1"/>
  <c r="F28" i="7"/>
  <c r="V29" i="13" s="1"/>
  <c r="U7" i="14"/>
  <c r="AG7" i="14" s="1"/>
  <c r="AH7" i="14" s="1"/>
  <c r="F6" i="8"/>
  <c r="V7" i="14" s="1"/>
  <c r="AC11" i="14"/>
  <c r="BC11" i="14" s="1"/>
  <c r="BD11" i="14" s="1"/>
  <c r="N10" i="8"/>
  <c r="AD11" i="14" s="1"/>
  <c r="AC15" i="14"/>
  <c r="N14" i="8"/>
  <c r="AD15" i="14" s="1"/>
  <c r="AC25" i="14"/>
  <c r="N24" i="8"/>
  <c r="AD25" i="14" s="1"/>
  <c r="O13" i="9"/>
  <c r="P13" i="9" s="1"/>
  <c r="Q13" i="9" s="1"/>
  <c r="O23" i="9"/>
  <c r="P23" i="9" s="1"/>
  <c r="Q23" i="9" s="1"/>
  <c r="O25" i="9"/>
  <c r="P25" i="9" s="1"/>
  <c r="Q25" i="9" s="1"/>
  <c r="J25" i="9"/>
  <c r="O27" i="9"/>
  <c r="P27" i="9" s="1"/>
  <c r="Q27" i="9" s="1"/>
  <c r="F27" i="9"/>
  <c r="O16" i="4"/>
  <c r="P16" i="4" s="1"/>
  <c r="Q16" i="4" s="1"/>
  <c r="I5" i="13"/>
  <c r="O4" i="5"/>
  <c r="P4" i="5" s="1"/>
  <c r="Q4" i="5" s="1"/>
  <c r="O7" i="5"/>
  <c r="P7" i="5" s="1"/>
  <c r="Q7" i="5" s="1"/>
  <c r="O9" i="5"/>
  <c r="P9" i="5" s="1"/>
  <c r="Q9" i="5" s="1"/>
  <c r="E15" i="13"/>
  <c r="O14" i="5"/>
  <c r="P14" i="5" s="1"/>
  <c r="Q14" i="5" s="1"/>
  <c r="Q16" i="13"/>
  <c r="R16" i="13" s="1"/>
  <c r="E18" i="13"/>
  <c r="F17" i="5"/>
  <c r="F18" i="13" s="1"/>
  <c r="I21" i="13"/>
  <c r="O20" i="5"/>
  <c r="P20" i="5" s="1"/>
  <c r="Q20" i="5" s="1"/>
  <c r="O23" i="5"/>
  <c r="P23" i="5" s="1"/>
  <c r="Q23" i="5" s="1"/>
  <c r="O25" i="5"/>
  <c r="P25" i="5" s="1"/>
  <c r="Q25" i="5" s="1"/>
  <c r="O27" i="5"/>
  <c r="P27" i="5" s="1"/>
  <c r="Q27" i="5" s="1"/>
  <c r="E5" i="14"/>
  <c r="O4" i="6"/>
  <c r="P4" i="6" s="1"/>
  <c r="Q4" i="6" s="1"/>
  <c r="E6" i="14"/>
  <c r="F5" i="6"/>
  <c r="F6" i="14" s="1"/>
  <c r="M9" i="14"/>
  <c r="BC9" i="14" s="1"/>
  <c r="BD9" i="14" s="1"/>
  <c r="O8" i="6"/>
  <c r="P8" i="6" s="1"/>
  <c r="Q8" i="6" s="1"/>
  <c r="Q12" i="14"/>
  <c r="R12" i="14" s="1"/>
  <c r="AY12" i="14"/>
  <c r="M14" i="14"/>
  <c r="BC14" i="14" s="1"/>
  <c r="BD14" i="14" s="1"/>
  <c r="N13" i="6"/>
  <c r="N14" i="14" s="1"/>
  <c r="O15" i="6"/>
  <c r="P15" i="6" s="1"/>
  <c r="Q15" i="6" s="1"/>
  <c r="O19" i="6"/>
  <c r="P19" i="6" s="1"/>
  <c r="Q19" i="6" s="1"/>
  <c r="M24" i="14"/>
  <c r="BC24" i="14" s="1"/>
  <c r="BD24" i="14" s="1"/>
  <c r="N23" i="6"/>
  <c r="N24" i="14" s="1"/>
  <c r="AC5" i="13"/>
  <c r="BC5" i="13" s="1"/>
  <c r="BD5" i="13" s="1"/>
  <c r="N4" i="7"/>
  <c r="AD5" i="13" s="1"/>
  <c r="Y9" i="13"/>
  <c r="J8" i="7"/>
  <c r="Z9" i="13" s="1"/>
  <c r="Y13" i="13"/>
  <c r="J12" i="7"/>
  <c r="Z13" i="13" s="1"/>
  <c r="U17" i="13"/>
  <c r="AG17" i="13" s="1"/>
  <c r="AH17" i="13" s="1"/>
  <c r="F16" i="7"/>
  <c r="V17" i="13" s="1"/>
  <c r="U21" i="13"/>
  <c r="F20" i="7"/>
  <c r="V21" i="13" s="1"/>
  <c r="O26" i="7"/>
  <c r="P26" i="7" s="1"/>
  <c r="Q26" i="7" s="1"/>
  <c r="Y29" i="13"/>
  <c r="J28" i="7"/>
  <c r="Z29" i="13" s="1"/>
  <c r="U13" i="14"/>
  <c r="F12" i="8"/>
  <c r="V13" i="14" s="1"/>
  <c r="J13" i="10"/>
  <c r="O13" i="10"/>
  <c r="P13" i="10" s="1"/>
  <c r="Q13" i="10" s="1"/>
  <c r="AO15" i="13"/>
  <c r="J14" i="11"/>
  <c r="AP15" i="13" s="1"/>
  <c r="M6" i="13"/>
  <c r="BC6" i="13" s="1"/>
  <c r="BD6" i="13" s="1"/>
  <c r="N5" i="5"/>
  <c r="N6" i="13" s="1"/>
  <c r="AY14" i="13"/>
  <c r="Q14" i="13"/>
  <c r="R14" i="13" s="1"/>
  <c r="I18" i="13"/>
  <c r="BA18" i="13" s="1"/>
  <c r="BB18" i="13" s="1"/>
  <c r="J17" i="5"/>
  <c r="J18" i="13" s="1"/>
  <c r="M22" i="13"/>
  <c r="BC22" i="13" s="1"/>
  <c r="BD22" i="13" s="1"/>
  <c r="N21" i="5"/>
  <c r="N22" i="13" s="1"/>
  <c r="O24" i="5"/>
  <c r="P24" i="5" s="1"/>
  <c r="Q24" i="5" s="1"/>
  <c r="AY4" i="14"/>
  <c r="Q4" i="14"/>
  <c r="R4" i="14" s="1"/>
  <c r="I6" i="14"/>
  <c r="BA6" i="14" s="1"/>
  <c r="BB6" i="14" s="1"/>
  <c r="J5" i="6"/>
  <c r="J6" i="14" s="1"/>
  <c r="O13" i="6"/>
  <c r="P13" i="6" s="1"/>
  <c r="Q13" i="6" s="1"/>
  <c r="E18" i="14"/>
  <c r="F17" i="6"/>
  <c r="F18" i="14" s="1"/>
  <c r="E22" i="14"/>
  <c r="F21" i="6"/>
  <c r="F22" i="14" s="1"/>
  <c r="O23" i="6"/>
  <c r="P23" i="6" s="1"/>
  <c r="Q23" i="6" s="1"/>
  <c r="O4" i="7"/>
  <c r="P4" i="7" s="1"/>
  <c r="Q4" i="7" s="1"/>
  <c r="AC9" i="13"/>
  <c r="BC9" i="13" s="1"/>
  <c r="BD9" i="13" s="1"/>
  <c r="N8" i="7"/>
  <c r="AD9" i="13" s="1"/>
  <c r="AC13" i="13"/>
  <c r="BC13" i="13" s="1"/>
  <c r="BD13" i="13" s="1"/>
  <c r="N12" i="7"/>
  <c r="AD13" i="13" s="1"/>
  <c r="Y17" i="13"/>
  <c r="J16" i="7"/>
  <c r="Z17" i="13" s="1"/>
  <c r="Y21" i="13"/>
  <c r="J20" i="7"/>
  <c r="Z21" i="13" s="1"/>
  <c r="U25" i="13"/>
  <c r="AG25" i="13" s="1"/>
  <c r="AH25" i="13" s="1"/>
  <c r="F24" i="7"/>
  <c r="V25" i="13" s="1"/>
  <c r="AC29" i="13"/>
  <c r="BC29" i="13" s="1"/>
  <c r="BD29" i="13" s="1"/>
  <c r="N28" i="7"/>
  <c r="AD29" i="13" s="1"/>
  <c r="AC7" i="14"/>
  <c r="N6" i="8"/>
  <c r="AD7" i="14" s="1"/>
  <c r="Y13" i="14"/>
  <c r="BA13" i="14" s="1"/>
  <c r="BB13" i="14" s="1"/>
  <c r="J12" i="8"/>
  <c r="Z13" i="14" s="1"/>
  <c r="O9" i="9"/>
  <c r="P9" i="9" s="1"/>
  <c r="Q9" i="9" s="1"/>
  <c r="J9" i="9"/>
  <c r="O11" i="9"/>
  <c r="P11" i="9" s="1"/>
  <c r="Q11" i="9" s="1"/>
  <c r="F11" i="9"/>
  <c r="O9" i="10"/>
  <c r="P9" i="10" s="1"/>
  <c r="Q9" i="10" s="1"/>
  <c r="F9" i="10"/>
  <c r="F23" i="10"/>
  <c r="O23" i="10"/>
  <c r="P23" i="10" s="1"/>
  <c r="Q23" i="10" s="1"/>
  <c r="AO21" i="13"/>
  <c r="J20" i="11"/>
  <c r="AP21" i="13" s="1"/>
  <c r="AO23" i="13"/>
  <c r="J22" i="11"/>
  <c r="AP23" i="13" s="1"/>
  <c r="AO29" i="13"/>
  <c r="J28" i="11"/>
  <c r="AP29" i="13" s="1"/>
  <c r="AS9" i="14"/>
  <c r="N8" i="12"/>
  <c r="AT9" i="14" s="1"/>
  <c r="BA19" i="14"/>
  <c r="BB19" i="14" s="1"/>
  <c r="Q21" i="14"/>
  <c r="R21" i="14" s="1"/>
  <c r="AY21" i="14"/>
  <c r="BC25" i="14"/>
  <c r="BD25" i="14" s="1"/>
  <c r="AK15" i="13"/>
  <c r="AW15" i="13" s="1"/>
  <c r="AX15" i="13" s="1"/>
  <c r="F14" i="11"/>
  <c r="AL15" i="13" s="1"/>
  <c r="AS17" i="13"/>
  <c r="N16" i="11"/>
  <c r="AT17" i="13" s="1"/>
  <c r="AK20" i="13"/>
  <c r="AW20" i="13" s="1"/>
  <c r="AX20" i="13" s="1"/>
  <c r="O19" i="11"/>
  <c r="P19" i="11" s="1"/>
  <c r="Q19" i="11" s="1"/>
  <c r="AK21" i="13"/>
  <c r="F20" i="11"/>
  <c r="AL21" i="13" s="1"/>
  <c r="AS29" i="13"/>
  <c r="N28" i="11"/>
  <c r="AT29" i="13" s="1"/>
  <c r="AO8" i="14"/>
  <c r="AW8" i="14" s="1"/>
  <c r="AX8" i="14" s="1"/>
  <c r="O7" i="12"/>
  <c r="P7" i="12" s="1"/>
  <c r="Q7" i="12" s="1"/>
  <c r="AK4" i="13"/>
  <c r="AW4" i="13" s="1"/>
  <c r="AX4" i="13" s="1"/>
  <c r="AK10" i="14"/>
  <c r="AW10" i="14" s="1"/>
  <c r="AX10" i="14" s="1"/>
  <c r="O9" i="12"/>
  <c r="P9" i="12" s="1"/>
  <c r="Q9" i="12" s="1"/>
  <c r="AK11" i="14"/>
  <c r="AW11" i="14" s="1"/>
  <c r="AX11" i="14" s="1"/>
  <c r="F10" i="12"/>
  <c r="AL11" i="14" s="1"/>
  <c r="AS13" i="14"/>
  <c r="BC13" i="14" s="1"/>
  <c r="BD13" i="14" s="1"/>
  <c r="N12" i="12"/>
  <c r="AT13" i="14" s="1"/>
  <c r="Q7" i="14"/>
  <c r="R7" i="14" s="1"/>
  <c r="AY15" i="14"/>
  <c r="Q15" i="14"/>
  <c r="R15" i="14" s="1"/>
  <c r="BC19" i="14"/>
  <c r="BD19" i="14" s="1"/>
  <c r="BA21" i="14"/>
  <c r="BB21" i="14" s="1"/>
  <c r="AY23" i="14"/>
  <c r="Q23" i="14"/>
  <c r="R23" i="14" s="1"/>
  <c r="O24" i="6"/>
  <c r="P24" i="6" s="1"/>
  <c r="Q24" i="6" s="1"/>
  <c r="O9" i="7"/>
  <c r="P9" i="7" s="1"/>
  <c r="Q9" i="7" s="1"/>
  <c r="O17" i="7"/>
  <c r="P17" i="7" s="1"/>
  <c r="Q17" i="7" s="1"/>
  <c r="O25" i="7"/>
  <c r="P25" i="7" s="1"/>
  <c r="Q25" i="7" s="1"/>
  <c r="O7" i="8"/>
  <c r="P7" i="8" s="1"/>
  <c r="Q7" i="8" s="1"/>
  <c r="O15" i="8"/>
  <c r="P15" i="8" s="1"/>
  <c r="Q15" i="8" s="1"/>
  <c r="O23" i="8"/>
  <c r="P23" i="8" s="1"/>
  <c r="Q23" i="8" s="1"/>
  <c r="O25" i="10"/>
  <c r="P25" i="10" s="1"/>
  <c r="Q25" i="10" s="1"/>
  <c r="F6" i="11"/>
  <c r="AL7" i="13" s="1"/>
  <c r="AK7" i="13"/>
  <c r="AS9" i="13"/>
  <c r="N8" i="11"/>
  <c r="AT9" i="13" s="1"/>
  <c r="AK12" i="13"/>
  <c r="AW12" i="13" s="1"/>
  <c r="AX12" i="13" s="1"/>
  <c r="O11" i="11"/>
  <c r="P11" i="11" s="1"/>
  <c r="Q11" i="11" s="1"/>
  <c r="AK13" i="13"/>
  <c r="F12" i="11"/>
  <c r="AL13" i="13" s="1"/>
  <c r="AS21" i="13"/>
  <c r="N20" i="11"/>
  <c r="AT21" i="13" s="1"/>
  <c r="O22" i="11"/>
  <c r="P22" i="11" s="1"/>
  <c r="Q22" i="11" s="1"/>
  <c r="AO27" i="13"/>
  <c r="BA27" i="13" s="1"/>
  <c r="BB27" i="13" s="1"/>
  <c r="J26" i="11"/>
  <c r="AP27" i="13" s="1"/>
  <c r="F9" i="12"/>
  <c r="AL10" i="14" s="1"/>
  <c r="AO11" i="14"/>
  <c r="J10" i="12"/>
  <c r="AP11" i="14" s="1"/>
  <c r="O12" i="12"/>
  <c r="P12" i="12" s="1"/>
  <c r="Q12" i="12" s="1"/>
  <c r="AO15" i="14"/>
  <c r="O14" i="12"/>
  <c r="P14" i="12" s="1"/>
  <c r="Q14" i="12" s="1"/>
  <c r="J14" i="12"/>
  <c r="AP15" i="14" s="1"/>
  <c r="AK17" i="14"/>
  <c r="O16" i="12"/>
  <c r="P16" i="12" s="1"/>
  <c r="Q16" i="12" s="1"/>
  <c r="F16" i="12"/>
  <c r="AL17" i="14" s="1"/>
  <c r="AG23" i="14"/>
  <c r="AH23" i="14" s="1"/>
  <c r="AO7" i="13"/>
  <c r="BA7" i="13" s="1"/>
  <c r="BB7" i="13" s="1"/>
  <c r="J6" i="11"/>
  <c r="AP7" i="13" s="1"/>
  <c r="O20" i="11"/>
  <c r="P20" i="11" s="1"/>
  <c r="Q20" i="11" s="1"/>
  <c r="AK25" i="13"/>
  <c r="F24" i="11"/>
  <c r="AL25" i="13" s="1"/>
  <c r="AO26" i="13"/>
  <c r="O25" i="11"/>
  <c r="P25" i="11" s="1"/>
  <c r="Q25" i="11" s="1"/>
  <c r="AS27" i="13"/>
  <c r="N26" i="11"/>
  <c r="AT27" i="13" s="1"/>
  <c r="J6" i="12"/>
  <c r="AP7" i="14" s="1"/>
  <c r="AS15" i="14"/>
  <c r="AW15" i="14" s="1"/>
  <c r="AX15" i="14" s="1"/>
  <c r="N14" i="12"/>
  <c r="AT15" i="14" s="1"/>
  <c r="AO17" i="14"/>
  <c r="J16" i="12"/>
  <c r="AP17" i="14" s="1"/>
  <c r="AE6" i="13"/>
  <c r="BC7" i="13"/>
  <c r="BD7" i="13" s="1"/>
  <c r="BA9" i="13"/>
  <c r="BB9" i="13" s="1"/>
  <c r="Q11" i="13"/>
  <c r="R11" i="13" s="1"/>
  <c r="BC15" i="13"/>
  <c r="BD15" i="13" s="1"/>
  <c r="BA17" i="13"/>
  <c r="BB17" i="13" s="1"/>
  <c r="AY19" i="13"/>
  <c r="Q19" i="13"/>
  <c r="R19" i="13" s="1"/>
  <c r="BC23" i="13"/>
  <c r="BD23" i="13" s="1"/>
  <c r="BA25" i="13"/>
  <c r="BB25" i="13" s="1"/>
  <c r="Q27" i="13"/>
  <c r="R27" i="13" s="1"/>
  <c r="AY27" i="13"/>
  <c r="BC5" i="14"/>
  <c r="BD5" i="14" s="1"/>
  <c r="BA7" i="14"/>
  <c r="BB7" i="14" s="1"/>
  <c r="Q9" i="14"/>
  <c r="R9" i="14" s="1"/>
  <c r="BA15" i="14"/>
  <c r="BB15" i="14" s="1"/>
  <c r="O18" i="6"/>
  <c r="P18" i="6" s="1"/>
  <c r="Q18" i="6" s="1"/>
  <c r="BC21" i="14"/>
  <c r="BD21" i="14" s="1"/>
  <c r="BA23" i="14"/>
  <c r="BB23" i="14" s="1"/>
  <c r="Q25" i="14"/>
  <c r="R25" i="14" s="1"/>
  <c r="O3" i="7"/>
  <c r="P3" i="7" s="1"/>
  <c r="Q3" i="7" s="1"/>
  <c r="AG10" i="13"/>
  <c r="AH10" i="13" s="1"/>
  <c r="O11" i="7"/>
  <c r="P11" i="7" s="1"/>
  <c r="Q11" i="7" s="1"/>
  <c r="AG18" i="13"/>
  <c r="AH18" i="13" s="1"/>
  <c r="O19" i="7"/>
  <c r="P19" i="7" s="1"/>
  <c r="Q19" i="7" s="1"/>
  <c r="O27" i="7"/>
  <c r="P27" i="7" s="1"/>
  <c r="Q27" i="7" s="1"/>
  <c r="AG8" i="14"/>
  <c r="AH8" i="14" s="1"/>
  <c r="O9" i="8"/>
  <c r="P9" i="8" s="1"/>
  <c r="Q9" i="8" s="1"/>
  <c r="AG16" i="14"/>
  <c r="AH16" i="14" s="1"/>
  <c r="O17" i="8"/>
  <c r="P17" i="8" s="1"/>
  <c r="Q17" i="8" s="1"/>
  <c r="N18" i="8"/>
  <c r="AD19" i="14" s="1"/>
  <c r="J20" i="8"/>
  <c r="Z21" i="14" s="1"/>
  <c r="F22" i="8"/>
  <c r="V23" i="14" s="1"/>
  <c r="AG24" i="14"/>
  <c r="AH24" i="14" s="1"/>
  <c r="O25" i="8"/>
  <c r="P25" i="8" s="1"/>
  <c r="Q25" i="8" s="1"/>
  <c r="O14" i="10"/>
  <c r="P14" i="10" s="1"/>
  <c r="Q14" i="10" s="1"/>
  <c r="AK5" i="13"/>
  <c r="F4" i="11"/>
  <c r="AL5" i="13" s="1"/>
  <c r="AW11" i="13"/>
  <c r="AX11" i="13" s="1"/>
  <c r="AS13" i="13"/>
  <c r="N12" i="11"/>
  <c r="AT13" i="13" s="1"/>
  <c r="O14" i="11"/>
  <c r="P14" i="11" s="1"/>
  <c r="Q14" i="11" s="1"/>
  <c r="AO19" i="13"/>
  <c r="AW19" i="13" s="1"/>
  <c r="AX19" i="13" s="1"/>
  <c r="J18" i="11"/>
  <c r="AP19" i="13" s="1"/>
  <c r="J25" i="11"/>
  <c r="AP26" i="13" s="1"/>
  <c r="O26" i="11"/>
  <c r="P26" i="11" s="1"/>
  <c r="Q26" i="11" s="1"/>
  <c r="AK5" i="14"/>
  <c r="AW5" i="14" s="1"/>
  <c r="AX5" i="14" s="1"/>
  <c r="F4" i="12"/>
  <c r="AL5" i="14" s="1"/>
  <c r="AS7" i="14"/>
  <c r="AW7" i="14" s="1"/>
  <c r="AX7" i="14" s="1"/>
  <c r="N6" i="12"/>
  <c r="AT7" i="14" s="1"/>
  <c r="AK9" i="14"/>
  <c r="O8" i="12"/>
  <c r="P8" i="12" s="1"/>
  <c r="Q8" i="12" s="1"/>
  <c r="O10" i="12"/>
  <c r="P10" i="12" s="1"/>
  <c r="Q10" i="12" s="1"/>
  <c r="AS21" i="14"/>
  <c r="AW21" i="14" s="1"/>
  <c r="AX21" i="14" s="1"/>
  <c r="N20" i="12"/>
  <c r="AT21" i="14" s="1"/>
  <c r="AG27" i="13"/>
  <c r="AH27" i="13" s="1"/>
  <c r="AG9" i="14"/>
  <c r="AH9" i="14" s="1"/>
  <c r="AG17" i="14"/>
  <c r="AH17" i="14" s="1"/>
  <c r="AG25" i="14"/>
  <c r="AH25" i="14" s="1"/>
  <c r="AO5" i="13"/>
  <c r="J4" i="11"/>
  <c r="AP5" i="13" s="1"/>
  <c r="O12" i="11"/>
  <c r="P12" i="11" s="1"/>
  <c r="Q12" i="11" s="1"/>
  <c r="AK17" i="13"/>
  <c r="AW17" i="13" s="1"/>
  <c r="AX17" i="13" s="1"/>
  <c r="F16" i="11"/>
  <c r="AL17" i="13" s="1"/>
  <c r="AS19" i="13"/>
  <c r="N18" i="11"/>
  <c r="AT19" i="13" s="1"/>
  <c r="J24" i="11"/>
  <c r="AP25" i="13" s="1"/>
  <c r="AO5" i="14"/>
  <c r="J4" i="12"/>
  <c r="AP5" i="14" s="1"/>
  <c r="O6" i="12"/>
  <c r="P6" i="12" s="1"/>
  <c r="Q6" i="12" s="1"/>
  <c r="F8" i="12"/>
  <c r="AL9" i="14" s="1"/>
  <c r="AK19" i="14"/>
  <c r="AW19" i="14" s="1"/>
  <c r="AX19" i="14" s="1"/>
  <c r="F18" i="12"/>
  <c r="AL19" i="14" s="1"/>
  <c r="O20" i="12"/>
  <c r="P20" i="12" s="1"/>
  <c r="Q20" i="12" s="1"/>
  <c r="AO23" i="14"/>
  <c r="O22" i="12"/>
  <c r="P22" i="12" s="1"/>
  <c r="Q22" i="12" s="1"/>
  <c r="J22" i="12"/>
  <c r="AP23" i="14" s="1"/>
  <c r="AK25" i="14"/>
  <c r="AW25" i="14" s="1"/>
  <c r="AX25" i="14" s="1"/>
  <c r="O24" i="12"/>
  <c r="P24" i="12" s="1"/>
  <c r="Q24" i="12" s="1"/>
  <c r="F24" i="12"/>
  <c r="AL25" i="14" s="1"/>
  <c r="AY5" i="13"/>
  <c r="Q5" i="13"/>
  <c r="R5" i="13" s="1"/>
  <c r="AY13" i="13"/>
  <c r="Q13" i="13"/>
  <c r="R13" i="13" s="1"/>
  <c r="BC17" i="13"/>
  <c r="BD17" i="13" s="1"/>
  <c r="BA19" i="13"/>
  <c r="BB19" i="13" s="1"/>
  <c r="AY21" i="13"/>
  <c r="Q21" i="13"/>
  <c r="R21" i="13" s="1"/>
  <c r="Q29" i="13"/>
  <c r="R29" i="13" s="1"/>
  <c r="AY11" i="14"/>
  <c r="Q11" i="14"/>
  <c r="R11" i="14" s="1"/>
  <c r="BC15" i="14"/>
  <c r="BD15" i="14" s="1"/>
  <c r="Q19" i="14"/>
  <c r="R19" i="14" s="1"/>
  <c r="O20" i="6"/>
  <c r="P20" i="6" s="1"/>
  <c r="Q20" i="6" s="1"/>
  <c r="BA25" i="14"/>
  <c r="BB25" i="14" s="1"/>
  <c r="AG4" i="13"/>
  <c r="AH4" i="13" s="1"/>
  <c r="O5" i="7"/>
  <c r="P5" i="7" s="1"/>
  <c r="Q5" i="7" s="1"/>
  <c r="AG12" i="13"/>
  <c r="AH12" i="13" s="1"/>
  <c r="O13" i="7"/>
  <c r="P13" i="7" s="1"/>
  <c r="Q13" i="7" s="1"/>
  <c r="AG20" i="13"/>
  <c r="AH20" i="13" s="1"/>
  <c r="O21" i="7"/>
  <c r="P21" i="7" s="1"/>
  <c r="Q21" i="7" s="1"/>
  <c r="F26" i="7"/>
  <c r="V27" i="13" s="1"/>
  <c r="AG28" i="13"/>
  <c r="AH28" i="13" s="1"/>
  <c r="O3" i="8"/>
  <c r="P3" i="8" s="1"/>
  <c r="Q3" i="8" s="1"/>
  <c r="N4" i="8"/>
  <c r="AD5" i="14" s="1"/>
  <c r="J6" i="8"/>
  <c r="Z7" i="14" s="1"/>
  <c r="F8" i="8"/>
  <c r="V9" i="14" s="1"/>
  <c r="AG10" i="14"/>
  <c r="AH10" i="14" s="1"/>
  <c r="O11" i="8"/>
  <c r="P11" i="8" s="1"/>
  <c r="Q11" i="8" s="1"/>
  <c r="N12" i="8"/>
  <c r="AD13" i="14" s="1"/>
  <c r="J14" i="8"/>
  <c r="Z15" i="14" s="1"/>
  <c r="F16" i="8"/>
  <c r="V17" i="14" s="1"/>
  <c r="AG18" i="14"/>
  <c r="AH18" i="14" s="1"/>
  <c r="O19" i="8"/>
  <c r="P19" i="8" s="1"/>
  <c r="Q19" i="8" s="1"/>
  <c r="N20" i="8"/>
  <c r="AD21" i="14" s="1"/>
  <c r="J22" i="8"/>
  <c r="Z23" i="14" s="1"/>
  <c r="F24" i="8"/>
  <c r="V25" i="14" s="1"/>
  <c r="AG26" i="14"/>
  <c r="AH26" i="14" s="1"/>
  <c r="AS5" i="13"/>
  <c r="N4" i="11"/>
  <c r="AT5" i="13" s="1"/>
  <c r="O6" i="11"/>
  <c r="P6" i="11" s="1"/>
  <c r="Q6" i="11" s="1"/>
  <c r="AO11" i="13"/>
  <c r="BA11" i="13" s="1"/>
  <c r="BB11" i="13" s="1"/>
  <c r="J10" i="11"/>
  <c r="AP11" i="13" s="1"/>
  <c r="O15" i="11"/>
  <c r="P15" i="11" s="1"/>
  <c r="Q15" i="11" s="1"/>
  <c r="J17" i="11"/>
  <c r="AP18" i="13" s="1"/>
  <c r="O18" i="11"/>
  <c r="P18" i="11" s="1"/>
  <c r="Q18" i="11" s="1"/>
  <c r="F22" i="11"/>
  <c r="AL23" i="13" s="1"/>
  <c r="AK23" i="13"/>
  <c r="AW23" i="13" s="1"/>
  <c r="AX23" i="13" s="1"/>
  <c r="AS25" i="13"/>
  <c r="BC25" i="13" s="1"/>
  <c r="BD25" i="13" s="1"/>
  <c r="N24" i="11"/>
  <c r="AT25" i="13" s="1"/>
  <c r="AK28" i="13"/>
  <c r="AW28" i="13" s="1"/>
  <c r="AX28" i="13" s="1"/>
  <c r="O27" i="11"/>
  <c r="P27" i="11" s="1"/>
  <c r="Q27" i="11" s="1"/>
  <c r="AK29" i="13"/>
  <c r="F28" i="11"/>
  <c r="AL29" i="13" s="1"/>
  <c r="AO9" i="14"/>
  <c r="BA9" i="14" s="1"/>
  <c r="BB9" i="14" s="1"/>
  <c r="J8" i="12"/>
  <c r="AP9" i="14" s="1"/>
  <c r="AS23" i="14"/>
  <c r="AW23" i="14" s="1"/>
  <c r="AX23" i="14" s="1"/>
  <c r="N22" i="12"/>
  <c r="AT23" i="14" s="1"/>
  <c r="AO25" i="14"/>
  <c r="J24" i="12"/>
  <c r="AP25" i="14" s="1"/>
  <c r="AO13" i="13"/>
  <c r="AK16" i="13"/>
  <c r="AW16" i="13" s="1"/>
  <c r="AX16" i="13" s="1"/>
  <c r="O7" i="11"/>
  <c r="P7" i="11" s="1"/>
  <c r="Q7" i="11" s="1"/>
  <c r="AW22" i="13"/>
  <c r="AX22" i="13" s="1"/>
  <c r="O23" i="11"/>
  <c r="P23" i="11" s="1"/>
  <c r="Q23" i="11" s="1"/>
  <c r="AW4" i="14"/>
  <c r="AX4" i="14" s="1"/>
  <c r="O5" i="12"/>
  <c r="P5" i="12" s="1"/>
  <c r="Q5" i="12" s="1"/>
  <c r="AW12" i="14"/>
  <c r="AX12" i="14" s="1"/>
  <c r="O13" i="12"/>
  <c r="P13" i="12" s="1"/>
  <c r="Q13" i="12" s="1"/>
  <c r="AW20" i="14"/>
  <c r="AX20" i="14" s="1"/>
  <c r="O21" i="12"/>
  <c r="P21" i="12" s="1"/>
  <c r="Q21" i="12" s="1"/>
  <c r="AV7" i="13"/>
  <c r="AW13" i="14"/>
  <c r="AX13" i="14" s="1"/>
  <c r="AE9" i="13"/>
  <c r="AW8" i="13"/>
  <c r="AX8" i="13" s="1"/>
  <c r="O9" i="11"/>
  <c r="P9" i="11" s="1"/>
  <c r="Q9" i="11" s="1"/>
  <c r="O17" i="11"/>
  <c r="P17" i="11" s="1"/>
  <c r="Q17" i="11" s="1"/>
  <c r="AW24" i="13"/>
  <c r="AX24" i="13" s="1"/>
  <c r="AW6" i="14"/>
  <c r="AX6" i="14" s="1"/>
  <c r="F12" i="12"/>
  <c r="AL13" i="14" s="1"/>
  <c r="AW14" i="14"/>
  <c r="AX14" i="14" s="1"/>
  <c r="O15" i="12"/>
  <c r="P15" i="12" s="1"/>
  <c r="Q15" i="12" s="1"/>
  <c r="N16" i="12"/>
  <c r="AT17" i="14" s="1"/>
  <c r="J18" i="12"/>
  <c r="AP19" i="14" s="1"/>
  <c r="F20" i="12"/>
  <c r="AL21" i="14" s="1"/>
  <c r="AW22" i="14"/>
  <c r="AX22" i="14" s="1"/>
  <c r="O23" i="12"/>
  <c r="P23" i="12" s="1"/>
  <c r="Q23" i="12" s="1"/>
  <c r="N24" i="12"/>
  <c r="AT25" i="14" s="1"/>
  <c r="O11" i="13"/>
  <c r="N25" i="12"/>
  <c r="AT26" i="14" s="1"/>
  <c r="P15" i="13"/>
  <c r="AF15" i="13"/>
  <c r="AV15" i="13"/>
  <c r="AW18" i="13"/>
  <c r="AX18" i="13" s="1"/>
  <c r="AW26" i="13"/>
  <c r="AX26" i="13" s="1"/>
  <c r="F6" i="12"/>
  <c r="AL7" i="14" s="1"/>
  <c r="N10" i="12"/>
  <c r="AT11" i="14" s="1"/>
  <c r="J12" i="12"/>
  <c r="AP13" i="14" s="1"/>
  <c r="F14" i="12"/>
  <c r="AL15" i="14" s="1"/>
  <c r="AW16" i="14"/>
  <c r="AX16" i="14" s="1"/>
  <c r="O17" i="12"/>
  <c r="P17" i="12" s="1"/>
  <c r="Q17" i="12" s="1"/>
  <c r="N18" i="12"/>
  <c r="AT19" i="14" s="1"/>
  <c r="J20" i="12"/>
  <c r="AP21" i="14" s="1"/>
  <c r="F22" i="12"/>
  <c r="AL23" i="14" s="1"/>
  <c r="AW24" i="14"/>
  <c r="AX24" i="14" s="1"/>
  <c r="O25" i="12"/>
  <c r="P25" i="12" s="1"/>
  <c r="Q25" i="12" s="1"/>
  <c r="P8" i="13"/>
  <c r="AF8" i="13"/>
  <c r="AV8" i="13"/>
  <c r="AF10" i="13"/>
  <c r="AU11" i="13"/>
  <c r="AV22" i="13"/>
  <c r="AU25" i="13"/>
  <c r="P24" i="13"/>
  <c r="AF24" i="13"/>
  <c r="AV24" i="13"/>
  <c r="O9" i="14"/>
  <c r="AU17" i="13"/>
  <c r="O23" i="13"/>
  <c r="AE23" i="13"/>
  <c r="AU23" i="13"/>
  <c r="P23" i="13"/>
  <c r="AF23" i="13"/>
  <c r="AV23" i="13"/>
  <c r="P6" i="14"/>
  <c r="P7" i="14"/>
  <c r="AF7" i="14"/>
  <c r="AV7" i="14"/>
  <c r="AF6" i="14"/>
  <c r="AE9" i="14"/>
  <c r="O10" i="14"/>
  <c r="AV6" i="14"/>
  <c r="O8" i="14"/>
  <c r="AE8" i="14"/>
  <c r="AU8" i="14"/>
  <c r="AU9" i="14"/>
  <c r="AU14" i="14"/>
  <c r="AE27" i="13"/>
  <c r="P8" i="14"/>
  <c r="AF8" i="14"/>
  <c r="AV8" i="14"/>
  <c r="AV11" i="14"/>
  <c r="O12" i="14"/>
  <c r="P13" i="14"/>
  <c r="AF13" i="14"/>
  <c r="AV13" i="14"/>
  <c r="P19" i="14"/>
  <c r="O20" i="14"/>
  <c r="AE20" i="14"/>
  <c r="AU20" i="14"/>
  <c r="O22" i="14"/>
  <c r="P12" i="14"/>
  <c r="P20" i="14"/>
  <c r="AF20" i="14"/>
  <c r="AV20" i="14"/>
  <c r="AE12" i="14"/>
  <c r="AF19" i="14"/>
  <c r="AE22" i="14"/>
  <c r="AF12" i="14"/>
  <c r="AU12" i="14"/>
  <c r="O14" i="14"/>
  <c r="AV12" i="14"/>
  <c r="AV19" i="14"/>
  <c r="O21" i="14"/>
  <c r="AE21" i="14"/>
  <c r="AU21" i="14"/>
  <c r="AU22" i="14"/>
  <c r="AY4" i="13" l="1"/>
  <c r="Q4" i="13"/>
  <c r="R4" i="13" s="1"/>
  <c r="BE8" i="13"/>
  <c r="BF8" i="13" s="1"/>
  <c r="BG8" i="13" s="1"/>
  <c r="AZ8" i="13"/>
  <c r="AG11" i="14"/>
  <c r="AH11" i="14" s="1"/>
  <c r="AZ19" i="13"/>
  <c r="BE19" i="13"/>
  <c r="BF19" i="13" s="1"/>
  <c r="BG19" i="13" s="1"/>
  <c r="AW17" i="14"/>
  <c r="AX17" i="14" s="1"/>
  <c r="AZ5" i="13"/>
  <c r="AW25" i="13"/>
  <c r="AX25" i="13" s="1"/>
  <c r="AZ14" i="13"/>
  <c r="BE14" i="13"/>
  <c r="BF14" i="13" s="1"/>
  <c r="BG14" i="13" s="1"/>
  <c r="AG13" i="14"/>
  <c r="AH13" i="14" s="1"/>
  <c r="BA21" i="13"/>
  <c r="BB21" i="13" s="1"/>
  <c r="BE24" i="13"/>
  <c r="BF24" i="13" s="1"/>
  <c r="BG24" i="13" s="1"/>
  <c r="AZ24" i="13"/>
  <c r="BA13" i="13"/>
  <c r="BB13" i="13" s="1"/>
  <c r="BA29" i="13"/>
  <c r="BB29" i="13" s="1"/>
  <c r="BC19" i="13"/>
  <c r="BD19" i="13" s="1"/>
  <c r="Q8" i="14"/>
  <c r="R8" i="14" s="1"/>
  <c r="AY8" i="14"/>
  <c r="BC23" i="14"/>
  <c r="BD23" i="14" s="1"/>
  <c r="Q17" i="14"/>
  <c r="R17" i="14" s="1"/>
  <c r="AZ27" i="13"/>
  <c r="BE27" i="13"/>
  <c r="BF27" i="13" s="1"/>
  <c r="BG27" i="13" s="1"/>
  <c r="AZ15" i="14"/>
  <c r="BE15" i="14"/>
  <c r="BF15" i="14" s="1"/>
  <c r="BG15" i="14" s="1"/>
  <c r="AW27" i="13"/>
  <c r="AX27" i="13" s="1"/>
  <c r="Q22" i="14"/>
  <c r="R22" i="14" s="1"/>
  <c r="AY22" i="14"/>
  <c r="AY18" i="13"/>
  <c r="Q18" i="13"/>
  <c r="R18" i="13" s="1"/>
  <c r="BA5" i="13"/>
  <c r="BB5" i="13" s="1"/>
  <c r="AG13" i="13"/>
  <c r="AH13" i="13" s="1"/>
  <c r="BA8" i="14"/>
  <c r="BB8" i="14" s="1"/>
  <c r="Q22" i="13"/>
  <c r="R22" i="13" s="1"/>
  <c r="Q26" i="13"/>
  <c r="R26" i="13" s="1"/>
  <c r="AY26" i="13"/>
  <c r="AG19" i="14"/>
  <c r="AH19" i="14" s="1"/>
  <c r="AG15" i="13"/>
  <c r="AH15" i="13" s="1"/>
  <c r="AY12" i="13"/>
  <c r="Q12" i="13"/>
  <c r="R12" i="13" s="1"/>
  <c r="AZ4" i="14"/>
  <c r="BE4" i="14"/>
  <c r="BF4" i="14" s="1"/>
  <c r="BG4" i="14" s="1"/>
  <c r="AW29" i="13"/>
  <c r="AX29" i="13" s="1"/>
  <c r="BC7" i="14"/>
  <c r="BD7" i="14" s="1"/>
  <c r="AY17" i="14"/>
  <c r="AW7" i="13"/>
  <c r="AX7" i="13" s="1"/>
  <c r="AY5" i="14"/>
  <c r="Q5" i="14"/>
  <c r="R5" i="14" s="1"/>
  <c r="AY16" i="13"/>
  <c r="AY20" i="13"/>
  <c r="Q20" i="13"/>
  <c r="R20" i="13" s="1"/>
  <c r="AG5" i="13"/>
  <c r="AH5" i="13" s="1"/>
  <c r="Q14" i="14"/>
  <c r="R14" i="14" s="1"/>
  <c r="AY14" i="14"/>
  <c r="BE22" i="13"/>
  <c r="BF22" i="13" s="1"/>
  <c r="BG22" i="13" s="1"/>
  <c r="AZ22" i="13"/>
  <c r="Q6" i="13"/>
  <c r="R6" i="13" s="1"/>
  <c r="AZ21" i="13"/>
  <c r="BE21" i="13"/>
  <c r="BF21" i="13" s="1"/>
  <c r="BG21" i="13" s="1"/>
  <c r="AY6" i="14"/>
  <c r="Q6" i="14"/>
  <c r="R6" i="14" s="1"/>
  <c r="AW5" i="13"/>
  <c r="AX5" i="13" s="1"/>
  <c r="AW21" i="13"/>
  <c r="AX21" i="13" s="1"/>
  <c r="BE21" i="14"/>
  <c r="BF21" i="14" s="1"/>
  <c r="BG21" i="14" s="1"/>
  <c r="AZ21" i="14"/>
  <c r="AY18" i="14"/>
  <c r="Q18" i="14"/>
  <c r="R18" i="14" s="1"/>
  <c r="BE12" i="14"/>
  <c r="BF12" i="14" s="1"/>
  <c r="BG12" i="14" s="1"/>
  <c r="AZ12" i="14"/>
  <c r="AG29" i="13"/>
  <c r="AH29" i="13" s="1"/>
  <c r="AG9" i="13"/>
  <c r="AH9" i="13" s="1"/>
  <c r="BA11" i="14"/>
  <c r="BB11" i="14" s="1"/>
  <c r="AG15" i="14"/>
  <c r="AH15" i="14" s="1"/>
  <c r="AZ6" i="13"/>
  <c r="BE6" i="13"/>
  <c r="BF6" i="13" s="1"/>
  <c r="BG6" i="13" s="1"/>
  <c r="AG11" i="13"/>
  <c r="AH11" i="13" s="1"/>
  <c r="AY7" i="13"/>
  <c r="Q7" i="13"/>
  <c r="R7" i="13" s="1"/>
  <c r="AY19" i="14"/>
  <c r="AY29" i="13"/>
  <c r="AZ13" i="13"/>
  <c r="AY7" i="14"/>
  <c r="AG21" i="13"/>
  <c r="AH21" i="13" s="1"/>
  <c r="AY17" i="13"/>
  <c r="AW9" i="13"/>
  <c r="AX9" i="13" s="1"/>
  <c r="AY24" i="14"/>
  <c r="Q24" i="14"/>
  <c r="R24" i="14" s="1"/>
  <c r="Q13" i="14"/>
  <c r="R13" i="14" s="1"/>
  <c r="AY13" i="14"/>
  <c r="AY28" i="13"/>
  <c r="Q28" i="13"/>
  <c r="R28" i="13" s="1"/>
  <c r="Q23" i="13"/>
  <c r="R23" i="13" s="1"/>
  <c r="AY23" i="13"/>
  <c r="AY26" i="14"/>
  <c r="Q26" i="14"/>
  <c r="R26" i="14" s="1"/>
  <c r="Q10" i="14"/>
  <c r="R10" i="14" s="1"/>
  <c r="AY10" i="14"/>
  <c r="AY11" i="13"/>
  <c r="AZ11" i="14"/>
  <c r="AW9" i="14"/>
  <c r="AX9" i="14" s="1"/>
  <c r="AY25" i="14"/>
  <c r="AY9" i="14"/>
  <c r="AW13" i="13"/>
  <c r="AX13" i="13" s="1"/>
  <c r="AZ23" i="14"/>
  <c r="BE23" i="14"/>
  <c r="BF23" i="14" s="1"/>
  <c r="BG23" i="14" s="1"/>
  <c r="AY15" i="13"/>
  <c r="Q15" i="13"/>
  <c r="R15" i="13" s="1"/>
  <c r="AY10" i="13"/>
  <c r="Q10" i="13"/>
  <c r="R10" i="13" s="1"/>
  <c r="Q20" i="14"/>
  <c r="R20" i="14" s="1"/>
  <c r="AY20" i="14"/>
  <c r="AG19" i="13"/>
  <c r="AH19" i="13" s="1"/>
  <c r="AY16" i="14"/>
  <c r="Q16" i="14"/>
  <c r="R16" i="14" s="1"/>
  <c r="AY25" i="13"/>
  <c r="Q9" i="13"/>
  <c r="R9" i="13" s="1"/>
  <c r="AY9" i="13"/>
  <c r="AZ24" i="14" l="1"/>
  <c r="BE24" i="14"/>
  <c r="BF24" i="14" s="1"/>
  <c r="BG24" i="14" s="1"/>
  <c r="AZ25" i="13"/>
  <c r="BE25" i="13"/>
  <c r="BF25" i="13" s="1"/>
  <c r="BG25" i="13" s="1"/>
  <c r="AZ17" i="13"/>
  <c r="BE17" i="13"/>
  <c r="BF17" i="13" s="1"/>
  <c r="BG17" i="13" s="1"/>
  <c r="BE7" i="13"/>
  <c r="BF7" i="13" s="1"/>
  <c r="BG7" i="13" s="1"/>
  <c r="AZ7" i="13"/>
  <c r="AZ17" i="14"/>
  <c r="BE17" i="14"/>
  <c r="BF17" i="14" s="1"/>
  <c r="BG17" i="14" s="1"/>
  <c r="AZ18" i="13"/>
  <c r="BE18" i="13"/>
  <c r="BF18" i="13" s="1"/>
  <c r="BG18" i="13" s="1"/>
  <c r="AZ29" i="13"/>
  <c r="BE29" i="13"/>
  <c r="BF29" i="13" s="1"/>
  <c r="BG29" i="13" s="1"/>
  <c r="BE11" i="14"/>
  <c r="BF11" i="14" s="1"/>
  <c r="BG11" i="14" s="1"/>
  <c r="BE6" i="14"/>
  <c r="BF6" i="14" s="1"/>
  <c r="BG6" i="14" s="1"/>
  <c r="AZ6" i="14"/>
  <c r="AZ26" i="13"/>
  <c r="BE26" i="13"/>
  <c r="BF26" i="13" s="1"/>
  <c r="BG26" i="13" s="1"/>
  <c r="AZ22" i="14"/>
  <c r="BE22" i="14"/>
  <c r="BF22" i="14" s="1"/>
  <c r="BG22" i="14" s="1"/>
  <c r="AZ9" i="14"/>
  <c r="BE9" i="14"/>
  <c r="BF9" i="14" s="1"/>
  <c r="BG9" i="14" s="1"/>
  <c r="AZ25" i="14"/>
  <c r="BE25" i="14"/>
  <c r="BF25" i="14" s="1"/>
  <c r="BG25" i="14" s="1"/>
  <c r="AZ11" i="13"/>
  <c r="BE11" i="13"/>
  <c r="BF11" i="13" s="1"/>
  <c r="BG11" i="13" s="1"/>
  <c r="AZ28" i="13"/>
  <c r="BE28" i="13"/>
  <c r="BF28" i="13" s="1"/>
  <c r="BG28" i="13" s="1"/>
  <c r="BE7" i="14"/>
  <c r="BF7" i="14" s="1"/>
  <c r="BG7" i="14" s="1"/>
  <c r="AZ7" i="14"/>
  <c r="BE8" i="14"/>
  <c r="BF8" i="14" s="1"/>
  <c r="BG8" i="14" s="1"/>
  <c r="AZ8" i="14"/>
  <c r="BE9" i="13"/>
  <c r="BF9" i="13" s="1"/>
  <c r="BG9" i="13" s="1"/>
  <c r="AZ9" i="13"/>
  <c r="BE19" i="14"/>
  <c r="BF19" i="14" s="1"/>
  <c r="BG19" i="14" s="1"/>
  <c r="AZ19" i="14"/>
  <c r="AZ16" i="14"/>
  <c r="BE16" i="14"/>
  <c r="BF16" i="14" s="1"/>
  <c r="BG16" i="14" s="1"/>
  <c r="BE10" i="14"/>
  <c r="BF10" i="14" s="1"/>
  <c r="BG10" i="14" s="1"/>
  <c r="AZ10" i="14"/>
  <c r="BE13" i="14"/>
  <c r="BF13" i="14" s="1"/>
  <c r="BG13" i="14" s="1"/>
  <c r="AZ13" i="14"/>
  <c r="BE13" i="13"/>
  <c r="BF13" i="13" s="1"/>
  <c r="BG13" i="13" s="1"/>
  <c r="AZ18" i="14"/>
  <c r="BE18" i="14"/>
  <c r="BF18" i="14" s="1"/>
  <c r="BG18" i="14" s="1"/>
  <c r="AZ20" i="13"/>
  <c r="BE20" i="13"/>
  <c r="BF20" i="13" s="1"/>
  <c r="BG20" i="13" s="1"/>
  <c r="BE15" i="13"/>
  <c r="BF15" i="13" s="1"/>
  <c r="BG15" i="13" s="1"/>
  <c r="AZ15" i="13"/>
  <c r="BE20" i="14"/>
  <c r="BF20" i="14" s="1"/>
  <c r="BG20" i="14" s="1"/>
  <c r="AZ20" i="14"/>
  <c r="BE16" i="13"/>
  <c r="BF16" i="13" s="1"/>
  <c r="BG16" i="13" s="1"/>
  <c r="AZ16" i="13"/>
  <c r="BE5" i="13"/>
  <c r="BF5" i="13" s="1"/>
  <c r="BG5" i="13" s="1"/>
  <c r="AZ26" i="14"/>
  <c r="BE26" i="14"/>
  <c r="BF26" i="14" s="1"/>
  <c r="BG26" i="14" s="1"/>
  <c r="AZ5" i="14"/>
  <c r="BE5" i="14"/>
  <c r="BF5" i="14" s="1"/>
  <c r="BG5" i="14" s="1"/>
  <c r="AZ12" i="13"/>
  <c r="BE12" i="13"/>
  <c r="BF12" i="13" s="1"/>
  <c r="BG12" i="13" s="1"/>
  <c r="BE10" i="13"/>
  <c r="BF10" i="13" s="1"/>
  <c r="BG10" i="13" s="1"/>
  <c r="AZ10" i="13"/>
  <c r="BE23" i="13"/>
  <c r="BF23" i="13" s="1"/>
  <c r="BG23" i="13" s="1"/>
  <c r="AZ23" i="13"/>
  <c r="AZ14" i="14"/>
  <c r="BE14" i="14"/>
  <c r="BF14" i="14" s="1"/>
  <c r="BG14" i="14" s="1"/>
  <c r="AZ4" i="13"/>
  <c r="BE4" i="13"/>
  <c r="BF4" i="13" s="1"/>
  <c r="BG4" i="13" s="1"/>
</calcChain>
</file>

<file path=xl/sharedStrings.xml><?xml version="1.0" encoding="utf-8"?>
<sst xmlns="http://schemas.openxmlformats.org/spreadsheetml/2006/main" count="2137" uniqueCount="116">
  <si>
    <t>ROLL NO.</t>
  </si>
  <si>
    <t>Aayan Kumar Singh</t>
  </si>
  <si>
    <t>A+</t>
  </si>
  <si>
    <t>Aditya Rajwade</t>
  </si>
  <si>
    <t>B+</t>
  </si>
  <si>
    <t>Afrin Ekka</t>
  </si>
  <si>
    <t>Amar Rajwade</t>
  </si>
  <si>
    <t>Ankush Rajwade</t>
  </si>
  <si>
    <t>Ansh Kerketta</t>
  </si>
  <si>
    <t>Anshika lakra</t>
  </si>
  <si>
    <t>Aradhya dubey</t>
  </si>
  <si>
    <t>Bhupendra Yadav</t>
  </si>
  <si>
    <t>Deepa Prajaapti</t>
  </si>
  <si>
    <t>Dev sarthi</t>
  </si>
  <si>
    <t>Divya Yadav</t>
  </si>
  <si>
    <t>HARISHANKAR RAJWADE</t>
  </si>
  <si>
    <t>Jagriti Yadav</t>
  </si>
  <si>
    <t>Kavya Rajwade</t>
  </si>
  <si>
    <t>Kriti Rajwade</t>
  </si>
  <si>
    <t>Kunal singh</t>
  </si>
  <si>
    <t xml:space="preserve">Lakshya Lakra </t>
  </si>
  <si>
    <t>Nandani painkra</t>
  </si>
  <si>
    <t>Navneet Kujur</t>
  </si>
  <si>
    <t>Nitish Singh</t>
  </si>
  <si>
    <t>Pragya Das</t>
  </si>
  <si>
    <t>Prince singh</t>
  </si>
  <si>
    <t>Roshni Yadav</t>
  </si>
  <si>
    <t>SAKSHI RAJWADE</t>
  </si>
  <si>
    <t>Sameer Kerketta</t>
  </si>
  <si>
    <t>Samshad Ahmad</t>
  </si>
  <si>
    <t>Sanjana rajwade</t>
  </si>
  <si>
    <t>Satyam Rajwade</t>
  </si>
  <si>
    <t>Shivansh Rajwade</t>
  </si>
  <si>
    <t>Shivanshi soni</t>
  </si>
  <si>
    <t>Shreyash Chirag Minj</t>
  </si>
  <si>
    <t>Shristy Kujur</t>
  </si>
  <si>
    <t>Shubham Toppo</t>
  </si>
  <si>
    <t>Sofiya Bara</t>
  </si>
  <si>
    <t>Sonam lakra</t>
  </si>
  <si>
    <t>SOURAB YADAV</t>
  </si>
  <si>
    <t>Suryansh singh</t>
  </si>
  <si>
    <t>UTKARSH EKKA</t>
  </si>
  <si>
    <t>Vidhi pandey</t>
  </si>
  <si>
    <t>YASH CHOUBEY</t>
  </si>
  <si>
    <t>Yashoda painkra</t>
  </si>
  <si>
    <t>STUDENT NAME</t>
  </si>
  <si>
    <t>FORMATIVE ASSESSMENT (FA-1)</t>
  </si>
  <si>
    <t>GRAND TOTAL</t>
  </si>
  <si>
    <t>PERCENTAGE</t>
  </si>
  <si>
    <t>Overall Grade</t>
  </si>
  <si>
    <t>Computer</t>
  </si>
  <si>
    <t>Moral Science</t>
  </si>
  <si>
    <t>G.K</t>
  </si>
  <si>
    <t xml:space="preserve"> English Theory</t>
  </si>
  <si>
    <t>English Prac</t>
  </si>
  <si>
    <t>English Total</t>
  </si>
  <si>
    <t>English Grade</t>
  </si>
  <si>
    <t xml:space="preserve"> Hindi Theory</t>
  </si>
  <si>
    <t>Hindi Prac</t>
  </si>
  <si>
    <t>Hindi Total</t>
  </si>
  <si>
    <t>Hindi Grade</t>
  </si>
  <si>
    <t xml:space="preserve"> Maths Theory</t>
  </si>
  <si>
    <t>Maths Prac</t>
  </si>
  <si>
    <t>Maths Total</t>
  </si>
  <si>
    <t>Maths Grade</t>
  </si>
  <si>
    <t>B</t>
  </si>
  <si>
    <t>Anshu Rajwade</t>
  </si>
  <si>
    <t>Anurag Paikra</t>
  </si>
  <si>
    <t>Jagmohan Paikra</t>
  </si>
  <si>
    <t>JAINI</t>
  </si>
  <si>
    <t>Kartik</t>
  </si>
  <si>
    <t>MD Faiz Raza</t>
  </si>
  <si>
    <t>Yuvan Rajwade</t>
  </si>
  <si>
    <t>FORMATIVE ASSESSMENT (FA-2 )</t>
  </si>
  <si>
    <t>FORMATIVE ASSESSMENT (FA-2)</t>
  </si>
  <si>
    <t>SUMMATIVE ASSESSMENT (SA-1)</t>
  </si>
  <si>
    <t>FORMATIVE ASSESSMENT (FA-3)</t>
  </si>
  <si>
    <t>SUMMATIVE ASSESSMENT (SA-2)</t>
  </si>
  <si>
    <t>FA 2</t>
  </si>
  <si>
    <t>SA1</t>
  </si>
  <si>
    <t>SA2</t>
  </si>
  <si>
    <t>Overall</t>
  </si>
  <si>
    <t>Overall
Marks</t>
  </si>
  <si>
    <t>Overall
Percentage</t>
  </si>
  <si>
    <t>Overall
Grade</t>
  </si>
  <si>
    <t>ENGLISH</t>
  </si>
  <si>
    <t>HINDI</t>
  </si>
  <si>
    <t>MATHS</t>
  </si>
  <si>
    <t>Total</t>
  </si>
  <si>
    <t>Th</t>
  </si>
  <si>
    <t>P</t>
  </si>
  <si>
    <t>T</t>
  </si>
  <si>
    <t>G</t>
  </si>
  <si>
    <t>CO-SCHOLASTIC PERFORMANCE</t>
  </si>
  <si>
    <t>ATTENDANCE</t>
  </si>
  <si>
    <t>SPORTS/YOGA</t>
  </si>
  <si>
    <t>DRAWING &amp; PAINTING</t>
  </si>
  <si>
    <t>CULTURAL ACTIVITIES</t>
  </si>
  <si>
    <t>SOCIAL &amp; COMMUNITY PARTICIPATION</t>
  </si>
  <si>
    <t>TOTAL NUMBER OF WORKING DAYS</t>
  </si>
  <si>
    <t>TERM 1</t>
  </si>
  <si>
    <t>TERM 2</t>
  </si>
  <si>
    <t>ABILITY TO LEAD AND WORK IN TEAM</t>
  </si>
  <si>
    <t>PUNCTUALITY</t>
  </si>
  <si>
    <t xml:space="preserve">DISCIPLINE </t>
  </si>
  <si>
    <t>BEHAVIOURAL SKILLS</t>
  </si>
  <si>
    <t>COMMUNICATION SKILLS</t>
  </si>
  <si>
    <t>PERSONAL HYGIENE</t>
  </si>
  <si>
    <t>ENVIRONMENTAL HYGIENE</t>
  </si>
  <si>
    <t>TOTAL ATTENDANCE</t>
  </si>
  <si>
    <t>A</t>
  </si>
  <si>
    <t>C+</t>
  </si>
  <si>
    <t>C</t>
  </si>
  <si>
    <t xml:space="preserve">A </t>
  </si>
  <si>
    <t xml:space="preserve">B </t>
  </si>
  <si>
    <t>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</si>
</sst>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8">
    <font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4"/>
      <color theme="1"/>
      <name val="Calibri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8"/>
      <color theme="1"/>
      <name val="Calibri"/>
    </font>
    <font>
      <sz val="15"/>
      <color theme="1"/>
      <name val="Calibri"/>
    </font>
    <font>
      <sz val="18"/>
      <color theme="1"/>
      <name val="Calibri"/>
    </font>
    <font>
      <sz val="15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b/>
      <sz val="13"/>
      <color theme="1"/>
      <name val="Calibri"/>
    </font>
    <font>
      <sz val="13"/>
      <color theme="1"/>
      <name val="Calibri"/>
    </font>
    <font>
      <sz val="13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0" xfId="0" applyFont="1"/>
    <xf numFmtId="164" fontId="9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1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/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6" fillId="0" borderId="4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workbookViewId="0">
      <selection sqref="A1:A2"/>
    </sheetView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3" width="13.85546875" customWidth="1"/>
    <col min="14" max="14" width="12.5703125" customWidth="1"/>
    <col min="15" max="15" width="19" customWidth="1"/>
    <col min="16" max="16" width="22" customWidth="1"/>
    <col min="17" max="17" width="9" customWidth="1"/>
    <col min="18" max="18" width="13.7109375" customWidth="1"/>
    <col min="19" max="19" width="10.5703125" customWidth="1"/>
    <col min="20" max="26" width="9" customWidth="1"/>
  </cols>
  <sheetData>
    <row r="1" spans="1:26" ht="21">
      <c r="A1" s="50" t="s">
        <v>0</v>
      </c>
      <c r="B1" s="50" t="s">
        <v>45</v>
      </c>
      <c r="C1" s="51" t="s">
        <v>46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47" t="s">
        <v>47</v>
      </c>
      <c r="P1" s="47" t="s">
        <v>48</v>
      </c>
      <c r="Q1" s="47" t="s">
        <v>49</v>
      </c>
      <c r="R1" s="49" t="s">
        <v>50</v>
      </c>
      <c r="S1" s="47" t="s">
        <v>51</v>
      </c>
      <c r="T1" s="49" t="s">
        <v>52</v>
      </c>
    </row>
    <row r="2" spans="1:26" ht="66" customHeight="1">
      <c r="A2" s="48"/>
      <c r="B2" s="48"/>
      <c r="C2" s="5" t="s">
        <v>53</v>
      </c>
      <c r="D2" s="5" t="s">
        <v>54</v>
      </c>
      <c r="E2" s="5" t="s">
        <v>55</v>
      </c>
      <c r="F2" s="5" t="s">
        <v>56</v>
      </c>
      <c r="G2" s="5" t="s">
        <v>57</v>
      </c>
      <c r="H2" s="5" t="s">
        <v>58</v>
      </c>
      <c r="I2" s="5" t="s">
        <v>59</v>
      </c>
      <c r="J2" s="5" t="s">
        <v>60</v>
      </c>
      <c r="K2" s="5" t="s">
        <v>61</v>
      </c>
      <c r="L2" s="5" t="s">
        <v>62</v>
      </c>
      <c r="M2" s="5" t="s">
        <v>63</v>
      </c>
      <c r="N2" s="5" t="s">
        <v>64</v>
      </c>
      <c r="O2" s="48"/>
      <c r="P2" s="48"/>
      <c r="Q2" s="48"/>
      <c r="R2" s="48"/>
      <c r="S2" s="48"/>
      <c r="T2" s="48"/>
    </row>
    <row r="3" spans="1:26" ht="30" customHeight="1">
      <c r="A3" s="6">
        <v>201</v>
      </c>
      <c r="B3" s="7" t="s">
        <v>1</v>
      </c>
      <c r="C3" s="8">
        <v>17</v>
      </c>
      <c r="D3" s="9">
        <v>5</v>
      </c>
      <c r="E3" s="10">
        <f t="shared" ref="E3:E28" si="0">C3+D3</f>
        <v>22</v>
      </c>
      <c r="F3" s="11" t="str">
        <f t="shared" ref="F3:F28" si="1">IF(E3&gt;=23,"A+",IF(E3&gt;21,"A",IF(E3&gt;19,"B+",IF(E3&gt;16,"B",IF(E3&gt;13,"C+",IF(E3&gt;10,"C",IF(E3&gt;7,"D+",IF(E3&lt;8,"E"))))))))</f>
        <v>A</v>
      </c>
      <c r="G3" s="8">
        <v>20</v>
      </c>
      <c r="H3" s="9">
        <v>5</v>
      </c>
      <c r="I3" s="10">
        <f t="shared" ref="I3:I28" si="2">G3+H3</f>
        <v>25</v>
      </c>
      <c r="J3" s="11" t="str">
        <f t="shared" ref="J3:J28" si="3">IF(I3&gt;=23,"A+",IF(I3&gt;21,"A",IF(I3&gt;19,"B+",IF(I3&gt;16,"B",IF(I3&gt;13,"C+",IF(I3&gt;10,"C",IF(I3&gt;7,"D+",IF(I3&lt;8,"E"))))))))</f>
        <v>A+</v>
      </c>
      <c r="K3" s="9">
        <v>20</v>
      </c>
      <c r="L3" s="9">
        <v>5</v>
      </c>
      <c r="M3" s="10">
        <f t="shared" ref="M3:M28" si="4">K3+L3</f>
        <v>25</v>
      </c>
      <c r="N3" s="11" t="str">
        <f t="shared" ref="N3:N28" si="5">IF(M3&gt;=23,"A+",IF(M3&gt;21,"A",IF(M3&gt;19,"B+",IF(M3&gt;16,"B",IF(M3&gt;13,"C+",IF(M3&gt;10,"C",IF(M3&gt;7,"D+",IF(M3&lt;8,"E"))))))))</f>
        <v>A+</v>
      </c>
      <c r="O3" s="10">
        <f t="shared" ref="O3:O28" si="6">SUM(E3,I3,M3)</f>
        <v>72</v>
      </c>
      <c r="P3" s="12">
        <f t="shared" ref="P3:P28" si="7">(O3/75)*100</f>
        <v>96</v>
      </c>
      <c r="Q3" s="13" t="str">
        <f t="shared" ref="Q3:Q28" si="8">IF(P3&gt;90,"A+",IF(P3&gt;80,"A",IF(P3&gt;70,"B+",IF(P3&gt;60,"B",IF(P3&gt;50,"C+",IF(P3&gt;40,"C",IF(P3&gt;32,"D+",IF(P3&lt;33,"E"))))))))</f>
        <v>A+</v>
      </c>
      <c r="R3" s="8" t="s">
        <v>65</v>
      </c>
      <c r="S3" s="8" t="s">
        <v>65</v>
      </c>
      <c r="T3" s="8" t="s">
        <v>65</v>
      </c>
      <c r="U3" s="14"/>
      <c r="V3" s="14"/>
      <c r="W3" s="14"/>
      <c r="X3" s="14"/>
      <c r="Y3" s="14"/>
      <c r="Z3" s="14"/>
    </row>
    <row r="4" spans="1:26" ht="30" customHeight="1">
      <c r="A4" s="6">
        <v>202</v>
      </c>
      <c r="B4" s="7" t="s">
        <v>3</v>
      </c>
      <c r="C4" s="8">
        <v>9</v>
      </c>
      <c r="D4" s="9">
        <v>4</v>
      </c>
      <c r="E4" s="10">
        <f t="shared" si="0"/>
        <v>13</v>
      </c>
      <c r="F4" s="11" t="str">
        <f t="shared" si="1"/>
        <v>C</v>
      </c>
      <c r="G4" s="8">
        <v>8</v>
      </c>
      <c r="H4" s="8">
        <v>3</v>
      </c>
      <c r="I4" s="10">
        <f t="shared" si="2"/>
        <v>11</v>
      </c>
      <c r="J4" s="11" t="str">
        <f t="shared" si="3"/>
        <v>C</v>
      </c>
      <c r="K4" s="8">
        <v>17</v>
      </c>
      <c r="L4" s="8">
        <v>4</v>
      </c>
      <c r="M4" s="10">
        <f t="shared" si="4"/>
        <v>21</v>
      </c>
      <c r="N4" s="11" t="str">
        <f t="shared" si="5"/>
        <v>B+</v>
      </c>
      <c r="O4" s="10">
        <f t="shared" si="6"/>
        <v>45</v>
      </c>
      <c r="P4" s="15">
        <f t="shared" si="7"/>
        <v>60</v>
      </c>
      <c r="Q4" s="13" t="str">
        <f t="shared" si="8"/>
        <v>C+</v>
      </c>
      <c r="R4" s="8" t="s">
        <v>65</v>
      </c>
      <c r="S4" s="8" t="s">
        <v>65</v>
      </c>
      <c r="T4" s="8" t="s">
        <v>65</v>
      </c>
      <c r="U4" s="14"/>
      <c r="V4" s="14"/>
      <c r="W4" s="14"/>
      <c r="X4" s="14"/>
      <c r="Y4" s="14"/>
      <c r="Z4" s="14"/>
    </row>
    <row r="5" spans="1:26" ht="30" customHeight="1">
      <c r="A5" s="6">
        <v>203</v>
      </c>
      <c r="B5" s="7" t="s">
        <v>5</v>
      </c>
      <c r="C5" s="8">
        <v>9</v>
      </c>
      <c r="D5" s="9">
        <v>4</v>
      </c>
      <c r="E5" s="10">
        <f t="shared" si="0"/>
        <v>13</v>
      </c>
      <c r="F5" s="11" t="str">
        <f t="shared" si="1"/>
        <v>C</v>
      </c>
      <c r="G5" s="8">
        <v>12</v>
      </c>
      <c r="H5" s="8">
        <v>4</v>
      </c>
      <c r="I5" s="10">
        <f t="shared" si="2"/>
        <v>16</v>
      </c>
      <c r="J5" s="11" t="str">
        <f t="shared" si="3"/>
        <v>C+</v>
      </c>
      <c r="K5" s="8">
        <v>13</v>
      </c>
      <c r="L5" s="8">
        <v>3</v>
      </c>
      <c r="M5" s="10">
        <f t="shared" si="4"/>
        <v>16</v>
      </c>
      <c r="N5" s="11" t="str">
        <f t="shared" si="5"/>
        <v>C+</v>
      </c>
      <c r="O5" s="10">
        <f t="shared" si="6"/>
        <v>45</v>
      </c>
      <c r="P5" s="15">
        <f t="shared" si="7"/>
        <v>60</v>
      </c>
      <c r="Q5" s="13" t="str">
        <f t="shared" si="8"/>
        <v>C+</v>
      </c>
      <c r="R5" s="8" t="s">
        <v>65</v>
      </c>
      <c r="S5" s="8" t="s">
        <v>65</v>
      </c>
      <c r="T5" s="8" t="s">
        <v>65</v>
      </c>
      <c r="U5" s="14"/>
      <c r="V5" s="14"/>
      <c r="W5" s="14"/>
      <c r="X5" s="14"/>
      <c r="Y5" s="14"/>
      <c r="Z5" s="14"/>
    </row>
    <row r="6" spans="1:26" ht="30" customHeight="1">
      <c r="A6" s="6">
        <v>204</v>
      </c>
      <c r="B6" s="7" t="s">
        <v>6</v>
      </c>
      <c r="C6" s="8">
        <v>9</v>
      </c>
      <c r="D6" s="9">
        <v>4</v>
      </c>
      <c r="E6" s="10">
        <f t="shared" si="0"/>
        <v>13</v>
      </c>
      <c r="F6" s="11" t="str">
        <f t="shared" si="1"/>
        <v>C</v>
      </c>
      <c r="G6" s="8">
        <v>17</v>
      </c>
      <c r="H6" s="8">
        <v>5</v>
      </c>
      <c r="I6" s="10">
        <f t="shared" si="2"/>
        <v>22</v>
      </c>
      <c r="J6" s="11" t="str">
        <f t="shared" si="3"/>
        <v>A</v>
      </c>
      <c r="K6" s="8">
        <v>18</v>
      </c>
      <c r="L6" s="8">
        <v>4</v>
      </c>
      <c r="M6" s="10">
        <f t="shared" si="4"/>
        <v>22</v>
      </c>
      <c r="N6" s="11" t="str">
        <f t="shared" si="5"/>
        <v>A</v>
      </c>
      <c r="O6" s="10">
        <f t="shared" si="6"/>
        <v>57</v>
      </c>
      <c r="P6" s="15">
        <f t="shared" si="7"/>
        <v>76</v>
      </c>
      <c r="Q6" s="13" t="str">
        <f t="shared" si="8"/>
        <v>B+</v>
      </c>
      <c r="R6" s="8" t="s">
        <v>65</v>
      </c>
      <c r="S6" s="8" t="s">
        <v>65</v>
      </c>
      <c r="T6" s="8" t="s">
        <v>65</v>
      </c>
      <c r="U6" s="14"/>
      <c r="V6" s="14"/>
      <c r="W6" s="14"/>
      <c r="X6" s="14"/>
      <c r="Y6" s="14"/>
      <c r="Z6" s="14"/>
    </row>
    <row r="7" spans="1:26" ht="30" customHeight="1">
      <c r="A7" s="6">
        <v>205</v>
      </c>
      <c r="B7" s="7" t="s">
        <v>7</v>
      </c>
      <c r="C7" s="8">
        <v>9</v>
      </c>
      <c r="D7" s="9">
        <v>4</v>
      </c>
      <c r="E7" s="10">
        <f t="shared" si="0"/>
        <v>13</v>
      </c>
      <c r="F7" s="11" t="str">
        <f t="shared" si="1"/>
        <v>C</v>
      </c>
      <c r="G7" s="8">
        <v>9</v>
      </c>
      <c r="H7" s="8">
        <v>3</v>
      </c>
      <c r="I7" s="10">
        <f t="shared" si="2"/>
        <v>12</v>
      </c>
      <c r="J7" s="11" t="str">
        <f t="shared" si="3"/>
        <v>C</v>
      </c>
      <c r="K7" s="8">
        <v>9</v>
      </c>
      <c r="L7" s="8">
        <v>3</v>
      </c>
      <c r="M7" s="10">
        <f t="shared" si="4"/>
        <v>12</v>
      </c>
      <c r="N7" s="11" t="str">
        <f t="shared" si="5"/>
        <v>C</v>
      </c>
      <c r="O7" s="10">
        <f t="shared" si="6"/>
        <v>37</v>
      </c>
      <c r="P7" s="15">
        <f t="shared" si="7"/>
        <v>49.333333333333336</v>
      </c>
      <c r="Q7" s="13" t="str">
        <f t="shared" si="8"/>
        <v>C</v>
      </c>
      <c r="R7" s="8" t="s">
        <v>65</v>
      </c>
      <c r="S7" s="8" t="s">
        <v>65</v>
      </c>
      <c r="T7" s="8" t="s">
        <v>65</v>
      </c>
      <c r="U7" s="14"/>
      <c r="V7" s="14"/>
      <c r="W7" s="14"/>
      <c r="X7" s="14"/>
      <c r="Y7" s="14"/>
      <c r="Z7" s="14"/>
    </row>
    <row r="8" spans="1:26" ht="30" customHeight="1">
      <c r="A8" s="6">
        <v>206</v>
      </c>
      <c r="B8" s="7" t="s">
        <v>8</v>
      </c>
      <c r="C8" s="8">
        <v>9</v>
      </c>
      <c r="D8" s="9">
        <v>5</v>
      </c>
      <c r="E8" s="10">
        <f t="shared" si="0"/>
        <v>14</v>
      </c>
      <c r="F8" s="11" t="str">
        <f t="shared" si="1"/>
        <v>C+</v>
      </c>
      <c r="G8" s="8">
        <v>8</v>
      </c>
      <c r="H8" s="8">
        <v>3</v>
      </c>
      <c r="I8" s="10">
        <f t="shared" si="2"/>
        <v>11</v>
      </c>
      <c r="J8" s="11" t="str">
        <f t="shared" si="3"/>
        <v>C</v>
      </c>
      <c r="K8" s="8">
        <v>10</v>
      </c>
      <c r="L8" s="8">
        <v>3</v>
      </c>
      <c r="M8" s="10">
        <f t="shared" si="4"/>
        <v>13</v>
      </c>
      <c r="N8" s="11" t="str">
        <f t="shared" si="5"/>
        <v>C</v>
      </c>
      <c r="O8" s="10">
        <f t="shared" si="6"/>
        <v>38</v>
      </c>
      <c r="P8" s="15">
        <f t="shared" si="7"/>
        <v>50.666666666666671</v>
      </c>
      <c r="Q8" s="13" t="str">
        <f t="shared" si="8"/>
        <v>C+</v>
      </c>
      <c r="R8" s="8" t="s">
        <v>65</v>
      </c>
      <c r="S8" s="8" t="s">
        <v>65</v>
      </c>
      <c r="T8" s="8" t="s">
        <v>65</v>
      </c>
      <c r="U8" s="14"/>
      <c r="V8" s="14"/>
      <c r="W8" s="14"/>
      <c r="X8" s="14"/>
      <c r="Y8" s="14"/>
      <c r="Z8" s="14"/>
    </row>
    <row r="9" spans="1:26" ht="30" customHeight="1">
      <c r="A9" s="6">
        <v>207</v>
      </c>
      <c r="B9" s="16" t="s">
        <v>9</v>
      </c>
      <c r="C9" s="8">
        <v>15</v>
      </c>
      <c r="D9" s="9">
        <v>5</v>
      </c>
      <c r="E9" s="10">
        <f t="shared" si="0"/>
        <v>20</v>
      </c>
      <c r="F9" s="11" t="str">
        <f t="shared" si="1"/>
        <v>B+</v>
      </c>
      <c r="G9" s="8">
        <v>19</v>
      </c>
      <c r="H9" s="8">
        <v>3</v>
      </c>
      <c r="I9" s="10">
        <f t="shared" si="2"/>
        <v>22</v>
      </c>
      <c r="J9" s="11" t="str">
        <f t="shared" si="3"/>
        <v>A</v>
      </c>
      <c r="K9" s="8">
        <v>20</v>
      </c>
      <c r="L9" s="8">
        <v>5</v>
      </c>
      <c r="M9" s="10">
        <f t="shared" si="4"/>
        <v>25</v>
      </c>
      <c r="N9" s="11" t="str">
        <f t="shared" si="5"/>
        <v>A+</v>
      </c>
      <c r="O9" s="10">
        <f t="shared" si="6"/>
        <v>67</v>
      </c>
      <c r="P9" s="15">
        <f t="shared" si="7"/>
        <v>89.333333333333329</v>
      </c>
      <c r="Q9" s="13" t="str">
        <f t="shared" si="8"/>
        <v>A</v>
      </c>
      <c r="R9" s="8" t="s">
        <v>65</v>
      </c>
      <c r="S9" s="8" t="s">
        <v>65</v>
      </c>
      <c r="T9" s="8" t="s">
        <v>65</v>
      </c>
      <c r="U9" s="14"/>
      <c r="V9" s="14"/>
      <c r="W9" s="14"/>
      <c r="X9" s="14"/>
      <c r="Y9" s="14"/>
      <c r="Z9" s="14"/>
    </row>
    <row r="10" spans="1:26" ht="30" customHeight="1">
      <c r="A10" s="6">
        <v>208</v>
      </c>
      <c r="B10" s="7" t="s">
        <v>66</v>
      </c>
      <c r="C10" s="8">
        <v>15</v>
      </c>
      <c r="D10" s="9">
        <v>5</v>
      </c>
      <c r="E10" s="10">
        <f t="shared" si="0"/>
        <v>20</v>
      </c>
      <c r="F10" s="11" t="str">
        <f t="shared" si="1"/>
        <v>B+</v>
      </c>
      <c r="G10" s="8">
        <v>20</v>
      </c>
      <c r="H10" s="8">
        <v>5</v>
      </c>
      <c r="I10" s="10">
        <f t="shared" si="2"/>
        <v>25</v>
      </c>
      <c r="J10" s="11" t="str">
        <f t="shared" si="3"/>
        <v>A+</v>
      </c>
      <c r="K10" s="8">
        <v>19</v>
      </c>
      <c r="L10" s="8">
        <v>4</v>
      </c>
      <c r="M10" s="10">
        <f t="shared" si="4"/>
        <v>23</v>
      </c>
      <c r="N10" s="11" t="str">
        <f t="shared" si="5"/>
        <v>A+</v>
      </c>
      <c r="O10" s="10">
        <f t="shared" si="6"/>
        <v>68</v>
      </c>
      <c r="P10" s="15">
        <f t="shared" si="7"/>
        <v>90.666666666666657</v>
      </c>
      <c r="Q10" s="13" t="str">
        <f t="shared" si="8"/>
        <v>A+</v>
      </c>
      <c r="R10" s="8" t="s">
        <v>65</v>
      </c>
      <c r="S10" s="8" t="s">
        <v>65</v>
      </c>
      <c r="T10" s="8" t="s">
        <v>65</v>
      </c>
      <c r="U10" s="14"/>
      <c r="V10" s="14"/>
      <c r="W10" s="14"/>
      <c r="X10" s="14"/>
      <c r="Y10" s="14"/>
      <c r="Z10" s="14"/>
    </row>
    <row r="11" spans="1:26" ht="30" customHeight="1">
      <c r="A11" s="6">
        <v>209</v>
      </c>
      <c r="B11" s="16" t="s">
        <v>67</v>
      </c>
      <c r="C11" s="8">
        <v>19</v>
      </c>
      <c r="D11" s="9">
        <v>5</v>
      </c>
      <c r="E11" s="10">
        <f t="shared" si="0"/>
        <v>24</v>
      </c>
      <c r="F11" s="11" t="str">
        <f t="shared" si="1"/>
        <v>A+</v>
      </c>
      <c r="G11" s="8">
        <v>19</v>
      </c>
      <c r="H11" s="8">
        <v>5</v>
      </c>
      <c r="I11" s="10">
        <f t="shared" si="2"/>
        <v>24</v>
      </c>
      <c r="J11" s="11" t="str">
        <f t="shared" si="3"/>
        <v>A+</v>
      </c>
      <c r="K11" s="8">
        <v>19</v>
      </c>
      <c r="L11" s="8">
        <v>4</v>
      </c>
      <c r="M11" s="10">
        <f t="shared" si="4"/>
        <v>23</v>
      </c>
      <c r="N11" s="11" t="str">
        <f t="shared" si="5"/>
        <v>A+</v>
      </c>
      <c r="O11" s="10">
        <f t="shared" si="6"/>
        <v>71</v>
      </c>
      <c r="P11" s="15">
        <f t="shared" si="7"/>
        <v>94.666666666666671</v>
      </c>
      <c r="Q11" s="13" t="str">
        <f t="shared" si="8"/>
        <v>A+</v>
      </c>
      <c r="R11" s="8" t="s">
        <v>65</v>
      </c>
      <c r="S11" s="8" t="s">
        <v>65</v>
      </c>
      <c r="T11" s="8" t="s">
        <v>65</v>
      </c>
      <c r="U11" s="14"/>
      <c r="V11" s="14"/>
      <c r="W11" s="14"/>
      <c r="X11" s="14"/>
      <c r="Y11" s="14"/>
      <c r="Z11" s="14"/>
    </row>
    <row r="12" spans="1:26" ht="30" customHeight="1">
      <c r="A12" s="6">
        <v>210</v>
      </c>
      <c r="B12" s="7" t="s">
        <v>10</v>
      </c>
      <c r="C12" s="8">
        <v>11</v>
      </c>
      <c r="D12" s="9">
        <v>4</v>
      </c>
      <c r="E12" s="10">
        <f t="shared" si="0"/>
        <v>15</v>
      </c>
      <c r="F12" s="11" t="str">
        <f t="shared" si="1"/>
        <v>C+</v>
      </c>
      <c r="G12" s="8">
        <v>18</v>
      </c>
      <c r="H12" s="8">
        <v>5</v>
      </c>
      <c r="I12" s="10">
        <f t="shared" si="2"/>
        <v>23</v>
      </c>
      <c r="J12" s="11" t="str">
        <f t="shared" si="3"/>
        <v>A+</v>
      </c>
      <c r="K12" s="8">
        <v>20</v>
      </c>
      <c r="L12" s="8">
        <v>5</v>
      </c>
      <c r="M12" s="10">
        <f t="shared" si="4"/>
        <v>25</v>
      </c>
      <c r="N12" s="11" t="str">
        <f t="shared" si="5"/>
        <v>A+</v>
      </c>
      <c r="O12" s="10">
        <f t="shared" si="6"/>
        <v>63</v>
      </c>
      <c r="P12" s="15">
        <f t="shared" si="7"/>
        <v>84</v>
      </c>
      <c r="Q12" s="13" t="str">
        <f t="shared" si="8"/>
        <v>A</v>
      </c>
      <c r="R12" s="8" t="s">
        <v>65</v>
      </c>
      <c r="S12" s="8" t="s">
        <v>65</v>
      </c>
      <c r="T12" s="8" t="s">
        <v>65</v>
      </c>
      <c r="U12" s="14"/>
      <c r="V12" s="14"/>
      <c r="W12" s="14"/>
      <c r="X12" s="14"/>
      <c r="Y12" s="14"/>
      <c r="Z12" s="14"/>
    </row>
    <row r="13" spans="1:26" ht="30" customHeight="1">
      <c r="A13" s="6">
        <v>211</v>
      </c>
      <c r="B13" s="7" t="s">
        <v>11</v>
      </c>
      <c r="C13" s="8">
        <v>17</v>
      </c>
      <c r="D13" s="9">
        <v>5</v>
      </c>
      <c r="E13" s="10">
        <f t="shared" si="0"/>
        <v>22</v>
      </c>
      <c r="F13" s="11" t="str">
        <f t="shared" si="1"/>
        <v>A</v>
      </c>
      <c r="G13" s="8">
        <v>17</v>
      </c>
      <c r="H13" s="8">
        <v>5</v>
      </c>
      <c r="I13" s="10">
        <f t="shared" si="2"/>
        <v>22</v>
      </c>
      <c r="J13" s="11" t="str">
        <f t="shared" si="3"/>
        <v>A</v>
      </c>
      <c r="K13" s="8">
        <v>19</v>
      </c>
      <c r="L13" s="8">
        <v>4</v>
      </c>
      <c r="M13" s="10">
        <f t="shared" si="4"/>
        <v>23</v>
      </c>
      <c r="N13" s="11" t="str">
        <f t="shared" si="5"/>
        <v>A+</v>
      </c>
      <c r="O13" s="10">
        <f t="shared" si="6"/>
        <v>67</v>
      </c>
      <c r="P13" s="15">
        <f t="shared" si="7"/>
        <v>89.333333333333329</v>
      </c>
      <c r="Q13" s="13" t="str">
        <f t="shared" si="8"/>
        <v>A</v>
      </c>
      <c r="R13" s="8" t="s">
        <v>65</v>
      </c>
      <c r="S13" s="8" t="s">
        <v>65</v>
      </c>
      <c r="T13" s="8" t="s">
        <v>65</v>
      </c>
      <c r="U13" s="14"/>
      <c r="V13" s="14"/>
      <c r="W13" s="14"/>
      <c r="X13" s="14"/>
      <c r="Y13" s="14"/>
      <c r="Z13" s="14"/>
    </row>
    <row r="14" spans="1:26" ht="30" customHeight="1">
      <c r="A14" s="6">
        <v>212</v>
      </c>
      <c r="B14" s="7" t="s">
        <v>12</v>
      </c>
      <c r="C14" s="8">
        <v>8</v>
      </c>
      <c r="D14" s="9">
        <v>4</v>
      </c>
      <c r="E14" s="10">
        <f t="shared" si="0"/>
        <v>12</v>
      </c>
      <c r="F14" s="11" t="str">
        <f t="shared" si="1"/>
        <v>C</v>
      </c>
      <c r="G14" s="8">
        <v>8</v>
      </c>
      <c r="H14" s="8">
        <v>5</v>
      </c>
      <c r="I14" s="10">
        <f t="shared" si="2"/>
        <v>13</v>
      </c>
      <c r="J14" s="11" t="str">
        <f t="shared" si="3"/>
        <v>C</v>
      </c>
      <c r="K14" s="8">
        <v>10</v>
      </c>
      <c r="L14" s="8">
        <v>3</v>
      </c>
      <c r="M14" s="10">
        <f t="shared" si="4"/>
        <v>13</v>
      </c>
      <c r="N14" s="11" t="str">
        <f t="shared" si="5"/>
        <v>C</v>
      </c>
      <c r="O14" s="10">
        <f t="shared" si="6"/>
        <v>38</v>
      </c>
      <c r="P14" s="15">
        <f t="shared" si="7"/>
        <v>50.666666666666671</v>
      </c>
      <c r="Q14" s="13" t="str">
        <f t="shared" si="8"/>
        <v>C+</v>
      </c>
      <c r="R14" s="8" t="s">
        <v>65</v>
      </c>
      <c r="S14" s="8" t="s">
        <v>65</v>
      </c>
      <c r="T14" s="8" t="s">
        <v>65</v>
      </c>
      <c r="U14" s="14"/>
      <c r="V14" s="14"/>
      <c r="W14" s="14"/>
      <c r="X14" s="14"/>
      <c r="Y14" s="14"/>
      <c r="Z14" s="14"/>
    </row>
    <row r="15" spans="1:26" ht="30" customHeight="1">
      <c r="A15" s="6">
        <v>213</v>
      </c>
      <c r="B15" s="7" t="s">
        <v>13</v>
      </c>
      <c r="C15" s="8">
        <v>7</v>
      </c>
      <c r="D15" s="9">
        <v>5</v>
      </c>
      <c r="E15" s="10">
        <f t="shared" si="0"/>
        <v>12</v>
      </c>
      <c r="F15" s="11" t="str">
        <f t="shared" si="1"/>
        <v>C</v>
      </c>
      <c r="G15" s="8">
        <v>20</v>
      </c>
      <c r="H15" s="8">
        <v>5</v>
      </c>
      <c r="I15" s="10">
        <f t="shared" si="2"/>
        <v>25</v>
      </c>
      <c r="J15" s="11" t="str">
        <f t="shared" si="3"/>
        <v>A+</v>
      </c>
      <c r="K15" s="8">
        <v>20</v>
      </c>
      <c r="L15" s="8">
        <v>5</v>
      </c>
      <c r="M15" s="10">
        <f t="shared" si="4"/>
        <v>25</v>
      </c>
      <c r="N15" s="11" t="str">
        <f t="shared" si="5"/>
        <v>A+</v>
      </c>
      <c r="O15" s="10">
        <f t="shared" si="6"/>
        <v>62</v>
      </c>
      <c r="P15" s="15">
        <f t="shared" si="7"/>
        <v>82.666666666666671</v>
      </c>
      <c r="Q15" s="13" t="str">
        <f t="shared" si="8"/>
        <v>A</v>
      </c>
      <c r="R15" s="8" t="s">
        <v>65</v>
      </c>
      <c r="S15" s="8" t="s">
        <v>65</v>
      </c>
      <c r="T15" s="8" t="s">
        <v>65</v>
      </c>
      <c r="U15" s="14"/>
      <c r="V15" s="14"/>
      <c r="W15" s="14"/>
      <c r="X15" s="14"/>
      <c r="Y15" s="14"/>
      <c r="Z15" s="14"/>
    </row>
    <row r="16" spans="1:26" ht="30" customHeight="1">
      <c r="A16" s="6">
        <v>214</v>
      </c>
      <c r="B16" s="7" t="s">
        <v>14</v>
      </c>
      <c r="C16" s="8">
        <v>8</v>
      </c>
      <c r="D16" s="9">
        <v>5</v>
      </c>
      <c r="E16" s="10">
        <f t="shared" si="0"/>
        <v>13</v>
      </c>
      <c r="F16" s="11" t="str">
        <f t="shared" si="1"/>
        <v>C</v>
      </c>
      <c r="G16" s="8">
        <v>20</v>
      </c>
      <c r="H16" s="8">
        <v>5</v>
      </c>
      <c r="I16" s="10">
        <f t="shared" si="2"/>
        <v>25</v>
      </c>
      <c r="J16" s="11" t="str">
        <f t="shared" si="3"/>
        <v>A+</v>
      </c>
      <c r="K16" s="8">
        <v>19</v>
      </c>
      <c r="L16" s="8">
        <v>4</v>
      </c>
      <c r="M16" s="10">
        <f t="shared" si="4"/>
        <v>23</v>
      </c>
      <c r="N16" s="11" t="str">
        <f t="shared" si="5"/>
        <v>A+</v>
      </c>
      <c r="O16" s="10">
        <f t="shared" si="6"/>
        <v>61</v>
      </c>
      <c r="P16" s="15">
        <f t="shared" si="7"/>
        <v>81.333333333333329</v>
      </c>
      <c r="Q16" s="13" t="str">
        <f t="shared" si="8"/>
        <v>A</v>
      </c>
      <c r="R16" s="8" t="s">
        <v>65</v>
      </c>
      <c r="S16" s="8" t="s">
        <v>65</v>
      </c>
      <c r="T16" s="8" t="s">
        <v>65</v>
      </c>
      <c r="U16" s="14"/>
      <c r="V16" s="14"/>
      <c r="W16" s="14"/>
      <c r="X16" s="14"/>
      <c r="Y16" s="14"/>
      <c r="Z16" s="14"/>
    </row>
    <row r="17" spans="1:26" ht="30" customHeight="1">
      <c r="A17" s="6">
        <v>215</v>
      </c>
      <c r="B17" s="7" t="s">
        <v>15</v>
      </c>
      <c r="C17" s="8">
        <v>18</v>
      </c>
      <c r="D17" s="9">
        <v>5</v>
      </c>
      <c r="E17" s="10">
        <f t="shared" si="0"/>
        <v>23</v>
      </c>
      <c r="F17" s="11" t="str">
        <f t="shared" si="1"/>
        <v>A+</v>
      </c>
      <c r="G17" s="8">
        <v>18</v>
      </c>
      <c r="H17" s="8">
        <v>5</v>
      </c>
      <c r="I17" s="10">
        <f t="shared" si="2"/>
        <v>23</v>
      </c>
      <c r="J17" s="11" t="str">
        <f t="shared" si="3"/>
        <v>A+</v>
      </c>
      <c r="K17" s="8">
        <v>20</v>
      </c>
      <c r="L17" s="8">
        <v>5</v>
      </c>
      <c r="M17" s="10">
        <f t="shared" si="4"/>
        <v>25</v>
      </c>
      <c r="N17" s="11" t="str">
        <f t="shared" si="5"/>
        <v>A+</v>
      </c>
      <c r="O17" s="10">
        <f t="shared" si="6"/>
        <v>71</v>
      </c>
      <c r="P17" s="15">
        <f t="shared" si="7"/>
        <v>94.666666666666671</v>
      </c>
      <c r="Q17" s="13" t="str">
        <f t="shared" si="8"/>
        <v>A+</v>
      </c>
      <c r="R17" s="8" t="s">
        <v>65</v>
      </c>
      <c r="S17" s="8" t="s">
        <v>65</v>
      </c>
      <c r="T17" s="8" t="s">
        <v>65</v>
      </c>
      <c r="U17" s="14"/>
      <c r="V17" s="14"/>
      <c r="W17" s="14"/>
      <c r="X17" s="14"/>
      <c r="Y17" s="14"/>
      <c r="Z17" s="14"/>
    </row>
    <row r="18" spans="1:26" ht="30" customHeight="1">
      <c r="A18" s="6">
        <v>216</v>
      </c>
      <c r="B18" s="16" t="s">
        <v>68</v>
      </c>
      <c r="C18" s="8">
        <v>19</v>
      </c>
      <c r="D18" s="9">
        <v>5</v>
      </c>
      <c r="E18" s="10">
        <f t="shared" si="0"/>
        <v>24</v>
      </c>
      <c r="F18" s="11" t="str">
        <f t="shared" si="1"/>
        <v>A+</v>
      </c>
      <c r="G18" s="8">
        <v>20</v>
      </c>
      <c r="H18" s="8">
        <v>5</v>
      </c>
      <c r="I18" s="10">
        <f t="shared" si="2"/>
        <v>25</v>
      </c>
      <c r="J18" s="11" t="str">
        <f t="shared" si="3"/>
        <v>A+</v>
      </c>
      <c r="K18" s="8">
        <v>20</v>
      </c>
      <c r="L18" s="8">
        <v>5</v>
      </c>
      <c r="M18" s="10">
        <f t="shared" si="4"/>
        <v>25</v>
      </c>
      <c r="N18" s="11" t="str">
        <f t="shared" si="5"/>
        <v>A+</v>
      </c>
      <c r="O18" s="10">
        <f t="shared" si="6"/>
        <v>74</v>
      </c>
      <c r="P18" s="15">
        <f t="shared" si="7"/>
        <v>98.666666666666671</v>
      </c>
      <c r="Q18" s="13" t="str">
        <f t="shared" si="8"/>
        <v>A+</v>
      </c>
      <c r="R18" s="8" t="s">
        <v>65</v>
      </c>
      <c r="S18" s="8" t="s">
        <v>65</v>
      </c>
      <c r="T18" s="8" t="s">
        <v>65</v>
      </c>
      <c r="U18" s="14"/>
      <c r="V18" s="14"/>
      <c r="W18" s="14"/>
      <c r="X18" s="14"/>
      <c r="Y18" s="14"/>
      <c r="Z18" s="14"/>
    </row>
    <row r="19" spans="1:26" ht="30" customHeight="1">
      <c r="A19" s="6">
        <v>217</v>
      </c>
      <c r="B19" s="7" t="s">
        <v>16</v>
      </c>
      <c r="C19" s="8">
        <v>7</v>
      </c>
      <c r="D19" s="9">
        <v>5</v>
      </c>
      <c r="E19" s="10">
        <f t="shared" si="0"/>
        <v>12</v>
      </c>
      <c r="F19" s="11" t="str">
        <f t="shared" si="1"/>
        <v>C</v>
      </c>
      <c r="G19" s="8">
        <v>20</v>
      </c>
      <c r="H19" s="8">
        <v>5</v>
      </c>
      <c r="I19" s="10">
        <f t="shared" si="2"/>
        <v>25</v>
      </c>
      <c r="J19" s="11" t="str">
        <f t="shared" si="3"/>
        <v>A+</v>
      </c>
      <c r="K19" s="8">
        <v>19</v>
      </c>
      <c r="L19" s="8">
        <v>4</v>
      </c>
      <c r="M19" s="10">
        <f t="shared" si="4"/>
        <v>23</v>
      </c>
      <c r="N19" s="11" t="str">
        <f t="shared" si="5"/>
        <v>A+</v>
      </c>
      <c r="O19" s="10">
        <f t="shared" si="6"/>
        <v>60</v>
      </c>
      <c r="P19" s="15">
        <f t="shared" si="7"/>
        <v>80</v>
      </c>
      <c r="Q19" s="13" t="str">
        <f t="shared" si="8"/>
        <v>B+</v>
      </c>
      <c r="R19" s="8" t="s">
        <v>65</v>
      </c>
      <c r="S19" s="8" t="s">
        <v>65</v>
      </c>
      <c r="T19" s="8" t="s">
        <v>65</v>
      </c>
      <c r="U19" s="14"/>
      <c r="V19" s="14"/>
      <c r="W19" s="14"/>
      <c r="X19" s="14"/>
      <c r="Y19" s="14"/>
      <c r="Z19" s="14"/>
    </row>
    <row r="20" spans="1:26" ht="30" customHeight="1">
      <c r="A20" s="6">
        <v>218</v>
      </c>
      <c r="B20" s="7" t="s">
        <v>69</v>
      </c>
      <c r="C20" s="8">
        <v>7</v>
      </c>
      <c r="D20" s="9">
        <v>5</v>
      </c>
      <c r="E20" s="10">
        <f t="shared" si="0"/>
        <v>12</v>
      </c>
      <c r="F20" s="11" t="str">
        <f t="shared" si="1"/>
        <v>C</v>
      </c>
      <c r="G20" s="8">
        <v>17</v>
      </c>
      <c r="H20" s="8">
        <v>5</v>
      </c>
      <c r="I20" s="10">
        <f t="shared" si="2"/>
        <v>22</v>
      </c>
      <c r="J20" s="11" t="str">
        <f t="shared" si="3"/>
        <v>A</v>
      </c>
      <c r="K20" s="8">
        <v>19</v>
      </c>
      <c r="L20" s="8">
        <v>4</v>
      </c>
      <c r="M20" s="10">
        <f t="shared" si="4"/>
        <v>23</v>
      </c>
      <c r="N20" s="11" t="str">
        <f t="shared" si="5"/>
        <v>A+</v>
      </c>
      <c r="O20" s="10">
        <f t="shared" si="6"/>
        <v>57</v>
      </c>
      <c r="P20" s="15">
        <f t="shared" si="7"/>
        <v>76</v>
      </c>
      <c r="Q20" s="13" t="str">
        <f t="shared" si="8"/>
        <v>B+</v>
      </c>
      <c r="R20" s="8" t="s">
        <v>65</v>
      </c>
      <c r="S20" s="8" t="s">
        <v>65</v>
      </c>
      <c r="T20" s="8" t="s">
        <v>65</v>
      </c>
      <c r="U20" s="14"/>
      <c r="V20" s="14"/>
      <c r="W20" s="14"/>
      <c r="X20" s="14"/>
      <c r="Y20" s="14"/>
      <c r="Z20" s="14"/>
    </row>
    <row r="21" spans="1:26" ht="30" customHeight="1">
      <c r="A21" s="6">
        <v>219</v>
      </c>
      <c r="B21" s="16" t="s">
        <v>70</v>
      </c>
      <c r="C21" s="8">
        <v>15</v>
      </c>
      <c r="D21" s="9">
        <v>5</v>
      </c>
      <c r="E21" s="10">
        <f t="shared" si="0"/>
        <v>20</v>
      </c>
      <c r="F21" s="11" t="str">
        <f t="shared" si="1"/>
        <v>B+</v>
      </c>
      <c r="G21" s="8">
        <v>11</v>
      </c>
      <c r="H21" s="8">
        <v>4</v>
      </c>
      <c r="I21" s="10">
        <f t="shared" si="2"/>
        <v>15</v>
      </c>
      <c r="J21" s="11" t="str">
        <f t="shared" si="3"/>
        <v>C+</v>
      </c>
      <c r="K21" s="8">
        <v>10</v>
      </c>
      <c r="L21" s="8">
        <v>3</v>
      </c>
      <c r="M21" s="10">
        <f t="shared" si="4"/>
        <v>13</v>
      </c>
      <c r="N21" s="11" t="str">
        <f t="shared" si="5"/>
        <v>C</v>
      </c>
      <c r="O21" s="10">
        <f t="shared" si="6"/>
        <v>48</v>
      </c>
      <c r="P21" s="15">
        <f t="shared" si="7"/>
        <v>64</v>
      </c>
      <c r="Q21" s="13" t="str">
        <f t="shared" si="8"/>
        <v>B</v>
      </c>
      <c r="R21" s="8" t="s">
        <v>65</v>
      </c>
      <c r="S21" s="8" t="s">
        <v>65</v>
      </c>
      <c r="T21" s="8" t="s">
        <v>65</v>
      </c>
      <c r="U21" s="14"/>
      <c r="V21" s="14"/>
      <c r="W21" s="14"/>
      <c r="X21" s="14"/>
      <c r="Y21" s="14"/>
      <c r="Z21" s="14"/>
    </row>
    <row r="22" spans="1:26" ht="30" customHeight="1">
      <c r="A22" s="6">
        <v>220</v>
      </c>
      <c r="B22" s="7" t="s">
        <v>17</v>
      </c>
      <c r="C22" s="8">
        <v>8</v>
      </c>
      <c r="D22" s="9">
        <v>5</v>
      </c>
      <c r="E22" s="10">
        <f t="shared" si="0"/>
        <v>13</v>
      </c>
      <c r="F22" s="11" t="str">
        <f t="shared" si="1"/>
        <v>C</v>
      </c>
      <c r="G22" s="8">
        <v>15</v>
      </c>
      <c r="H22" s="8">
        <v>5</v>
      </c>
      <c r="I22" s="10">
        <f t="shared" si="2"/>
        <v>20</v>
      </c>
      <c r="J22" s="11" t="str">
        <f t="shared" si="3"/>
        <v>B+</v>
      </c>
      <c r="K22" s="8">
        <v>19</v>
      </c>
      <c r="L22" s="8">
        <v>4</v>
      </c>
      <c r="M22" s="10">
        <f t="shared" si="4"/>
        <v>23</v>
      </c>
      <c r="N22" s="11" t="str">
        <f t="shared" si="5"/>
        <v>A+</v>
      </c>
      <c r="O22" s="10">
        <f t="shared" si="6"/>
        <v>56</v>
      </c>
      <c r="P22" s="15">
        <f t="shared" si="7"/>
        <v>74.666666666666671</v>
      </c>
      <c r="Q22" s="13" t="str">
        <f t="shared" si="8"/>
        <v>B+</v>
      </c>
      <c r="R22" s="8" t="s">
        <v>65</v>
      </c>
      <c r="S22" s="8" t="s">
        <v>65</v>
      </c>
      <c r="T22" s="8" t="s">
        <v>65</v>
      </c>
      <c r="U22" s="14"/>
      <c r="V22" s="14"/>
      <c r="W22" s="14"/>
      <c r="X22" s="14"/>
      <c r="Y22" s="14"/>
      <c r="Z22" s="14"/>
    </row>
    <row r="23" spans="1:26" ht="30" customHeight="1">
      <c r="A23" s="6">
        <v>221</v>
      </c>
      <c r="B23" s="7" t="s">
        <v>18</v>
      </c>
      <c r="C23" s="8">
        <v>14</v>
      </c>
      <c r="D23" s="9">
        <v>5</v>
      </c>
      <c r="E23" s="10">
        <f t="shared" si="0"/>
        <v>19</v>
      </c>
      <c r="F23" s="11" t="str">
        <f t="shared" si="1"/>
        <v>B</v>
      </c>
      <c r="G23" s="8">
        <v>20</v>
      </c>
      <c r="H23" s="8">
        <v>5</v>
      </c>
      <c r="I23" s="10">
        <f t="shared" si="2"/>
        <v>25</v>
      </c>
      <c r="J23" s="11" t="str">
        <f t="shared" si="3"/>
        <v>A+</v>
      </c>
      <c r="K23" s="8">
        <v>19</v>
      </c>
      <c r="L23" s="8">
        <v>4</v>
      </c>
      <c r="M23" s="10">
        <f t="shared" si="4"/>
        <v>23</v>
      </c>
      <c r="N23" s="11" t="str">
        <f t="shared" si="5"/>
        <v>A+</v>
      </c>
      <c r="O23" s="10">
        <f t="shared" si="6"/>
        <v>67</v>
      </c>
      <c r="P23" s="15">
        <f t="shared" si="7"/>
        <v>89.333333333333329</v>
      </c>
      <c r="Q23" s="13" t="str">
        <f t="shared" si="8"/>
        <v>A</v>
      </c>
      <c r="R23" s="8" t="s">
        <v>65</v>
      </c>
      <c r="S23" s="8" t="s">
        <v>65</v>
      </c>
      <c r="T23" s="8" t="s">
        <v>65</v>
      </c>
      <c r="U23" s="14"/>
      <c r="V23" s="14"/>
      <c r="W23" s="14"/>
      <c r="X23" s="14"/>
      <c r="Y23" s="14"/>
      <c r="Z23" s="14"/>
    </row>
    <row r="24" spans="1:26" ht="30" customHeight="1">
      <c r="A24" s="6">
        <v>222</v>
      </c>
      <c r="B24" s="7" t="s">
        <v>19</v>
      </c>
      <c r="C24" s="8">
        <v>17</v>
      </c>
      <c r="D24" s="9">
        <v>5</v>
      </c>
      <c r="E24" s="10">
        <f t="shared" si="0"/>
        <v>22</v>
      </c>
      <c r="F24" s="11" t="str">
        <f t="shared" si="1"/>
        <v>A</v>
      </c>
      <c r="G24" s="8">
        <v>14</v>
      </c>
      <c r="H24" s="8">
        <v>5</v>
      </c>
      <c r="I24" s="10">
        <f t="shared" si="2"/>
        <v>19</v>
      </c>
      <c r="J24" s="11" t="str">
        <f t="shared" si="3"/>
        <v>B</v>
      </c>
      <c r="K24" s="8">
        <v>19</v>
      </c>
      <c r="L24" s="8">
        <v>4</v>
      </c>
      <c r="M24" s="10">
        <f t="shared" si="4"/>
        <v>23</v>
      </c>
      <c r="N24" s="11" t="str">
        <f t="shared" si="5"/>
        <v>A+</v>
      </c>
      <c r="O24" s="10">
        <f t="shared" si="6"/>
        <v>64</v>
      </c>
      <c r="P24" s="15">
        <f t="shared" si="7"/>
        <v>85.333333333333343</v>
      </c>
      <c r="Q24" s="13" t="str">
        <f t="shared" si="8"/>
        <v>A</v>
      </c>
      <c r="R24" s="8" t="s">
        <v>65</v>
      </c>
      <c r="S24" s="8" t="s">
        <v>65</v>
      </c>
      <c r="T24" s="8" t="s">
        <v>65</v>
      </c>
      <c r="U24" s="14"/>
      <c r="V24" s="14"/>
      <c r="W24" s="14"/>
      <c r="X24" s="14"/>
      <c r="Y24" s="14"/>
      <c r="Z24" s="14"/>
    </row>
    <row r="25" spans="1:26" ht="30" customHeight="1">
      <c r="A25" s="6">
        <v>223</v>
      </c>
      <c r="B25" s="7" t="s">
        <v>20</v>
      </c>
      <c r="C25" s="8">
        <v>9</v>
      </c>
      <c r="D25" s="9">
        <v>5</v>
      </c>
      <c r="E25" s="10">
        <f t="shared" si="0"/>
        <v>14</v>
      </c>
      <c r="F25" s="11" t="str">
        <f t="shared" si="1"/>
        <v>C+</v>
      </c>
      <c r="G25" s="8">
        <v>8</v>
      </c>
      <c r="H25" s="8">
        <v>5</v>
      </c>
      <c r="I25" s="10">
        <f t="shared" si="2"/>
        <v>13</v>
      </c>
      <c r="J25" s="11" t="str">
        <f t="shared" si="3"/>
        <v>C</v>
      </c>
      <c r="K25" s="8">
        <v>13</v>
      </c>
      <c r="L25" s="8">
        <v>3</v>
      </c>
      <c r="M25" s="10">
        <f t="shared" si="4"/>
        <v>16</v>
      </c>
      <c r="N25" s="11" t="str">
        <f t="shared" si="5"/>
        <v>C+</v>
      </c>
      <c r="O25" s="10">
        <f t="shared" si="6"/>
        <v>43</v>
      </c>
      <c r="P25" s="15">
        <f t="shared" si="7"/>
        <v>57.333333333333336</v>
      </c>
      <c r="Q25" s="13" t="str">
        <f t="shared" si="8"/>
        <v>C+</v>
      </c>
      <c r="R25" s="8" t="s">
        <v>65</v>
      </c>
      <c r="S25" s="8" t="s">
        <v>65</v>
      </c>
      <c r="T25" s="8" t="s">
        <v>65</v>
      </c>
      <c r="U25" s="14"/>
      <c r="V25" s="14"/>
      <c r="W25" s="14"/>
      <c r="X25" s="14"/>
      <c r="Y25" s="14"/>
      <c r="Z25" s="14"/>
    </row>
    <row r="26" spans="1:26" ht="30" customHeight="1">
      <c r="A26" s="6">
        <v>224</v>
      </c>
      <c r="B26" s="16" t="s">
        <v>71</v>
      </c>
      <c r="C26" s="8">
        <v>14</v>
      </c>
      <c r="D26" s="9">
        <v>5</v>
      </c>
      <c r="E26" s="10">
        <f t="shared" si="0"/>
        <v>19</v>
      </c>
      <c r="F26" s="11" t="str">
        <f t="shared" si="1"/>
        <v>B</v>
      </c>
      <c r="G26" s="8">
        <v>20</v>
      </c>
      <c r="H26" s="8">
        <v>5</v>
      </c>
      <c r="I26" s="10">
        <f t="shared" si="2"/>
        <v>25</v>
      </c>
      <c r="J26" s="11" t="str">
        <f t="shared" si="3"/>
        <v>A+</v>
      </c>
      <c r="K26" s="8">
        <v>20</v>
      </c>
      <c r="L26" s="8">
        <v>5</v>
      </c>
      <c r="M26" s="10">
        <f t="shared" si="4"/>
        <v>25</v>
      </c>
      <c r="N26" s="11" t="str">
        <f t="shared" si="5"/>
        <v>A+</v>
      </c>
      <c r="O26" s="10">
        <f t="shared" si="6"/>
        <v>69</v>
      </c>
      <c r="P26" s="15">
        <f t="shared" si="7"/>
        <v>92</v>
      </c>
      <c r="Q26" s="13" t="str">
        <f t="shared" si="8"/>
        <v>A+</v>
      </c>
      <c r="R26" s="8" t="s">
        <v>65</v>
      </c>
      <c r="S26" s="8" t="s">
        <v>65</v>
      </c>
      <c r="T26" s="8" t="s">
        <v>65</v>
      </c>
      <c r="U26" s="14"/>
      <c r="V26" s="14"/>
      <c r="W26" s="14"/>
      <c r="X26" s="14"/>
      <c r="Y26" s="14"/>
      <c r="Z26" s="14"/>
    </row>
    <row r="27" spans="1:26" ht="30" customHeight="1">
      <c r="A27" s="6">
        <v>225</v>
      </c>
      <c r="B27" s="3" t="s">
        <v>21</v>
      </c>
      <c r="C27" s="8">
        <v>9</v>
      </c>
      <c r="D27" s="9">
        <v>5</v>
      </c>
      <c r="E27" s="10">
        <f t="shared" si="0"/>
        <v>14</v>
      </c>
      <c r="F27" s="11" t="str">
        <f t="shared" si="1"/>
        <v>C+</v>
      </c>
      <c r="G27" s="8">
        <v>20</v>
      </c>
      <c r="H27" s="8">
        <v>5</v>
      </c>
      <c r="I27" s="10">
        <f t="shared" si="2"/>
        <v>25</v>
      </c>
      <c r="J27" s="11" t="str">
        <f t="shared" si="3"/>
        <v>A+</v>
      </c>
      <c r="K27" s="8">
        <v>20</v>
      </c>
      <c r="L27" s="8">
        <v>5</v>
      </c>
      <c r="M27" s="10">
        <f t="shared" si="4"/>
        <v>25</v>
      </c>
      <c r="N27" s="11" t="str">
        <f t="shared" si="5"/>
        <v>A+</v>
      </c>
      <c r="O27" s="10">
        <f t="shared" si="6"/>
        <v>64</v>
      </c>
      <c r="P27" s="15">
        <f t="shared" si="7"/>
        <v>85.333333333333343</v>
      </c>
      <c r="Q27" s="13" t="str">
        <f t="shared" si="8"/>
        <v>A</v>
      </c>
      <c r="R27" s="8" t="s">
        <v>65</v>
      </c>
      <c r="S27" s="8" t="s">
        <v>65</v>
      </c>
      <c r="T27" s="8" t="s">
        <v>65</v>
      </c>
      <c r="U27" s="14"/>
      <c r="V27" s="14"/>
      <c r="W27" s="14"/>
      <c r="X27" s="14"/>
      <c r="Y27" s="14"/>
      <c r="Z27" s="14"/>
    </row>
    <row r="28" spans="1:26" ht="30" customHeight="1">
      <c r="A28" s="6">
        <v>226</v>
      </c>
      <c r="B28" s="3" t="s">
        <v>22</v>
      </c>
      <c r="C28" s="8">
        <v>17</v>
      </c>
      <c r="D28" s="9">
        <v>5</v>
      </c>
      <c r="E28" s="10">
        <f t="shared" si="0"/>
        <v>22</v>
      </c>
      <c r="F28" s="11" t="str">
        <f t="shared" si="1"/>
        <v>A</v>
      </c>
      <c r="G28" s="8">
        <v>20</v>
      </c>
      <c r="H28" s="8">
        <v>5</v>
      </c>
      <c r="I28" s="10">
        <f t="shared" si="2"/>
        <v>25</v>
      </c>
      <c r="J28" s="11" t="str">
        <f t="shared" si="3"/>
        <v>A+</v>
      </c>
      <c r="K28" s="8">
        <v>16</v>
      </c>
      <c r="L28" s="8">
        <v>4</v>
      </c>
      <c r="M28" s="10">
        <f t="shared" si="4"/>
        <v>20</v>
      </c>
      <c r="N28" s="11" t="str">
        <f t="shared" si="5"/>
        <v>B+</v>
      </c>
      <c r="O28" s="10">
        <f t="shared" si="6"/>
        <v>67</v>
      </c>
      <c r="P28" s="15">
        <f t="shared" si="7"/>
        <v>89.333333333333329</v>
      </c>
      <c r="Q28" s="13" t="str">
        <f t="shared" si="8"/>
        <v>A</v>
      </c>
      <c r="R28" s="8" t="s">
        <v>65</v>
      </c>
      <c r="S28" s="8" t="s">
        <v>65</v>
      </c>
      <c r="T28" s="8" t="s">
        <v>65</v>
      </c>
      <c r="U28" s="14"/>
      <c r="V28" s="14"/>
      <c r="W28" s="14"/>
      <c r="X28" s="14"/>
      <c r="Y28" s="14"/>
      <c r="Z28" s="14"/>
    </row>
    <row r="29" spans="1:26" ht="15.75" customHeight="1">
      <c r="M29" s="17"/>
    </row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1125408104474749" right="0.32744382561935859" top="0.24294219320145963" bottom="0.27463030535817173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/>
  </sheetViews>
  <sheetFormatPr defaultColWidth="14.42578125" defaultRowHeight="15" customHeight="1"/>
  <cols>
    <col min="1" max="1" width="11.28515625" customWidth="1"/>
    <col min="2" max="2" width="20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22" customWidth="1"/>
    <col min="17" max="17" width="10.5703125" customWidth="1"/>
    <col min="18" max="26" width="9.140625" customWidth="1"/>
  </cols>
  <sheetData>
    <row r="1" spans="1:26" ht="18.75">
      <c r="A1" s="56" t="s">
        <v>0</v>
      </c>
      <c r="B1" s="50" t="s">
        <v>45</v>
      </c>
      <c r="C1" s="57" t="s">
        <v>77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 t="s">
        <v>47</v>
      </c>
      <c r="P1" s="54" t="s">
        <v>48</v>
      </c>
      <c r="Q1" s="54" t="s">
        <v>49</v>
      </c>
      <c r="R1" s="55" t="s">
        <v>50</v>
      </c>
      <c r="S1" s="54" t="s">
        <v>51</v>
      </c>
      <c r="T1" s="55" t="s">
        <v>52</v>
      </c>
      <c r="U1" s="4"/>
      <c r="V1" s="4"/>
      <c r="W1" s="4"/>
      <c r="X1" s="4"/>
      <c r="Y1" s="4"/>
      <c r="Z1" s="4"/>
    </row>
    <row r="2" spans="1:26" ht="31.5" customHeight="1">
      <c r="A2" s="48"/>
      <c r="B2" s="48"/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8" t="s">
        <v>60</v>
      </c>
      <c r="K2" s="18" t="s">
        <v>61</v>
      </c>
      <c r="L2" s="18" t="s">
        <v>62</v>
      </c>
      <c r="M2" s="18" t="s">
        <v>63</v>
      </c>
      <c r="N2" s="18" t="s">
        <v>64</v>
      </c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</row>
    <row r="3" spans="1:26" ht="30" customHeight="1">
      <c r="A3" s="6">
        <v>227</v>
      </c>
      <c r="B3" s="3" t="s">
        <v>23</v>
      </c>
      <c r="C3" s="8">
        <v>23</v>
      </c>
      <c r="D3" s="9">
        <v>20</v>
      </c>
      <c r="E3" s="10">
        <f t="shared" ref="E3:E25" si="0">C3+D3</f>
        <v>43</v>
      </c>
      <c r="F3" s="25" t="str">
        <f t="shared" ref="F3:F25" si="1">IF(E3&gt;=46,"A+",IF(E3&gt;=41,"A",IF(E3&gt;=36,"B+",IF(E3&gt;=31,"B",IF(E3&gt;=26,"C+",IF(E3&gt;=21,"C",IF(E3&gt;=16,"D+",IF(E3&lt;17,"E"))))))))</f>
        <v>A</v>
      </c>
      <c r="G3" s="8">
        <v>26</v>
      </c>
      <c r="H3" s="9">
        <v>20</v>
      </c>
      <c r="I3" s="10">
        <f t="shared" ref="I3:I25" si="2">G3+H3</f>
        <v>46</v>
      </c>
      <c r="J3" s="25" t="str">
        <f t="shared" ref="J3:J25" si="3">IF(I3&gt;=46,"A+",IF(I3&gt;=41,"A",IF(I3&gt;=36,"B+",IF(I3&gt;=31,"B",IF(I3&gt;=26,"C+",IF(I3&gt;=21,"C",IF(I3&gt;=16,"D+",IF(I3&lt;17,"E"))))))))</f>
        <v>A+</v>
      </c>
      <c r="K3" s="9">
        <v>25</v>
      </c>
      <c r="L3" s="9">
        <v>18</v>
      </c>
      <c r="M3" s="10">
        <f t="shared" ref="M3:M25" si="4">K3+L3</f>
        <v>43</v>
      </c>
      <c r="N3" s="25" t="str">
        <f t="shared" ref="N3:N25" si="5">IF(M3&gt;=46,"A+",IF(M3&gt;=41,"A",IF(M3&gt;=36,"B+",IF(M3&gt;=31,"B",IF(M3&gt;=26,"C+",IF(M3&gt;=21,"C",IF(M3&gt;=16,"D+",IF(M3&lt;17,"E"))))))))</f>
        <v>A</v>
      </c>
      <c r="O3" s="10">
        <f t="shared" ref="O3:O25" si="6">SUM(E3,I3,M3)</f>
        <v>132</v>
      </c>
      <c r="P3" s="15">
        <f t="shared" ref="P3:P25" si="7">(O3/150*100)</f>
        <v>88</v>
      </c>
      <c r="Q3" s="11" t="str">
        <f t="shared" ref="Q3:Q25" si="8">IF(P3&gt;90,"A+",IF(P3&gt;80,"A",IF(P3&gt;70,"B+",IF(P3&gt;60,"B",IF(P3&gt;50,"C+",IF(P3&gt;40,"C",IF(P3&gt;32,"D+",IF(P3&lt;33,"E"))))))))</f>
        <v>A</v>
      </c>
      <c r="R3" s="8" t="s">
        <v>65</v>
      </c>
      <c r="S3" s="8" t="s">
        <v>65</v>
      </c>
      <c r="T3" s="8" t="s">
        <v>65</v>
      </c>
      <c r="U3" s="17"/>
      <c r="V3" s="17"/>
      <c r="W3" s="17"/>
      <c r="X3" s="17"/>
      <c r="Y3" s="17"/>
      <c r="Z3" s="17"/>
    </row>
    <row r="4" spans="1:26" ht="30" customHeight="1">
      <c r="A4" s="6">
        <v>228</v>
      </c>
      <c r="B4" s="3" t="s">
        <v>24</v>
      </c>
      <c r="C4" s="8">
        <v>24</v>
      </c>
      <c r="D4" s="9">
        <v>19</v>
      </c>
      <c r="E4" s="10">
        <f t="shared" si="0"/>
        <v>43</v>
      </c>
      <c r="F4" s="25" t="str">
        <f t="shared" si="1"/>
        <v>A</v>
      </c>
      <c r="G4" s="8">
        <v>17</v>
      </c>
      <c r="H4" s="9">
        <v>19</v>
      </c>
      <c r="I4" s="10">
        <f t="shared" si="2"/>
        <v>36</v>
      </c>
      <c r="J4" s="25" t="str">
        <f t="shared" si="3"/>
        <v>B+</v>
      </c>
      <c r="K4" s="8">
        <v>19</v>
      </c>
      <c r="L4" s="9">
        <v>18</v>
      </c>
      <c r="M4" s="10">
        <f t="shared" si="4"/>
        <v>37</v>
      </c>
      <c r="N4" s="25" t="str">
        <f t="shared" si="5"/>
        <v>B+</v>
      </c>
      <c r="O4" s="10">
        <f t="shared" si="6"/>
        <v>116</v>
      </c>
      <c r="P4" s="15">
        <f t="shared" si="7"/>
        <v>77.333333333333329</v>
      </c>
      <c r="Q4" s="11" t="str">
        <f t="shared" si="8"/>
        <v>B+</v>
      </c>
      <c r="R4" s="8" t="s">
        <v>65</v>
      </c>
      <c r="S4" s="8" t="s">
        <v>65</v>
      </c>
      <c r="T4" s="8" t="s">
        <v>65</v>
      </c>
      <c r="U4" s="17"/>
      <c r="V4" s="17"/>
      <c r="W4" s="17"/>
      <c r="X4" s="17"/>
      <c r="Y4" s="17"/>
      <c r="Z4" s="17"/>
    </row>
    <row r="5" spans="1:26" ht="30" customHeight="1">
      <c r="A5" s="6">
        <v>229</v>
      </c>
      <c r="B5" s="3" t="s">
        <v>25</v>
      </c>
      <c r="C5" s="8">
        <v>23</v>
      </c>
      <c r="D5" s="9">
        <v>19</v>
      </c>
      <c r="E5" s="10">
        <f t="shared" si="0"/>
        <v>42</v>
      </c>
      <c r="F5" s="25" t="str">
        <f t="shared" si="1"/>
        <v>A</v>
      </c>
      <c r="G5" s="8">
        <v>23</v>
      </c>
      <c r="H5" s="9">
        <v>19</v>
      </c>
      <c r="I5" s="10">
        <f t="shared" si="2"/>
        <v>42</v>
      </c>
      <c r="J5" s="25" t="str">
        <f t="shared" si="3"/>
        <v>A</v>
      </c>
      <c r="K5" s="8">
        <v>23</v>
      </c>
      <c r="L5" s="9">
        <v>18</v>
      </c>
      <c r="M5" s="10">
        <f t="shared" si="4"/>
        <v>41</v>
      </c>
      <c r="N5" s="25" t="str">
        <f t="shared" si="5"/>
        <v>A</v>
      </c>
      <c r="O5" s="10">
        <f t="shared" si="6"/>
        <v>125</v>
      </c>
      <c r="P5" s="15">
        <f t="shared" si="7"/>
        <v>83.333333333333343</v>
      </c>
      <c r="Q5" s="11" t="str">
        <f t="shared" si="8"/>
        <v>A</v>
      </c>
      <c r="R5" s="8" t="s">
        <v>65</v>
      </c>
      <c r="S5" s="8" t="s">
        <v>65</v>
      </c>
      <c r="T5" s="8" t="s">
        <v>65</v>
      </c>
      <c r="U5" s="17"/>
      <c r="V5" s="17"/>
      <c r="W5" s="17"/>
      <c r="X5" s="17"/>
      <c r="Y5" s="17"/>
      <c r="Z5" s="17"/>
    </row>
    <row r="6" spans="1:26" ht="30" customHeight="1">
      <c r="A6" s="6">
        <v>230</v>
      </c>
      <c r="B6" s="3" t="s">
        <v>26</v>
      </c>
      <c r="C6" s="8">
        <v>24</v>
      </c>
      <c r="D6" s="9">
        <v>19</v>
      </c>
      <c r="E6" s="10">
        <f t="shared" si="0"/>
        <v>43</v>
      </c>
      <c r="F6" s="25" t="str">
        <f t="shared" si="1"/>
        <v>A</v>
      </c>
      <c r="G6" s="8">
        <v>24</v>
      </c>
      <c r="H6" s="9">
        <v>19</v>
      </c>
      <c r="I6" s="10">
        <f t="shared" si="2"/>
        <v>43</v>
      </c>
      <c r="J6" s="25" t="str">
        <f t="shared" si="3"/>
        <v>A</v>
      </c>
      <c r="K6" s="8">
        <v>19</v>
      </c>
      <c r="L6" s="9">
        <v>18</v>
      </c>
      <c r="M6" s="10">
        <f t="shared" si="4"/>
        <v>37</v>
      </c>
      <c r="N6" s="25" t="str">
        <f t="shared" si="5"/>
        <v>B+</v>
      </c>
      <c r="O6" s="10">
        <f t="shared" si="6"/>
        <v>123</v>
      </c>
      <c r="P6" s="15">
        <f t="shared" si="7"/>
        <v>82</v>
      </c>
      <c r="Q6" s="11" t="str">
        <f t="shared" si="8"/>
        <v>A</v>
      </c>
      <c r="R6" s="8" t="s">
        <v>65</v>
      </c>
      <c r="S6" s="8" t="s">
        <v>65</v>
      </c>
      <c r="T6" s="8" t="s">
        <v>65</v>
      </c>
      <c r="U6" s="17"/>
      <c r="V6" s="17"/>
      <c r="W6" s="17"/>
      <c r="X6" s="17"/>
      <c r="Y6" s="17"/>
      <c r="Z6" s="17"/>
    </row>
    <row r="7" spans="1:26" ht="30" customHeight="1">
      <c r="A7" s="6">
        <v>231</v>
      </c>
      <c r="B7" s="3" t="s">
        <v>27</v>
      </c>
      <c r="C7" s="8">
        <v>21</v>
      </c>
      <c r="D7" s="9">
        <v>19</v>
      </c>
      <c r="E7" s="10">
        <f t="shared" si="0"/>
        <v>40</v>
      </c>
      <c r="F7" s="25" t="str">
        <f t="shared" si="1"/>
        <v>B+</v>
      </c>
      <c r="G7" s="8">
        <v>22</v>
      </c>
      <c r="H7" s="9">
        <v>19</v>
      </c>
      <c r="I7" s="10">
        <f t="shared" si="2"/>
        <v>41</v>
      </c>
      <c r="J7" s="25" t="str">
        <f t="shared" si="3"/>
        <v>A</v>
      </c>
      <c r="K7" s="8">
        <v>22</v>
      </c>
      <c r="L7" s="9">
        <v>18</v>
      </c>
      <c r="M7" s="10">
        <f t="shared" si="4"/>
        <v>40</v>
      </c>
      <c r="N7" s="25" t="str">
        <f t="shared" si="5"/>
        <v>B+</v>
      </c>
      <c r="O7" s="10">
        <f t="shared" si="6"/>
        <v>121</v>
      </c>
      <c r="P7" s="15">
        <f t="shared" si="7"/>
        <v>80.666666666666657</v>
      </c>
      <c r="Q7" s="11" t="str">
        <f t="shared" si="8"/>
        <v>A</v>
      </c>
      <c r="R7" s="8" t="s">
        <v>65</v>
      </c>
      <c r="S7" s="8" t="s">
        <v>65</v>
      </c>
      <c r="T7" s="8" t="s">
        <v>65</v>
      </c>
      <c r="U7" s="17"/>
      <c r="V7" s="17"/>
      <c r="W7" s="17"/>
      <c r="X7" s="17"/>
      <c r="Y7" s="17"/>
      <c r="Z7" s="17"/>
    </row>
    <row r="8" spans="1:26" ht="30" customHeight="1">
      <c r="A8" s="6">
        <v>232</v>
      </c>
      <c r="B8" s="3" t="s">
        <v>28</v>
      </c>
      <c r="C8" s="8">
        <v>25</v>
      </c>
      <c r="D8" s="9">
        <v>19</v>
      </c>
      <c r="E8" s="10">
        <f t="shared" si="0"/>
        <v>44</v>
      </c>
      <c r="F8" s="25" t="str">
        <f t="shared" si="1"/>
        <v>A</v>
      </c>
      <c r="G8" s="8">
        <v>16</v>
      </c>
      <c r="H8" s="9">
        <v>19</v>
      </c>
      <c r="I8" s="10">
        <f t="shared" si="2"/>
        <v>35</v>
      </c>
      <c r="J8" s="25" t="str">
        <f t="shared" si="3"/>
        <v>B</v>
      </c>
      <c r="K8" s="8">
        <v>16</v>
      </c>
      <c r="L8" s="9">
        <v>18</v>
      </c>
      <c r="M8" s="10">
        <f t="shared" si="4"/>
        <v>34</v>
      </c>
      <c r="N8" s="25" t="str">
        <f t="shared" si="5"/>
        <v>B</v>
      </c>
      <c r="O8" s="10">
        <f t="shared" si="6"/>
        <v>113</v>
      </c>
      <c r="P8" s="15">
        <f t="shared" si="7"/>
        <v>75.333333333333329</v>
      </c>
      <c r="Q8" s="11" t="str">
        <f t="shared" si="8"/>
        <v>B+</v>
      </c>
      <c r="R8" s="8" t="s">
        <v>65</v>
      </c>
      <c r="S8" s="8" t="s">
        <v>65</v>
      </c>
      <c r="T8" s="8" t="s">
        <v>65</v>
      </c>
      <c r="U8" s="17"/>
      <c r="V8" s="17"/>
      <c r="W8" s="17"/>
      <c r="X8" s="17"/>
      <c r="Y8" s="17"/>
      <c r="Z8" s="17"/>
    </row>
    <row r="9" spans="1:26" ht="30" customHeight="1">
      <c r="A9" s="6">
        <v>233</v>
      </c>
      <c r="B9" s="3" t="s">
        <v>29</v>
      </c>
      <c r="C9" s="8">
        <v>23</v>
      </c>
      <c r="D9" s="9">
        <v>19</v>
      </c>
      <c r="E9" s="10">
        <f t="shared" si="0"/>
        <v>42</v>
      </c>
      <c r="F9" s="25" t="str">
        <f t="shared" si="1"/>
        <v>A</v>
      </c>
      <c r="G9" s="8">
        <v>18</v>
      </c>
      <c r="H9" s="9">
        <v>19</v>
      </c>
      <c r="I9" s="10">
        <f t="shared" si="2"/>
        <v>37</v>
      </c>
      <c r="J9" s="25" t="str">
        <f t="shared" si="3"/>
        <v>B+</v>
      </c>
      <c r="K9" s="8">
        <v>16</v>
      </c>
      <c r="L9" s="9">
        <v>18</v>
      </c>
      <c r="M9" s="10">
        <f t="shared" si="4"/>
        <v>34</v>
      </c>
      <c r="N9" s="25" t="str">
        <f t="shared" si="5"/>
        <v>B</v>
      </c>
      <c r="O9" s="10">
        <f t="shared" si="6"/>
        <v>113</v>
      </c>
      <c r="P9" s="15">
        <f t="shared" si="7"/>
        <v>75.333333333333329</v>
      </c>
      <c r="Q9" s="11" t="str">
        <f t="shared" si="8"/>
        <v>B+</v>
      </c>
      <c r="R9" s="8" t="s">
        <v>65</v>
      </c>
      <c r="S9" s="8" t="s">
        <v>65</v>
      </c>
      <c r="T9" s="8" t="s">
        <v>65</v>
      </c>
      <c r="U9" s="17"/>
      <c r="V9" s="17"/>
      <c r="W9" s="17"/>
      <c r="X9" s="17"/>
      <c r="Y9" s="17"/>
      <c r="Z9" s="17"/>
    </row>
    <row r="10" spans="1:26" ht="30" customHeight="1">
      <c r="A10" s="6">
        <v>234</v>
      </c>
      <c r="B10" s="3" t="s">
        <v>30</v>
      </c>
      <c r="C10" s="8">
        <v>21</v>
      </c>
      <c r="D10" s="9">
        <v>19</v>
      </c>
      <c r="E10" s="10">
        <f t="shared" si="0"/>
        <v>40</v>
      </c>
      <c r="F10" s="25" t="str">
        <f t="shared" si="1"/>
        <v>B+</v>
      </c>
      <c r="G10" s="8">
        <v>13</v>
      </c>
      <c r="H10" s="9">
        <v>19</v>
      </c>
      <c r="I10" s="10">
        <f t="shared" si="2"/>
        <v>32</v>
      </c>
      <c r="J10" s="25" t="str">
        <f t="shared" si="3"/>
        <v>B</v>
      </c>
      <c r="K10" s="8">
        <v>15</v>
      </c>
      <c r="L10" s="9">
        <v>18</v>
      </c>
      <c r="M10" s="10">
        <f t="shared" si="4"/>
        <v>33</v>
      </c>
      <c r="N10" s="25" t="str">
        <f t="shared" si="5"/>
        <v>B</v>
      </c>
      <c r="O10" s="10">
        <f t="shared" si="6"/>
        <v>105</v>
      </c>
      <c r="P10" s="15">
        <f t="shared" si="7"/>
        <v>70</v>
      </c>
      <c r="Q10" s="11" t="str">
        <f t="shared" si="8"/>
        <v>B</v>
      </c>
      <c r="R10" s="8" t="s">
        <v>65</v>
      </c>
      <c r="S10" s="8" t="s">
        <v>65</v>
      </c>
      <c r="T10" s="8" t="s">
        <v>65</v>
      </c>
      <c r="U10" s="17"/>
      <c r="V10" s="17"/>
      <c r="W10" s="17"/>
      <c r="X10" s="17"/>
      <c r="Y10" s="17"/>
      <c r="Z10" s="17"/>
    </row>
    <row r="11" spans="1:26" ht="30" customHeight="1">
      <c r="A11" s="6">
        <v>235</v>
      </c>
      <c r="B11" s="3" t="s">
        <v>31</v>
      </c>
      <c r="C11" s="8">
        <v>23</v>
      </c>
      <c r="D11" s="9">
        <v>19</v>
      </c>
      <c r="E11" s="10">
        <f t="shared" si="0"/>
        <v>42</v>
      </c>
      <c r="F11" s="25" t="str">
        <f t="shared" si="1"/>
        <v>A</v>
      </c>
      <c r="G11" s="8">
        <v>11</v>
      </c>
      <c r="H11" s="9">
        <v>19</v>
      </c>
      <c r="I11" s="10">
        <f t="shared" si="2"/>
        <v>30</v>
      </c>
      <c r="J11" s="25" t="str">
        <f t="shared" si="3"/>
        <v>C+</v>
      </c>
      <c r="K11" s="8">
        <v>11</v>
      </c>
      <c r="L11" s="9">
        <v>18</v>
      </c>
      <c r="M11" s="10">
        <f t="shared" si="4"/>
        <v>29</v>
      </c>
      <c r="N11" s="25" t="str">
        <f t="shared" si="5"/>
        <v>C+</v>
      </c>
      <c r="O11" s="10">
        <f t="shared" si="6"/>
        <v>101</v>
      </c>
      <c r="P11" s="15">
        <f t="shared" si="7"/>
        <v>67.333333333333329</v>
      </c>
      <c r="Q11" s="11" t="str">
        <f t="shared" si="8"/>
        <v>B</v>
      </c>
      <c r="R11" s="8" t="s">
        <v>65</v>
      </c>
      <c r="S11" s="8" t="s">
        <v>65</v>
      </c>
      <c r="T11" s="8" t="s">
        <v>65</v>
      </c>
      <c r="U11" s="17"/>
      <c r="V11" s="17"/>
      <c r="W11" s="17"/>
      <c r="X11" s="17"/>
      <c r="Y11" s="17"/>
      <c r="Z11" s="17"/>
    </row>
    <row r="12" spans="1:26" ht="30" customHeight="1">
      <c r="A12" s="6">
        <v>236</v>
      </c>
      <c r="B12" s="3" t="s">
        <v>32</v>
      </c>
      <c r="C12" s="8">
        <v>20</v>
      </c>
      <c r="D12" s="9">
        <v>19</v>
      </c>
      <c r="E12" s="10">
        <f t="shared" si="0"/>
        <v>39</v>
      </c>
      <c r="F12" s="25" t="str">
        <f t="shared" si="1"/>
        <v>B+</v>
      </c>
      <c r="G12" s="8">
        <v>25</v>
      </c>
      <c r="H12" s="9">
        <v>19</v>
      </c>
      <c r="I12" s="10">
        <f t="shared" si="2"/>
        <v>44</v>
      </c>
      <c r="J12" s="25" t="str">
        <f t="shared" si="3"/>
        <v>A</v>
      </c>
      <c r="K12" s="8">
        <v>21</v>
      </c>
      <c r="L12" s="9">
        <v>18</v>
      </c>
      <c r="M12" s="10">
        <f t="shared" si="4"/>
        <v>39</v>
      </c>
      <c r="N12" s="25" t="str">
        <f t="shared" si="5"/>
        <v>B+</v>
      </c>
      <c r="O12" s="10">
        <f t="shared" si="6"/>
        <v>122</v>
      </c>
      <c r="P12" s="15">
        <f t="shared" si="7"/>
        <v>81.333333333333329</v>
      </c>
      <c r="Q12" s="11" t="str">
        <f t="shared" si="8"/>
        <v>A</v>
      </c>
      <c r="R12" s="8" t="s">
        <v>65</v>
      </c>
      <c r="S12" s="8" t="s">
        <v>65</v>
      </c>
      <c r="T12" s="8" t="s">
        <v>65</v>
      </c>
      <c r="U12" s="17"/>
      <c r="V12" s="17"/>
      <c r="W12" s="17"/>
      <c r="X12" s="17"/>
      <c r="Y12" s="17"/>
      <c r="Z12" s="17"/>
    </row>
    <row r="13" spans="1:26" ht="30" customHeight="1">
      <c r="A13" s="6">
        <v>237</v>
      </c>
      <c r="B13" s="3" t="s">
        <v>33</v>
      </c>
      <c r="C13" s="8">
        <v>21</v>
      </c>
      <c r="D13" s="9">
        <v>19</v>
      </c>
      <c r="E13" s="10">
        <f t="shared" si="0"/>
        <v>40</v>
      </c>
      <c r="F13" s="25" t="str">
        <f t="shared" si="1"/>
        <v>B+</v>
      </c>
      <c r="G13" s="8">
        <v>23</v>
      </c>
      <c r="H13" s="9">
        <v>19</v>
      </c>
      <c r="I13" s="10">
        <f t="shared" si="2"/>
        <v>42</v>
      </c>
      <c r="J13" s="25" t="str">
        <f t="shared" si="3"/>
        <v>A</v>
      </c>
      <c r="K13" s="8">
        <v>20</v>
      </c>
      <c r="L13" s="9">
        <v>18</v>
      </c>
      <c r="M13" s="10">
        <f t="shared" si="4"/>
        <v>38</v>
      </c>
      <c r="N13" s="25" t="str">
        <f t="shared" si="5"/>
        <v>B+</v>
      </c>
      <c r="O13" s="10">
        <f t="shared" si="6"/>
        <v>120</v>
      </c>
      <c r="P13" s="15">
        <f t="shared" si="7"/>
        <v>80</v>
      </c>
      <c r="Q13" s="11" t="str">
        <f t="shared" si="8"/>
        <v>B+</v>
      </c>
      <c r="R13" s="8" t="s">
        <v>65</v>
      </c>
      <c r="S13" s="8" t="s">
        <v>65</v>
      </c>
      <c r="T13" s="8" t="s">
        <v>65</v>
      </c>
      <c r="U13" s="17"/>
      <c r="V13" s="17"/>
      <c r="W13" s="17"/>
      <c r="X13" s="17"/>
      <c r="Y13" s="17"/>
      <c r="Z13" s="17"/>
    </row>
    <row r="14" spans="1:26" ht="30" customHeight="1">
      <c r="A14" s="6">
        <v>238</v>
      </c>
      <c r="B14" s="3" t="s">
        <v>34</v>
      </c>
      <c r="C14" s="8">
        <v>22</v>
      </c>
      <c r="D14" s="9">
        <v>19</v>
      </c>
      <c r="E14" s="10">
        <f t="shared" si="0"/>
        <v>41</v>
      </c>
      <c r="F14" s="25" t="str">
        <f t="shared" si="1"/>
        <v>A</v>
      </c>
      <c r="G14" s="8">
        <v>18</v>
      </c>
      <c r="H14" s="9">
        <v>19</v>
      </c>
      <c r="I14" s="10">
        <f t="shared" si="2"/>
        <v>37</v>
      </c>
      <c r="J14" s="25" t="str">
        <f t="shared" si="3"/>
        <v>B+</v>
      </c>
      <c r="K14" s="8">
        <v>18</v>
      </c>
      <c r="L14" s="9">
        <v>18</v>
      </c>
      <c r="M14" s="10">
        <f t="shared" si="4"/>
        <v>36</v>
      </c>
      <c r="N14" s="25" t="str">
        <f t="shared" si="5"/>
        <v>B+</v>
      </c>
      <c r="O14" s="10">
        <f t="shared" si="6"/>
        <v>114</v>
      </c>
      <c r="P14" s="15">
        <f t="shared" si="7"/>
        <v>76</v>
      </c>
      <c r="Q14" s="11" t="str">
        <f t="shared" si="8"/>
        <v>B+</v>
      </c>
      <c r="R14" s="8" t="s">
        <v>65</v>
      </c>
      <c r="S14" s="8" t="s">
        <v>65</v>
      </c>
      <c r="T14" s="8" t="s">
        <v>65</v>
      </c>
      <c r="U14" s="17"/>
      <c r="V14" s="17"/>
      <c r="W14" s="17"/>
      <c r="X14" s="17"/>
      <c r="Y14" s="17"/>
      <c r="Z14" s="17"/>
    </row>
    <row r="15" spans="1:26" ht="30" customHeight="1">
      <c r="A15" s="6">
        <v>239</v>
      </c>
      <c r="B15" s="3" t="s">
        <v>35</v>
      </c>
      <c r="C15" s="8">
        <v>19</v>
      </c>
      <c r="D15" s="9">
        <v>19</v>
      </c>
      <c r="E15" s="10">
        <f t="shared" si="0"/>
        <v>38</v>
      </c>
      <c r="F15" s="25" t="str">
        <f t="shared" si="1"/>
        <v>B+</v>
      </c>
      <c r="G15" s="8">
        <v>20</v>
      </c>
      <c r="H15" s="9">
        <v>19</v>
      </c>
      <c r="I15" s="10">
        <f t="shared" si="2"/>
        <v>39</v>
      </c>
      <c r="J15" s="25" t="str">
        <f t="shared" si="3"/>
        <v>B+</v>
      </c>
      <c r="K15" s="8">
        <v>21</v>
      </c>
      <c r="L15" s="9">
        <v>18</v>
      </c>
      <c r="M15" s="10">
        <f t="shared" si="4"/>
        <v>39</v>
      </c>
      <c r="N15" s="25" t="str">
        <f t="shared" si="5"/>
        <v>B+</v>
      </c>
      <c r="O15" s="10">
        <f t="shared" si="6"/>
        <v>116</v>
      </c>
      <c r="P15" s="15">
        <f t="shared" si="7"/>
        <v>77.333333333333329</v>
      </c>
      <c r="Q15" s="11" t="str">
        <f t="shared" si="8"/>
        <v>B+</v>
      </c>
      <c r="R15" s="8" t="s">
        <v>65</v>
      </c>
      <c r="S15" s="8" t="s">
        <v>65</v>
      </c>
      <c r="T15" s="8" t="s">
        <v>65</v>
      </c>
      <c r="U15" s="17"/>
      <c r="V15" s="17"/>
      <c r="W15" s="17"/>
      <c r="X15" s="17"/>
      <c r="Y15" s="17"/>
      <c r="Z15" s="17"/>
    </row>
    <row r="16" spans="1:26" ht="30" customHeight="1">
      <c r="A16" s="6">
        <v>240</v>
      </c>
      <c r="B16" s="3" t="s">
        <v>36</v>
      </c>
      <c r="C16" s="8">
        <v>21</v>
      </c>
      <c r="D16" s="9">
        <v>19</v>
      </c>
      <c r="E16" s="10">
        <f t="shared" si="0"/>
        <v>40</v>
      </c>
      <c r="F16" s="25" t="str">
        <f t="shared" si="1"/>
        <v>B+</v>
      </c>
      <c r="G16" s="8">
        <v>18</v>
      </c>
      <c r="H16" s="9">
        <v>19</v>
      </c>
      <c r="I16" s="10">
        <f t="shared" si="2"/>
        <v>37</v>
      </c>
      <c r="J16" s="25" t="str">
        <f t="shared" si="3"/>
        <v>B+</v>
      </c>
      <c r="K16" s="8">
        <v>21</v>
      </c>
      <c r="L16" s="9">
        <v>18</v>
      </c>
      <c r="M16" s="10">
        <f t="shared" si="4"/>
        <v>39</v>
      </c>
      <c r="N16" s="25" t="str">
        <f t="shared" si="5"/>
        <v>B+</v>
      </c>
      <c r="O16" s="10">
        <f t="shared" si="6"/>
        <v>116</v>
      </c>
      <c r="P16" s="15">
        <f t="shared" si="7"/>
        <v>77.333333333333329</v>
      </c>
      <c r="Q16" s="11" t="str">
        <f t="shared" si="8"/>
        <v>B+</v>
      </c>
      <c r="R16" s="8" t="s">
        <v>65</v>
      </c>
      <c r="S16" s="8" t="s">
        <v>65</v>
      </c>
      <c r="T16" s="8" t="s">
        <v>65</v>
      </c>
      <c r="U16" s="17"/>
      <c r="V16" s="17"/>
      <c r="W16" s="17"/>
      <c r="X16" s="17"/>
      <c r="Y16" s="17"/>
      <c r="Z16" s="17"/>
    </row>
    <row r="17" spans="1:26" ht="30" customHeight="1">
      <c r="A17" s="6">
        <v>241</v>
      </c>
      <c r="B17" s="3" t="s">
        <v>37</v>
      </c>
      <c r="C17" s="8">
        <v>20</v>
      </c>
      <c r="D17" s="9">
        <v>19</v>
      </c>
      <c r="E17" s="10">
        <f t="shared" si="0"/>
        <v>39</v>
      </c>
      <c r="F17" s="25" t="str">
        <f t="shared" si="1"/>
        <v>B+</v>
      </c>
      <c r="G17" s="8">
        <v>20</v>
      </c>
      <c r="H17" s="9">
        <v>19</v>
      </c>
      <c r="I17" s="10">
        <f t="shared" si="2"/>
        <v>39</v>
      </c>
      <c r="J17" s="25" t="str">
        <f t="shared" si="3"/>
        <v>B+</v>
      </c>
      <c r="K17" s="8">
        <v>20</v>
      </c>
      <c r="L17" s="9">
        <v>18</v>
      </c>
      <c r="M17" s="10">
        <f t="shared" si="4"/>
        <v>38</v>
      </c>
      <c r="N17" s="25" t="str">
        <f t="shared" si="5"/>
        <v>B+</v>
      </c>
      <c r="O17" s="10">
        <f t="shared" si="6"/>
        <v>116</v>
      </c>
      <c r="P17" s="15">
        <f t="shared" si="7"/>
        <v>77.333333333333329</v>
      </c>
      <c r="Q17" s="11" t="str">
        <f t="shared" si="8"/>
        <v>B+</v>
      </c>
      <c r="R17" s="8" t="s">
        <v>65</v>
      </c>
      <c r="S17" s="8" t="s">
        <v>65</v>
      </c>
      <c r="T17" s="8" t="s">
        <v>65</v>
      </c>
      <c r="U17" s="17"/>
      <c r="V17" s="17"/>
      <c r="W17" s="17"/>
      <c r="X17" s="17"/>
      <c r="Y17" s="17"/>
      <c r="Z17" s="17"/>
    </row>
    <row r="18" spans="1:26" ht="30" customHeight="1">
      <c r="A18" s="6">
        <v>242</v>
      </c>
      <c r="B18" s="3" t="s">
        <v>38</v>
      </c>
      <c r="C18" s="8">
        <v>24</v>
      </c>
      <c r="D18" s="9">
        <v>19</v>
      </c>
      <c r="E18" s="10">
        <f t="shared" si="0"/>
        <v>43</v>
      </c>
      <c r="F18" s="25" t="str">
        <f t="shared" si="1"/>
        <v>A</v>
      </c>
      <c r="G18" s="8">
        <v>16</v>
      </c>
      <c r="H18" s="9">
        <v>19</v>
      </c>
      <c r="I18" s="10">
        <f t="shared" si="2"/>
        <v>35</v>
      </c>
      <c r="J18" s="25" t="str">
        <f t="shared" si="3"/>
        <v>B</v>
      </c>
      <c r="K18" s="8">
        <v>20</v>
      </c>
      <c r="L18" s="9">
        <v>18</v>
      </c>
      <c r="M18" s="10">
        <f t="shared" si="4"/>
        <v>38</v>
      </c>
      <c r="N18" s="25" t="str">
        <f t="shared" si="5"/>
        <v>B+</v>
      </c>
      <c r="O18" s="10">
        <f t="shared" si="6"/>
        <v>116</v>
      </c>
      <c r="P18" s="15">
        <f t="shared" si="7"/>
        <v>77.333333333333329</v>
      </c>
      <c r="Q18" s="11" t="str">
        <f t="shared" si="8"/>
        <v>B+</v>
      </c>
      <c r="R18" s="8" t="s">
        <v>65</v>
      </c>
      <c r="S18" s="8" t="s">
        <v>65</v>
      </c>
      <c r="T18" s="8" t="s">
        <v>65</v>
      </c>
      <c r="U18" s="17"/>
      <c r="V18" s="17"/>
      <c r="W18" s="17"/>
      <c r="X18" s="17"/>
      <c r="Y18" s="17"/>
      <c r="Z18" s="17"/>
    </row>
    <row r="19" spans="1:26" ht="30" customHeight="1">
      <c r="A19" s="6">
        <v>243</v>
      </c>
      <c r="B19" s="3" t="s">
        <v>39</v>
      </c>
      <c r="C19" s="8">
        <v>24</v>
      </c>
      <c r="D19" s="9">
        <v>19</v>
      </c>
      <c r="E19" s="10">
        <f t="shared" si="0"/>
        <v>43</v>
      </c>
      <c r="F19" s="25" t="str">
        <f t="shared" si="1"/>
        <v>A</v>
      </c>
      <c r="G19" s="8">
        <v>22</v>
      </c>
      <c r="H19" s="9">
        <v>19</v>
      </c>
      <c r="I19" s="10">
        <f t="shared" si="2"/>
        <v>41</v>
      </c>
      <c r="J19" s="25" t="str">
        <f t="shared" si="3"/>
        <v>A</v>
      </c>
      <c r="K19" s="8">
        <v>22</v>
      </c>
      <c r="L19" s="9">
        <v>18</v>
      </c>
      <c r="M19" s="10">
        <f t="shared" si="4"/>
        <v>40</v>
      </c>
      <c r="N19" s="25" t="str">
        <f t="shared" si="5"/>
        <v>B+</v>
      </c>
      <c r="O19" s="10">
        <f t="shared" si="6"/>
        <v>124</v>
      </c>
      <c r="P19" s="15">
        <f t="shared" si="7"/>
        <v>82.666666666666671</v>
      </c>
      <c r="Q19" s="11" t="str">
        <f t="shared" si="8"/>
        <v>A</v>
      </c>
      <c r="R19" s="8" t="s">
        <v>65</v>
      </c>
      <c r="S19" s="8" t="s">
        <v>65</v>
      </c>
      <c r="T19" s="8" t="s">
        <v>65</v>
      </c>
      <c r="U19" s="17"/>
      <c r="V19" s="17"/>
      <c r="W19" s="17"/>
      <c r="X19" s="17"/>
      <c r="Y19" s="17"/>
      <c r="Z19" s="17"/>
    </row>
    <row r="20" spans="1:26" ht="30" customHeight="1">
      <c r="A20" s="6">
        <v>244</v>
      </c>
      <c r="B20" s="3" t="s">
        <v>40</v>
      </c>
      <c r="C20" s="8">
        <v>29</v>
      </c>
      <c r="D20" s="9">
        <v>20</v>
      </c>
      <c r="E20" s="10">
        <f t="shared" si="0"/>
        <v>49</v>
      </c>
      <c r="F20" s="25" t="str">
        <f t="shared" si="1"/>
        <v>A+</v>
      </c>
      <c r="G20" s="8">
        <v>27</v>
      </c>
      <c r="H20" s="9">
        <v>20</v>
      </c>
      <c r="I20" s="10">
        <f t="shared" si="2"/>
        <v>47</v>
      </c>
      <c r="J20" s="25" t="str">
        <f t="shared" si="3"/>
        <v>A+</v>
      </c>
      <c r="K20" s="8">
        <v>23</v>
      </c>
      <c r="L20" s="9">
        <v>18</v>
      </c>
      <c r="M20" s="10">
        <f t="shared" si="4"/>
        <v>41</v>
      </c>
      <c r="N20" s="25" t="str">
        <f t="shared" si="5"/>
        <v>A</v>
      </c>
      <c r="O20" s="10">
        <f t="shared" si="6"/>
        <v>137</v>
      </c>
      <c r="P20" s="15">
        <f t="shared" si="7"/>
        <v>91.333333333333329</v>
      </c>
      <c r="Q20" s="11" t="str">
        <f t="shared" si="8"/>
        <v>A+</v>
      </c>
      <c r="R20" s="8" t="s">
        <v>65</v>
      </c>
      <c r="S20" s="8" t="s">
        <v>65</v>
      </c>
      <c r="T20" s="8" t="s">
        <v>65</v>
      </c>
      <c r="U20" s="17"/>
      <c r="V20" s="17"/>
      <c r="W20" s="17"/>
      <c r="X20" s="17"/>
      <c r="Y20" s="17"/>
      <c r="Z20" s="17"/>
    </row>
    <row r="21" spans="1:26" ht="30" customHeight="1">
      <c r="A21" s="6">
        <v>245</v>
      </c>
      <c r="B21" s="3" t="s">
        <v>41</v>
      </c>
      <c r="C21" s="8">
        <v>17</v>
      </c>
      <c r="D21" s="9">
        <v>19</v>
      </c>
      <c r="E21" s="10">
        <f t="shared" si="0"/>
        <v>36</v>
      </c>
      <c r="F21" s="25" t="str">
        <f t="shared" si="1"/>
        <v>B+</v>
      </c>
      <c r="G21" s="8">
        <v>16</v>
      </c>
      <c r="H21" s="9">
        <v>19</v>
      </c>
      <c r="I21" s="10">
        <f t="shared" si="2"/>
        <v>35</v>
      </c>
      <c r="J21" s="25" t="str">
        <f t="shared" si="3"/>
        <v>B</v>
      </c>
      <c r="K21" s="8">
        <v>20</v>
      </c>
      <c r="L21" s="9">
        <v>18</v>
      </c>
      <c r="M21" s="10">
        <f t="shared" si="4"/>
        <v>38</v>
      </c>
      <c r="N21" s="25" t="str">
        <f t="shared" si="5"/>
        <v>B+</v>
      </c>
      <c r="O21" s="10">
        <f t="shared" si="6"/>
        <v>109</v>
      </c>
      <c r="P21" s="15">
        <f t="shared" si="7"/>
        <v>72.666666666666671</v>
      </c>
      <c r="Q21" s="11" t="str">
        <f t="shared" si="8"/>
        <v>B+</v>
      </c>
      <c r="R21" s="8" t="s">
        <v>65</v>
      </c>
      <c r="S21" s="8" t="s">
        <v>65</v>
      </c>
      <c r="T21" s="8" t="s">
        <v>65</v>
      </c>
      <c r="U21" s="17"/>
      <c r="V21" s="17"/>
      <c r="W21" s="17"/>
      <c r="X21" s="17"/>
      <c r="Y21" s="17"/>
      <c r="Z21" s="17"/>
    </row>
    <row r="22" spans="1:26" ht="30" customHeight="1">
      <c r="A22" s="6">
        <v>246</v>
      </c>
      <c r="B22" s="3" t="s">
        <v>42</v>
      </c>
      <c r="C22" s="8">
        <v>17</v>
      </c>
      <c r="D22" s="9">
        <v>19</v>
      </c>
      <c r="E22" s="10">
        <f t="shared" si="0"/>
        <v>36</v>
      </c>
      <c r="F22" s="25" t="str">
        <f t="shared" si="1"/>
        <v>B+</v>
      </c>
      <c r="G22" s="8">
        <v>13</v>
      </c>
      <c r="H22" s="9">
        <v>19</v>
      </c>
      <c r="I22" s="10">
        <f t="shared" si="2"/>
        <v>32</v>
      </c>
      <c r="J22" s="25" t="str">
        <f t="shared" si="3"/>
        <v>B</v>
      </c>
      <c r="K22" s="8">
        <v>17</v>
      </c>
      <c r="L22" s="9">
        <v>18</v>
      </c>
      <c r="M22" s="10">
        <f t="shared" si="4"/>
        <v>35</v>
      </c>
      <c r="N22" s="25" t="str">
        <f t="shared" si="5"/>
        <v>B</v>
      </c>
      <c r="O22" s="10">
        <f t="shared" si="6"/>
        <v>103</v>
      </c>
      <c r="P22" s="15">
        <f t="shared" si="7"/>
        <v>68.666666666666671</v>
      </c>
      <c r="Q22" s="11" t="str">
        <f t="shared" si="8"/>
        <v>B</v>
      </c>
      <c r="R22" s="8" t="s">
        <v>65</v>
      </c>
      <c r="S22" s="8" t="s">
        <v>65</v>
      </c>
      <c r="T22" s="8" t="s">
        <v>65</v>
      </c>
      <c r="U22" s="17"/>
      <c r="V22" s="17"/>
      <c r="W22" s="17"/>
      <c r="X22" s="17"/>
      <c r="Y22" s="17"/>
      <c r="Z22" s="17"/>
    </row>
    <row r="23" spans="1:26" ht="30" customHeight="1">
      <c r="A23" s="6">
        <v>247</v>
      </c>
      <c r="B23" s="3" t="s">
        <v>43</v>
      </c>
      <c r="C23" s="8">
        <v>21</v>
      </c>
      <c r="D23" s="9">
        <v>19</v>
      </c>
      <c r="E23" s="10">
        <f t="shared" si="0"/>
        <v>40</v>
      </c>
      <c r="F23" s="25" t="str">
        <f t="shared" si="1"/>
        <v>B+</v>
      </c>
      <c r="G23" s="8">
        <v>20</v>
      </c>
      <c r="H23" s="9">
        <v>19</v>
      </c>
      <c r="I23" s="10">
        <f t="shared" si="2"/>
        <v>39</v>
      </c>
      <c r="J23" s="25" t="str">
        <f t="shared" si="3"/>
        <v>B+</v>
      </c>
      <c r="K23" s="8">
        <v>17</v>
      </c>
      <c r="L23" s="9">
        <v>18</v>
      </c>
      <c r="M23" s="10">
        <f t="shared" si="4"/>
        <v>35</v>
      </c>
      <c r="N23" s="25" t="str">
        <f t="shared" si="5"/>
        <v>B</v>
      </c>
      <c r="O23" s="10">
        <f t="shared" si="6"/>
        <v>114</v>
      </c>
      <c r="P23" s="15">
        <f t="shared" si="7"/>
        <v>76</v>
      </c>
      <c r="Q23" s="11" t="str">
        <f t="shared" si="8"/>
        <v>B+</v>
      </c>
      <c r="R23" s="8" t="s">
        <v>65</v>
      </c>
      <c r="S23" s="8" t="s">
        <v>65</v>
      </c>
      <c r="T23" s="8" t="s">
        <v>65</v>
      </c>
      <c r="U23" s="17"/>
      <c r="V23" s="17"/>
      <c r="W23" s="17"/>
      <c r="X23" s="17"/>
      <c r="Y23" s="17"/>
      <c r="Z23" s="17"/>
    </row>
    <row r="24" spans="1:26" ht="30" customHeight="1">
      <c r="A24" s="6">
        <v>248</v>
      </c>
      <c r="B24" s="3" t="s">
        <v>44</v>
      </c>
      <c r="C24" s="8">
        <v>24</v>
      </c>
      <c r="D24" s="9">
        <v>19</v>
      </c>
      <c r="E24" s="10">
        <f t="shared" si="0"/>
        <v>43</v>
      </c>
      <c r="F24" s="25" t="str">
        <f t="shared" si="1"/>
        <v>A</v>
      </c>
      <c r="G24" s="8">
        <v>24</v>
      </c>
      <c r="H24" s="9">
        <v>19</v>
      </c>
      <c r="I24" s="10">
        <f t="shared" si="2"/>
        <v>43</v>
      </c>
      <c r="J24" s="25" t="str">
        <f t="shared" si="3"/>
        <v>A</v>
      </c>
      <c r="K24" s="8">
        <v>22</v>
      </c>
      <c r="L24" s="9">
        <v>18</v>
      </c>
      <c r="M24" s="10">
        <f t="shared" si="4"/>
        <v>40</v>
      </c>
      <c r="N24" s="25" t="str">
        <f t="shared" si="5"/>
        <v>B+</v>
      </c>
      <c r="O24" s="10">
        <f t="shared" si="6"/>
        <v>126</v>
      </c>
      <c r="P24" s="15">
        <f t="shared" si="7"/>
        <v>84</v>
      </c>
      <c r="Q24" s="11" t="str">
        <f t="shared" si="8"/>
        <v>A</v>
      </c>
      <c r="R24" s="8" t="s">
        <v>65</v>
      </c>
      <c r="S24" s="8" t="s">
        <v>65</v>
      </c>
      <c r="T24" s="8" t="s">
        <v>65</v>
      </c>
      <c r="U24" s="17"/>
      <c r="V24" s="17"/>
      <c r="W24" s="17"/>
      <c r="X24" s="17"/>
      <c r="Y24" s="17"/>
      <c r="Z24" s="17"/>
    </row>
    <row r="25" spans="1:26" ht="30" customHeight="1">
      <c r="A25" s="6">
        <v>249</v>
      </c>
      <c r="B25" s="22" t="s">
        <v>72</v>
      </c>
      <c r="C25" s="8">
        <v>22</v>
      </c>
      <c r="D25" s="9">
        <v>19</v>
      </c>
      <c r="E25" s="10">
        <f t="shared" si="0"/>
        <v>41</v>
      </c>
      <c r="F25" s="25" t="str">
        <f t="shared" si="1"/>
        <v>A</v>
      </c>
      <c r="G25" s="8">
        <v>28</v>
      </c>
      <c r="H25" s="9">
        <v>19</v>
      </c>
      <c r="I25" s="10">
        <f t="shared" si="2"/>
        <v>47</v>
      </c>
      <c r="J25" s="25" t="str">
        <f t="shared" si="3"/>
        <v>A+</v>
      </c>
      <c r="K25" s="8">
        <v>22</v>
      </c>
      <c r="L25" s="9">
        <v>18</v>
      </c>
      <c r="M25" s="10">
        <f t="shared" si="4"/>
        <v>40</v>
      </c>
      <c r="N25" s="25" t="str">
        <f t="shared" si="5"/>
        <v>B+</v>
      </c>
      <c r="O25" s="10">
        <f t="shared" si="6"/>
        <v>128</v>
      </c>
      <c r="P25" s="15">
        <f t="shared" si="7"/>
        <v>85.333333333333343</v>
      </c>
      <c r="Q25" s="11" t="str">
        <f t="shared" si="8"/>
        <v>A</v>
      </c>
      <c r="R25" s="8" t="s">
        <v>65</v>
      </c>
      <c r="S25" s="8" t="s">
        <v>65</v>
      </c>
      <c r="T25" s="8" t="s">
        <v>65</v>
      </c>
      <c r="U25" s="17"/>
      <c r="V25" s="17"/>
      <c r="W25" s="17"/>
      <c r="X25" s="17"/>
      <c r="Y25" s="17"/>
      <c r="Z25" s="17"/>
    </row>
    <row r="26" spans="1:26" ht="15.75" customHeight="1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2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2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2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2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2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2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2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2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2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2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2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2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2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2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2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2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2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2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2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2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2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2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2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2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2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2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2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2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2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2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2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2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2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2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2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2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2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2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2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2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2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2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2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2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2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2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2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2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2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2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2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2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2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2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2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2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2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2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2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2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2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2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2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2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2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2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2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2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2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2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2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2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2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2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2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2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2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2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2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2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2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2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2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2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2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2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2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2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2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2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2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2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2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2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2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2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2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2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2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2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2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2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2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2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2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2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2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2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2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2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2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2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2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2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2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2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2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2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2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2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2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2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2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2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2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2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2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2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2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2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2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2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2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2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2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2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2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2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2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2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2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2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2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2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2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2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2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2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2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2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2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2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2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2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2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2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2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2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2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2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2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2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2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2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2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2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2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2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2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2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2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2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2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2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2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2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2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2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2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2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2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2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2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2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2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2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2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2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2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2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2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2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2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2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2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2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2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2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2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2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2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2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2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2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2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2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2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2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2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2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2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2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2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2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2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2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2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2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2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2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2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2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2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2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2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2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2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2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2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2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2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2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2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2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2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2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2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2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2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2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2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2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2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2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2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2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2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2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2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2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2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2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2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2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2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2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2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2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2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2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2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2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2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2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2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2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2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2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2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2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2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2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2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2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2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2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2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2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2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2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2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2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2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2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2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2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2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2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2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2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2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2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2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2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2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2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2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2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2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2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2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2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2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2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2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2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2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2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2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2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2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2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2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2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2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2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2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2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2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2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2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2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2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2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2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2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2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2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2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2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2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2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2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2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2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2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2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2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2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2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2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2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2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2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2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2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2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2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2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2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2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2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2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2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2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2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2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2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2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2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2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2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2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2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2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2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2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2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2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2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2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2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2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2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2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2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2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2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2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2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2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2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2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2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2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2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2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2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2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2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2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2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2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2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2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2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2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2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2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2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2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2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2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2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2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2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2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2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2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2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2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2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2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2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2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2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2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2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2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2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2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2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2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2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2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2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2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2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2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2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2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2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2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2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2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2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2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2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2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2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2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2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2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2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2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2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2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2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2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2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2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2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2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2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2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2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2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2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2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2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2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2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2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2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2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2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2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2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2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2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2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2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2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2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2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2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2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2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2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2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2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2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2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2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2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2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2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2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2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2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2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2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2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2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2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2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2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2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2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2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2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2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2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2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2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2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2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2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2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2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2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2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2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2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2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2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2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2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2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2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2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2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2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2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2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2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2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2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2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2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2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2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2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2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2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2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2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2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2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2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2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2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2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2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2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2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2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2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2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2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2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2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2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2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2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2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2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2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2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2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2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2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2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2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2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2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2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2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2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2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2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2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2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2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2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2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2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2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2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2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2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2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2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2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2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2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2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2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2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2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2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2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2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2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2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2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2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2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2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2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2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2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2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2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2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2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2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2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2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2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2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2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2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2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2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2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2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2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2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2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2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2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2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2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2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2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2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2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2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2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2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2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2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2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2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2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2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2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2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2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2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2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2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2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2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2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2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2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2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2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2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2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2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2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2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2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2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2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2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2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2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2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2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2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2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2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2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2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2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2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2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2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2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2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2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2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2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2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2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2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2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2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2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2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2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2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2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2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2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2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2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2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2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2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2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2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2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2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2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2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2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2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2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2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2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2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2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2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2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2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2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2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2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2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2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2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2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2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2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2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2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2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2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2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2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2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2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2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2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2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2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2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2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2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2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2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2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2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2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2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2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2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2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2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2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2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2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2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2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2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2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2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2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2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2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2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2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2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2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2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2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2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2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2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2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2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2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2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2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2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2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2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2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2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2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2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2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2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2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2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2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2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2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2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2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2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2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2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2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2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2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2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2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2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2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2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2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2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2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2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2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2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2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2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2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2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2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2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2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2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2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2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2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2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2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2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2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2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2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2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2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2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2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2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2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2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2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2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2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2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2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2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2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2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2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2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2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2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2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2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2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2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2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2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2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2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2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2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2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2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2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2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2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2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2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2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2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2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2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2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2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2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2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2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2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2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2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2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2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2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2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2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2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2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2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2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2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2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2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2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2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2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2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2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2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2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2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2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2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2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2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2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2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2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2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2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2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2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2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2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2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2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2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2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2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2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2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2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2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2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2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2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2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2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2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2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2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2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2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2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2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2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2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2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2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2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2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2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2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2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48864758144126358" top="0.4234945705824284" bottom="0.38005923000987163" header="0" footer="0"/>
  <pageSetup scale="64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G995"/>
  <sheetViews>
    <sheetView workbookViewId="0"/>
  </sheetViews>
  <sheetFormatPr defaultColWidth="14.42578125" defaultRowHeight="15" customHeight="1"/>
  <cols>
    <col min="1" max="1" width="11.85546875" customWidth="1"/>
    <col min="2" max="2" width="17.28515625" customWidth="1"/>
    <col min="3" max="56" width="7.5703125" customWidth="1"/>
  </cols>
  <sheetData>
    <row r="1" spans="1:59" ht="57" customHeight="1">
      <c r="A1" s="61" t="s">
        <v>0</v>
      </c>
      <c r="B1" s="61" t="s">
        <v>45</v>
      </c>
      <c r="C1" s="60" t="s">
        <v>78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27"/>
      <c r="P1" s="27"/>
      <c r="Q1" s="27"/>
      <c r="R1" s="27"/>
      <c r="S1" s="60" t="s">
        <v>79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3"/>
      <c r="AE1" s="27"/>
      <c r="AF1" s="27"/>
      <c r="AG1" s="27"/>
      <c r="AH1" s="27"/>
      <c r="AI1" s="60" t="s">
        <v>80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3"/>
      <c r="AU1" s="27"/>
      <c r="AV1" s="27"/>
      <c r="AW1" s="27"/>
      <c r="AX1" s="28"/>
      <c r="AY1" s="60" t="s">
        <v>81</v>
      </c>
      <c r="AZ1" s="52"/>
      <c r="BA1" s="52"/>
      <c r="BB1" s="52"/>
      <c r="BC1" s="52"/>
      <c r="BD1" s="53"/>
      <c r="BE1" s="58" t="s">
        <v>82</v>
      </c>
      <c r="BF1" s="58" t="s">
        <v>83</v>
      </c>
      <c r="BG1" s="58" t="s">
        <v>84</v>
      </c>
    </row>
    <row r="2" spans="1:59" ht="57" customHeight="1">
      <c r="A2" s="62"/>
      <c r="B2" s="62"/>
      <c r="C2" s="60" t="s">
        <v>85</v>
      </c>
      <c r="D2" s="52"/>
      <c r="E2" s="52"/>
      <c r="F2" s="53"/>
      <c r="G2" s="60" t="s">
        <v>86</v>
      </c>
      <c r="H2" s="52"/>
      <c r="I2" s="52"/>
      <c r="J2" s="53"/>
      <c r="K2" s="60" t="s">
        <v>87</v>
      </c>
      <c r="L2" s="52"/>
      <c r="M2" s="52"/>
      <c r="N2" s="53"/>
      <c r="O2" s="60" t="s">
        <v>88</v>
      </c>
      <c r="P2" s="52"/>
      <c r="Q2" s="52"/>
      <c r="R2" s="53"/>
      <c r="S2" s="60" t="s">
        <v>85</v>
      </c>
      <c r="T2" s="52"/>
      <c r="U2" s="52"/>
      <c r="V2" s="53"/>
      <c r="W2" s="60" t="s">
        <v>86</v>
      </c>
      <c r="X2" s="52"/>
      <c r="Y2" s="52"/>
      <c r="Z2" s="53"/>
      <c r="AA2" s="60" t="s">
        <v>87</v>
      </c>
      <c r="AB2" s="52"/>
      <c r="AC2" s="52"/>
      <c r="AD2" s="53"/>
      <c r="AE2" s="60" t="s">
        <v>88</v>
      </c>
      <c r="AF2" s="52"/>
      <c r="AG2" s="52"/>
      <c r="AH2" s="53"/>
      <c r="AI2" s="60" t="s">
        <v>85</v>
      </c>
      <c r="AJ2" s="52"/>
      <c r="AK2" s="52"/>
      <c r="AL2" s="53"/>
      <c r="AM2" s="60" t="s">
        <v>86</v>
      </c>
      <c r="AN2" s="52"/>
      <c r="AO2" s="52"/>
      <c r="AP2" s="53"/>
      <c r="AQ2" s="60" t="s">
        <v>87</v>
      </c>
      <c r="AR2" s="52"/>
      <c r="AS2" s="52"/>
      <c r="AT2" s="53"/>
      <c r="AU2" s="60" t="s">
        <v>88</v>
      </c>
      <c r="AV2" s="52"/>
      <c r="AW2" s="52"/>
      <c r="AX2" s="53"/>
      <c r="AY2" s="60" t="s">
        <v>85</v>
      </c>
      <c r="AZ2" s="53"/>
      <c r="BA2" s="60" t="s">
        <v>86</v>
      </c>
      <c r="BB2" s="53"/>
      <c r="BC2" s="60" t="s">
        <v>87</v>
      </c>
      <c r="BD2" s="53"/>
      <c r="BE2" s="62"/>
      <c r="BF2" s="62"/>
      <c r="BG2" s="62"/>
    </row>
    <row r="3" spans="1:59" ht="57" customHeight="1">
      <c r="A3" s="48"/>
      <c r="B3" s="48"/>
      <c r="C3" s="29" t="s">
        <v>89</v>
      </c>
      <c r="D3" s="29" t="s">
        <v>90</v>
      </c>
      <c r="E3" s="29" t="s">
        <v>91</v>
      </c>
      <c r="F3" s="29" t="s">
        <v>92</v>
      </c>
      <c r="G3" s="29" t="s">
        <v>89</v>
      </c>
      <c r="H3" s="29" t="s">
        <v>90</v>
      </c>
      <c r="I3" s="29" t="s">
        <v>91</v>
      </c>
      <c r="J3" s="29" t="s">
        <v>92</v>
      </c>
      <c r="K3" s="29" t="s">
        <v>89</v>
      </c>
      <c r="L3" s="29" t="s">
        <v>90</v>
      </c>
      <c r="M3" s="29" t="s">
        <v>91</v>
      </c>
      <c r="N3" s="29" t="s">
        <v>92</v>
      </c>
      <c r="O3" s="30" t="s">
        <v>89</v>
      </c>
      <c r="P3" s="29" t="s">
        <v>90</v>
      </c>
      <c r="Q3" s="29" t="s">
        <v>91</v>
      </c>
      <c r="R3" s="29" t="s">
        <v>92</v>
      </c>
      <c r="S3" s="29" t="s">
        <v>89</v>
      </c>
      <c r="T3" s="29" t="s">
        <v>90</v>
      </c>
      <c r="U3" s="29" t="s">
        <v>91</v>
      </c>
      <c r="V3" s="29" t="s">
        <v>92</v>
      </c>
      <c r="W3" s="29" t="s">
        <v>89</v>
      </c>
      <c r="X3" s="29" t="s">
        <v>90</v>
      </c>
      <c r="Y3" s="29" t="s">
        <v>91</v>
      </c>
      <c r="Z3" s="29" t="s">
        <v>92</v>
      </c>
      <c r="AA3" s="29" t="s">
        <v>89</v>
      </c>
      <c r="AB3" s="29" t="s">
        <v>90</v>
      </c>
      <c r="AC3" s="29" t="s">
        <v>91</v>
      </c>
      <c r="AD3" s="29" t="s">
        <v>92</v>
      </c>
      <c r="AE3" s="30" t="s">
        <v>89</v>
      </c>
      <c r="AF3" s="29" t="s">
        <v>90</v>
      </c>
      <c r="AG3" s="29" t="s">
        <v>91</v>
      </c>
      <c r="AH3" s="29" t="s">
        <v>92</v>
      </c>
      <c r="AI3" s="29" t="s">
        <v>89</v>
      </c>
      <c r="AJ3" s="29" t="s">
        <v>90</v>
      </c>
      <c r="AK3" s="29" t="s">
        <v>91</v>
      </c>
      <c r="AL3" s="29" t="s">
        <v>92</v>
      </c>
      <c r="AM3" s="29" t="s">
        <v>89</v>
      </c>
      <c r="AN3" s="29" t="s">
        <v>90</v>
      </c>
      <c r="AO3" s="29" t="s">
        <v>91</v>
      </c>
      <c r="AP3" s="29" t="s">
        <v>92</v>
      </c>
      <c r="AQ3" s="29" t="s">
        <v>89</v>
      </c>
      <c r="AR3" s="29" t="s">
        <v>90</v>
      </c>
      <c r="AS3" s="29" t="s">
        <v>91</v>
      </c>
      <c r="AT3" s="29" t="s">
        <v>92</v>
      </c>
      <c r="AU3" s="30" t="s">
        <v>89</v>
      </c>
      <c r="AV3" s="29" t="s">
        <v>90</v>
      </c>
      <c r="AW3" s="29" t="s">
        <v>91</v>
      </c>
      <c r="AX3" s="29" t="s">
        <v>92</v>
      </c>
      <c r="AY3" s="29" t="s">
        <v>91</v>
      </c>
      <c r="AZ3" s="29" t="s">
        <v>92</v>
      </c>
      <c r="BA3" s="29" t="s">
        <v>91</v>
      </c>
      <c r="BB3" s="29" t="s">
        <v>92</v>
      </c>
      <c r="BC3" s="29" t="s">
        <v>91</v>
      </c>
      <c r="BD3" s="29" t="s">
        <v>92</v>
      </c>
      <c r="BE3" s="48"/>
      <c r="BF3" s="48"/>
      <c r="BG3" s="48"/>
    </row>
    <row r="4" spans="1:59" ht="57" customHeight="1">
      <c r="A4" s="31">
        <v>201</v>
      </c>
      <c r="B4" s="32" t="s">
        <v>1</v>
      </c>
      <c r="C4" s="33">
        <f>'FA-2'!C3*0.8</f>
        <v>15.200000000000001</v>
      </c>
      <c r="D4" s="33">
        <f>'FA-2'!D3*0.8</f>
        <v>4</v>
      </c>
      <c r="E4" s="34">
        <f>'FA-2'!E3*0.8</f>
        <v>19.200000000000003</v>
      </c>
      <c r="F4" s="34" t="str">
        <f>'FA-2'!F3</f>
        <v>A+</v>
      </c>
      <c r="G4" s="33">
        <f>'FA-2'!G3*0.8</f>
        <v>12</v>
      </c>
      <c r="H4" s="33">
        <f>'FA-2'!H3*0.8</f>
        <v>4</v>
      </c>
      <c r="I4" s="34">
        <f>'FA-2'!I3*0.8</f>
        <v>16</v>
      </c>
      <c r="J4" s="34" t="str">
        <f>'FA-2'!J3</f>
        <v>B+</v>
      </c>
      <c r="K4" s="33">
        <f>'FA-2'!K3*0.8</f>
        <v>13.600000000000001</v>
      </c>
      <c r="L4" s="33">
        <f>'FA-2'!L3*0.8</f>
        <v>4</v>
      </c>
      <c r="M4" s="34">
        <f>'FA-2'!M3*0.8</f>
        <v>17.600000000000001</v>
      </c>
      <c r="N4" s="34" t="str">
        <f>'FA-2'!N3</f>
        <v>A</v>
      </c>
      <c r="O4" s="33">
        <f t="shared" ref="O4:Q4" si="0">(C4+G4+K4)</f>
        <v>40.800000000000004</v>
      </c>
      <c r="P4" s="33">
        <f t="shared" si="0"/>
        <v>12</v>
      </c>
      <c r="Q4" s="34">
        <f t="shared" si="0"/>
        <v>52.800000000000004</v>
      </c>
      <c r="R4" s="34" t="str">
        <f t="shared" ref="R4:R26" si="1">IF(Q4&gt;=55,"A+",IF(Q4&gt;=49,"A",IF(Q4&gt;=43,"B+",IF(Q4&gt;=37,"B",IF(Q4&gt;=31,"C+",IF(Q4&gt;=25,"C",IF(Q4&gt;=20,"D+",IF(Q4&lt;20,"E"))))))))</f>
        <v>A</v>
      </c>
      <c r="S4" s="33">
        <f>'SA-1'!C3*0.4</f>
        <v>6</v>
      </c>
      <c r="T4" s="33">
        <f>'SA-1'!D3*0.4</f>
        <v>4</v>
      </c>
      <c r="U4" s="34">
        <f>'SA-1'!E3*0.4</f>
        <v>10</v>
      </c>
      <c r="V4" s="34" t="str">
        <f>'SA-1'!F3</f>
        <v>C</v>
      </c>
      <c r="W4" s="33">
        <f>'SA-1'!G3*0.4</f>
        <v>6</v>
      </c>
      <c r="X4" s="33">
        <f>'SA-1'!H3*0.4</f>
        <v>4</v>
      </c>
      <c r="Y4" s="34">
        <f>'SA-1'!I3*0.4</f>
        <v>10</v>
      </c>
      <c r="Z4" s="34" t="str">
        <f>'SA-1'!J3</f>
        <v>C</v>
      </c>
      <c r="AA4" s="33">
        <f>'SA-1'!K3*0.4</f>
        <v>15.600000000000001</v>
      </c>
      <c r="AB4" s="33">
        <f>'SA-1'!L3*0.4</f>
        <v>4</v>
      </c>
      <c r="AC4" s="34">
        <f>'SA-1'!M3*0.4</f>
        <v>19.600000000000001</v>
      </c>
      <c r="AD4" s="34" t="str">
        <f>'SA-1'!N3</f>
        <v>A+</v>
      </c>
      <c r="AE4" s="33">
        <f t="shared" ref="AE4:AG4" si="2">(S4+W4+AA4)</f>
        <v>27.6</v>
      </c>
      <c r="AF4" s="33">
        <f t="shared" si="2"/>
        <v>12</v>
      </c>
      <c r="AG4" s="34">
        <f t="shared" si="2"/>
        <v>39.6</v>
      </c>
      <c r="AH4" s="34" t="str">
        <f t="shared" ref="AH4:AH26" si="3">IF(AG4&gt;=55,"A+",IF(AG4&gt;=49,"A",IF(AG4&gt;=43,"B+",IF(AG4&gt;=37,"B",IF(AG4&gt;=31,"C+",IF(AG4&gt;=25,"C",IF(AG4&gt;=20,"D+",IF(AG4&lt;20,"E"))))))))</f>
        <v>B</v>
      </c>
      <c r="AI4" s="33">
        <f>'SA-2 (1)'!C3*1.2</f>
        <v>26.4</v>
      </c>
      <c r="AJ4" s="33">
        <f>'SA-2 (1)'!D3*1.2</f>
        <v>22.8</v>
      </c>
      <c r="AK4" s="34">
        <f>'SA-2 (1)'!E3*1.2</f>
        <v>49.199999999999996</v>
      </c>
      <c r="AL4" s="34" t="str">
        <f>'SA-2 (1)'!F3</f>
        <v>A</v>
      </c>
      <c r="AM4" s="33">
        <f>'SA-2 (1)'!G3*1.2</f>
        <v>26.4</v>
      </c>
      <c r="AN4" s="33">
        <f>'SA-2 (1)'!H3*1.2</f>
        <v>22.8</v>
      </c>
      <c r="AO4" s="34">
        <f>'SA-2 (1)'!I3*1.2</f>
        <v>49.199999999999996</v>
      </c>
      <c r="AP4" s="34" t="str">
        <f>'SA-2 (1)'!J3</f>
        <v>A</v>
      </c>
      <c r="AQ4" s="33">
        <f>'SA-2 (1)'!K3*1.2</f>
        <v>18</v>
      </c>
      <c r="AR4" s="33">
        <f>'SA-2 (1)'!L3*1.2</f>
        <v>21.599999999999998</v>
      </c>
      <c r="AS4" s="34">
        <f>'SA-2 (1)'!M3*1.2</f>
        <v>39.6</v>
      </c>
      <c r="AT4" s="34" t="str">
        <f>'SA-2 (1)'!N3</f>
        <v>B</v>
      </c>
      <c r="AU4" s="33">
        <f t="shared" ref="AU4:AW4" si="4">(AI4+AM4+AQ4)</f>
        <v>70.8</v>
      </c>
      <c r="AV4" s="33">
        <f t="shared" si="4"/>
        <v>67.2</v>
      </c>
      <c r="AW4" s="34">
        <f t="shared" si="4"/>
        <v>138</v>
      </c>
      <c r="AX4" s="34" t="str">
        <f t="shared" ref="AX4:AX29" si="5">IF(AW4&gt;=164,"A+",IF(AW4&gt;=146,"A",IF(AW4&gt;=128,"B+",IF(AW4&gt;=110,"B",IF(AW4&gt;=92,"C+",IF(AW4&gt;=74,"C",IF(AW4&gt;=60,"D+",IF(AW4&lt;60,"E"))))))))</f>
        <v>B+</v>
      </c>
      <c r="AY4" s="34">
        <f t="shared" ref="AY4:AY29" si="6">(E4+U4+AK4)</f>
        <v>78.400000000000006</v>
      </c>
      <c r="AZ4" s="34" t="str">
        <f t="shared" ref="AZ4:AZ29" si="7">IF(AY4&gt;=91,"A+",IF(AY4&gt;=81,"A",IF(AY4&gt;=71,"B+",IF(AY4&gt;=61,"B",IF(AY4&gt;=51,"C+",IF(AY4&gt;=41,"C",IF(AY4&gt;=33,"D+",IF(AY4&lt;33,"E"))))))))</f>
        <v>B+</v>
      </c>
      <c r="BA4" s="34">
        <f t="shared" ref="BA4:BA29" si="8">(I4+Y4+AO4)</f>
        <v>75.199999999999989</v>
      </c>
      <c r="BB4" s="34" t="str">
        <f t="shared" ref="BB4:BB29" si="9">IF(BA4&gt;=91,"A+",IF(BA4&gt;=81,"A",IF(BA4&gt;=71,"B+",IF(BA4&gt;=61,"B",IF(BA4&gt;=51,"C+",IF(BA4&gt;=41,"C",IF(BA4&gt;=33,"D+",IF(BA4&lt;33,"E"))))))))</f>
        <v>B+</v>
      </c>
      <c r="BC4" s="34">
        <f t="shared" ref="BC4:BC29" si="10">(M4+AC4+AS4)</f>
        <v>76.800000000000011</v>
      </c>
      <c r="BD4" s="34" t="str">
        <f t="shared" ref="BD4:BD29" si="11">IF(BC4&gt;=91,"A+",IF(BC4&gt;=81,"A",IF(BC4&gt;=71,"B+",IF(BC4&gt;=61,"B",IF(BC4&gt;=51,"C+",IF(BC4&gt;=41,"C",IF(BC4&gt;=33,"D+",IF(BC4&lt;33,"E"))))))))</f>
        <v>B+</v>
      </c>
      <c r="BE4" s="34">
        <f t="shared" ref="BE4:BE29" si="12">(AY4+BA4+BC4)</f>
        <v>230.4</v>
      </c>
      <c r="BF4" s="35">
        <f t="shared" ref="BF4:BF29" si="13">BE4/3</f>
        <v>76.8</v>
      </c>
      <c r="BG4" s="34" t="str">
        <f t="shared" ref="BG4:BG29" si="14">IF(BF4&gt;=91,"A+",IF(BF4&gt;=81,"A",IF(BF4&gt;=71,"B+",IF(BF4&gt;=61,"B",IF(BF4&gt;=51,"C+",IF(BF4&gt;=41,"C",IF(BF4&gt;=33,"D+",IF(BF4&lt;33,"E"))))))))</f>
        <v>B+</v>
      </c>
    </row>
    <row r="5" spans="1:59" ht="57" customHeight="1">
      <c r="A5" s="31">
        <v>202</v>
      </c>
      <c r="B5" s="32" t="s">
        <v>3</v>
      </c>
      <c r="C5" s="33">
        <f>'FA-2'!C4*0.8</f>
        <v>8</v>
      </c>
      <c r="D5" s="33">
        <f>'FA-2'!D4*0.8</f>
        <v>3.2</v>
      </c>
      <c r="E5" s="34">
        <f>'FA-2'!E4*0.8</f>
        <v>11.200000000000001</v>
      </c>
      <c r="F5" s="34" t="str">
        <f>'FA-2'!F4</f>
        <v>C+</v>
      </c>
      <c r="G5" s="33">
        <f>'FA-2'!G4*0.8</f>
        <v>8</v>
      </c>
      <c r="H5" s="33">
        <f>'FA-2'!H4*0.8</f>
        <v>4</v>
      </c>
      <c r="I5" s="34">
        <f>'FA-2'!I4*0.8</f>
        <v>12</v>
      </c>
      <c r="J5" s="34" t="str">
        <f>'FA-2'!J4</f>
        <v>C+</v>
      </c>
      <c r="K5" s="33">
        <f>'FA-2'!K4*0.8</f>
        <v>8</v>
      </c>
      <c r="L5" s="33">
        <f>'FA-2'!L4*0.8</f>
        <v>4</v>
      </c>
      <c r="M5" s="34">
        <f>'FA-2'!M4*0.8</f>
        <v>12</v>
      </c>
      <c r="N5" s="34" t="str">
        <f>'FA-2'!N4</f>
        <v>C+</v>
      </c>
      <c r="O5" s="33">
        <f t="shared" ref="O5:Q5" si="15">(C5+G5+K5)</f>
        <v>24</v>
      </c>
      <c r="P5" s="33">
        <f t="shared" si="15"/>
        <v>11.2</v>
      </c>
      <c r="Q5" s="34">
        <f t="shared" si="15"/>
        <v>35.200000000000003</v>
      </c>
      <c r="R5" s="34" t="str">
        <f t="shared" si="1"/>
        <v>C+</v>
      </c>
      <c r="S5" s="33">
        <f>'SA-1'!C4*0.4</f>
        <v>6</v>
      </c>
      <c r="T5" s="33">
        <f>'SA-1'!D4*0.4</f>
        <v>4</v>
      </c>
      <c r="U5" s="34">
        <f>'SA-1'!E4*0.4</f>
        <v>10</v>
      </c>
      <c r="V5" s="34" t="str">
        <f>'SA-1'!F4</f>
        <v>C</v>
      </c>
      <c r="W5" s="33">
        <f>'SA-1'!G4*0.4</f>
        <v>6</v>
      </c>
      <c r="X5" s="33">
        <f>'SA-1'!H4*0.4</f>
        <v>4</v>
      </c>
      <c r="Y5" s="34">
        <f>'SA-1'!I4*0.4</f>
        <v>10</v>
      </c>
      <c r="Z5" s="34" t="str">
        <f>'SA-1'!J4</f>
        <v>C</v>
      </c>
      <c r="AA5" s="33">
        <f>'SA-1'!K4*0.4</f>
        <v>10.4</v>
      </c>
      <c r="AB5" s="33">
        <f>'SA-1'!L4*0.4</f>
        <v>4</v>
      </c>
      <c r="AC5" s="34">
        <f>'SA-1'!M4*0.4</f>
        <v>14.4</v>
      </c>
      <c r="AD5" s="34" t="str">
        <f>'SA-1'!N4</f>
        <v>B+</v>
      </c>
      <c r="AE5" s="33">
        <f t="shared" ref="AE5:AG5" si="16">(S5+W5+AA5)</f>
        <v>22.4</v>
      </c>
      <c r="AF5" s="33">
        <f t="shared" si="16"/>
        <v>12</v>
      </c>
      <c r="AG5" s="34">
        <f t="shared" si="16"/>
        <v>34.4</v>
      </c>
      <c r="AH5" s="34" t="str">
        <f t="shared" si="3"/>
        <v>C+</v>
      </c>
      <c r="AI5" s="33">
        <f>'SA-2 (1)'!C4*1.2</f>
        <v>28.799999999999997</v>
      </c>
      <c r="AJ5" s="33">
        <f>'SA-2 (1)'!D4*1.2</f>
        <v>22.8</v>
      </c>
      <c r="AK5" s="34">
        <f>'SA-2 (1)'!E4*1.2</f>
        <v>51.6</v>
      </c>
      <c r="AL5" s="34" t="str">
        <f>'SA-2 (1)'!F4</f>
        <v>A</v>
      </c>
      <c r="AM5" s="33">
        <f>'SA-2 (1)'!G4*1.2</f>
        <v>16.8</v>
      </c>
      <c r="AN5" s="33">
        <f>'SA-2 (1)'!H4*1.2</f>
        <v>22.8</v>
      </c>
      <c r="AO5" s="34">
        <f>'SA-2 (1)'!I4*1.2</f>
        <v>39.6</v>
      </c>
      <c r="AP5" s="34" t="str">
        <f>'SA-2 (1)'!J4</f>
        <v>B</v>
      </c>
      <c r="AQ5" s="33">
        <f>'SA-2 (1)'!K4*1.2</f>
        <v>22.8</v>
      </c>
      <c r="AR5" s="33">
        <f>'SA-2 (1)'!L4*1.2</f>
        <v>21.599999999999998</v>
      </c>
      <c r="AS5" s="34">
        <f>'SA-2 (1)'!M4*1.2</f>
        <v>44.4</v>
      </c>
      <c r="AT5" s="34" t="str">
        <f>'SA-2 (1)'!N4</f>
        <v>B+</v>
      </c>
      <c r="AU5" s="33">
        <f t="shared" ref="AU5:AW5" si="17">(AI5+AM5+AQ5)</f>
        <v>68.399999999999991</v>
      </c>
      <c r="AV5" s="33">
        <f t="shared" si="17"/>
        <v>67.2</v>
      </c>
      <c r="AW5" s="34">
        <f t="shared" si="17"/>
        <v>135.6</v>
      </c>
      <c r="AX5" s="34" t="str">
        <f t="shared" si="5"/>
        <v>B+</v>
      </c>
      <c r="AY5" s="34">
        <f t="shared" si="6"/>
        <v>72.800000000000011</v>
      </c>
      <c r="AZ5" s="34" t="str">
        <f t="shared" si="7"/>
        <v>B+</v>
      </c>
      <c r="BA5" s="34">
        <f t="shared" si="8"/>
        <v>61.6</v>
      </c>
      <c r="BB5" s="34" t="str">
        <f t="shared" si="9"/>
        <v>B</v>
      </c>
      <c r="BC5" s="34">
        <f t="shared" si="10"/>
        <v>70.8</v>
      </c>
      <c r="BD5" s="34" t="str">
        <f t="shared" si="11"/>
        <v>B</v>
      </c>
      <c r="BE5" s="34">
        <f t="shared" si="12"/>
        <v>205.2</v>
      </c>
      <c r="BF5" s="35">
        <f t="shared" si="13"/>
        <v>68.399999999999991</v>
      </c>
      <c r="BG5" s="34" t="str">
        <f t="shared" si="14"/>
        <v>B</v>
      </c>
    </row>
    <row r="6" spans="1:59" ht="57" customHeight="1">
      <c r="A6" s="31">
        <v>203</v>
      </c>
      <c r="B6" s="32" t="s">
        <v>5</v>
      </c>
      <c r="C6" s="33">
        <f>'FA-2'!C5*0.8</f>
        <v>12.8</v>
      </c>
      <c r="D6" s="33">
        <f>'FA-2'!D5*0.8</f>
        <v>2.4000000000000004</v>
      </c>
      <c r="E6" s="34">
        <f>'FA-2'!E5*0.8</f>
        <v>15.200000000000001</v>
      </c>
      <c r="F6" s="34" t="str">
        <f>'FA-2'!F5</f>
        <v>B</v>
      </c>
      <c r="G6" s="33">
        <f>'FA-2'!G5*0.8</f>
        <v>10.4</v>
      </c>
      <c r="H6" s="33">
        <f>'FA-2'!H5*0.8</f>
        <v>3.2</v>
      </c>
      <c r="I6" s="34">
        <f>'FA-2'!I5*0.8</f>
        <v>13.600000000000001</v>
      </c>
      <c r="J6" s="34" t="str">
        <f>'FA-2'!J5</f>
        <v>B</v>
      </c>
      <c r="K6" s="33">
        <f>'FA-2'!K5*0.8</f>
        <v>8</v>
      </c>
      <c r="L6" s="33">
        <f>'FA-2'!L5*0.8</f>
        <v>3.2</v>
      </c>
      <c r="M6" s="34">
        <f>'FA-2'!M5*0.8</f>
        <v>11.200000000000001</v>
      </c>
      <c r="N6" s="34" t="str">
        <f>'FA-2'!N5</f>
        <v>C+</v>
      </c>
      <c r="O6" s="33">
        <f t="shared" ref="O6:Q6" si="18">(C6+G6+K6)</f>
        <v>31.200000000000003</v>
      </c>
      <c r="P6" s="33">
        <f t="shared" si="18"/>
        <v>8.8000000000000007</v>
      </c>
      <c r="Q6" s="34">
        <f t="shared" si="18"/>
        <v>40.000000000000007</v>
      </c>
      <c r="R6" s="34" t="str">
        <f t="shared" si="1"/>
        <v>B</v>
      </c>
      <c r="S6" s="33">
        <f>'SA-1'!C5*0.4</f>
        <v>5.6000000000000005</v>
      </c>
      <c r="T6" s="33">
        <f>'SA-1'!D5*0.4</f>
        <v>4</v>
      </c>
      <c r="U6" s="34">
        <f>'SA-1'!E5*0.4</f>
        <v>9.6000000000000014</v>
      </c>
      <c r="V6" s="34" t="str">
        <f>'SA-1'!F5</f>
        <v>C</v>
      </c>
      <c r="W6" s="33">
        <f>'SA-1'!G5*0.4</f>
        <v>6.4</v>
      </c>
      <c r="X6" s="33">
        <f>'SA-1'!H5*0.4</f>
        <v>4</v>
      </c>
      <c r="Y6" s="34">
        <f>'SA-1'!I5*0.4</f>
        <v>10.4</v>
      </c>
      <c r="Z6" s="34" t="str">
        <f>'SA-1'!J5</f>
        <v>C+</v>
      </c>
      <c r="AA6" s="33">
        <f>'SA-1'!K5*0.4</f>
        <v>10.8</v>
      </c>
      <c r="AB6" s="33">
        <f>'SA-1'!L5*0.4</f>
        <v>4</v>
      </c>
      <c r="AC6" s="34">
        <f>'SA-1'!M5*0.4</f>
        <v>14.8</v>
      </c>
      <c r="AD6" s="34" t="str">
        <f>'SA-1'!N5</f>
        <v>B+</v>
      </c>
      <c r="AE6" s="33">
        <f t="shared" ref="AE6:AG6" si="19">(S6+W6+AA6)</f>
        <v>22.8</v>
      </c>
      <c r="AF6" s="33">
        <f t="shared" si="19"/>
        <v>12</v>
      </c>
      <c r="AG6" s="34">
        <f t="shared" si="19"/>
        <v>34.799999999999997</v>
      </c>
      <c r="AH6" s="34" t="str">
        <f t="shared" si="3"/>
        <v>C+</v>
      </c>
      <c r="AI6" s="33">
        <f>'SA-2 (1)'!C5*1.2</f>
        <v>25.2</v>
      </c>
      <c r="AJ6" s="33">
        <f>'SA-2 (1)'!D5*1.2</f>
        <v>22.8</v>
      </c>
      <c r="AK6" s="34">
        <f>'SA-2 (1)'!E5*1.2</f>
        <v>48</v>
      </c>
      <c r="AL6" s="34" t="str">
        <f>'SA-2 (1)'!F5</f>
        <v>B+</v>
      </c>
      <c r="AM6" s="33">
        <f>'SA-2 (1)'!G5*1.2</f>
        <v>18</v>
      </c>
      <c r="AN6" s="33">
        <f>'SA-2 (1)'!H5*1.2</f>
        <v>22.8</v>
      </c>
      <c r="AO6" s="34">
        <f>'SA-2 (1)'!I5*1.2</f>
        <v>40.799999999999997</v>
      </c>
      <c r="AP6" s="34" t="str">
        <f>'SA-2 (1)'!J5</f>
        <v>B</v>
      </c>
      <c r="AQ6" s="33">
        <f>'SA-2 (1)'!K5*1.2</f>
        <v>14.399999999999999</v>
      </c>
      <c r="AR6" s="33">
        <f>'SA-2 (1)'!L5*1.2</f>
        <v>21.599999999999998</v>
      </c>
      <c r="AS6" s="34">
        <f>'SA-2 (1)'!M5*1.2</f>
        <v>36</v>
      </c>
      <c r="AT6" s="34" t="str">
        <f>'SA-2 (1)'!N5</f>
        <v>C+</v>
      </c>
      <c r="AU6" s="33">
        <f t="shared" ref="AU6:AW6" si="20">(AI6+AM6+AQ6)</f>
        <v>57.6</v>
      </c>
      <c r="AV6" s="33">
        <f t="shared" si="20"/>
        <v>67.2</v>
      </c>
      <c r="AW6" s="34">
        <f t="shared" si="20"/>
        <v>124.8</v>
      </c>
      <c r="AX6" s="34" t="str">
        <f t="shared" si="5"/>
        <v>B</v>
      </c>
      <c r="AY6" s="34">
        <f t="shared" si="6"/>
        <v>72.800000000000011</v>
      </c>
      <c r="AZ6" s="34" t="str">
        <f t="shared" si="7"/>
        <v>B+</v>
      </c>
      <c r="BA6" s="34">
        <f t="shared" si="8"/>
        <v>64.8</v>
      </c>
      <c r="BB6" s="34" t="str">
        <f t="shared" si="9"/>
        <v>B</v>
      </c>
      <c r="BC6" s="34">
        <f t="shared" si="10"/>
        <v>62</v>
      </c>
      <c r="BD6" s="34" t="str">
        <f t="shared" si="11"/>
        <v>B</v>
      </c>
      <c r="BE6" s="34">
        <f t="shared" si="12"/>
        <v>199.60000000000002</v>
      </c>
      <c r="BF6" s="35">
        <f t="shared" si="13"/>
        <v>66.533333333333346</v>
      </c>
      <c r="BG6" s="34" t="str">
        <f t="shared" si="14"/>
        <v>B</v>
      </c>
    </row>
    <row r="7" spans="1:59" ht="57" customHeight="1">
      <c r="A7" s="31">
        <v>204</v>
      </c>
      <c r="B7" s="32" t="s">
        <v>6</v>
      </c>
      <c r="C7" s="33">
        <f>'FA-2'!C6*0.8</f>
        <v>12</v>
      </c>
      <c r="D7" s="33">
        <f>'FA-2'!D6*0.8</f>
        <v>4</v>
      </c>
      <c r="E7" s="34">
        <f>'FA-2'!E6*0.8</f>
        <v>16</v>
      </c>
      <c r="F7" s="34" t="str">
        <f>'FA-2'!F6</f>
        <v>B+</v>
      </c>
      <c r="G7" s="33">
        <f>'FA-2'!G6*0.8</f>
        <v>8</v>
      </c>
      <c r="H7" s="33">
        <f>'FA-2'!H6*0.8</f>
        <v>4</v>
      </c>
      <c r="I7" s="34">
        <f>'FA-2'!I6*0.8</f>
        <v>12</v>
      </c>
      <c r="J7" s="34" t="str">
        <f>'FA-2'!J6</f>
        <v>C+</v>
      </c>
      <c r="K7" s="33">
        <f>'FA-2'!K6*0.8</f>
        <v>11.200000000000001</v>
      </c>
      <c r="L7" s="33">
        <f>'FA-2'!L6*0.8</f>
        <v>4</v>
      </c>
      <c r="M7" s="34">
        <f>'FA-2'!M6*0.8</f>
        <v>15.200000000000001</v>
      </c>
      <c r="N7" s="34" t="str">
        <f>'FA-2'!N6</f>
        <v>B</v>
      </c>
      <c r="O7" s="33">
        <f t="shared" ref="O7:Q7" si="21">(C7+G7+K7)</f>
        <v>31.200000000000003</v>
      </c>
      <c r="P7" s="33">
        <f t="shared" si="21"/>
        <v>12</v>
      </c>
      <c r="Q7" s="34">
        <f t="shared" si="21"/>
        <v>43.2</v>
      </c>
      <c r="R7" s="34" t="str">
        <f t="shared" si="1"/>
        <v>B+</v>
      </c>
      <c r="S7" s="33">
        <f>'SA-1'!C6*0.4</f>
        <v>5.6000000000000005</v>
      </c>
      <c r="T7" s="33">
        <f>'SA-1'!D6*0.4</f>
        <v>4</v>
      </c>
      <c r="U7" s="34">
        <f>'SA-1'!E6*0.4</f>
        <v>9.6000000000000014</v>
      </c>
      <c r="V7" s="34" t="str">
        <f>'SA-1'!F6</f>
        <v>C</v>
      </c>
      <c r="W7" s="33">
        <f>'SA-1'!G6*0.4</f>
        <v>6</v>
      </c>
      <c r="X7" s="33">
        <f>'SA-1'!H6*0.4</f>
        <v>4</v>
      </c>
      <c r="Y7" s="34">
        <f>'SA-1'!I6*0.4</f>
        <v>10</v>
      </c>
      <c r="Z7" s="34" t="str">
        <f>'SA-1'!J6</f>
        <v>C</v>
      </c>
      <c r="AA7" s="33">
        <f>'SA-1'!K6*0.4</f>
        <v>11.600000000000001</v>
      </c>
      <c r="AB7" s="33">
        <f>'SA-1'!L6*0.4</f>
        <v>4</v>
      </c>
      <c r="AC7" s="34">
        <f>'SA-1'!M6*0.4</f>
        <v>15.600000000000001</v>
      </c>
      <c r="AD7" s="34" t="str">
        <f>'SA-1'!N6</f>
        <v>B+</v>
      </c>
      <c r="AE7" s="33">
        <f t="shared" ref="AE7:AG7" si="22">(S7+W7+AA7)</f>
        <v>23.200000000000003</v>
      </c>
      <c r="AF7" s="33">
        <f t="shared" si="22"/>
        <v>12</v>
      </c>
      <c r="AG7" s="34">
        <f t="shared" si="22"/>
        <v>35.200000000000003</v>
      </c>
      <c r="AH7" s="34" t="str">
        <f t="shared" si="3"/>
        <v>C+</v>
      </c>
      <c r="AI7" s="33">
        <f>'SA-2 (1)'!C6*1.2</f>
        <v>21.599999999999998</v>
      </c>
      <c r="AJ7" s="33">
        <f>'SA-2 (1)'!D6*1.2</f>
        <v>22.8</v>
      </c>
      <c r="AK7" s="34">
        <f>'SA-2 (1)'!E6*1.2</f>
        <v>44.4</v>
      </c>
      <c r="AL7" s="34" t="str">
        <f>'SA-2 (1)'!F6</f>
        <v>B+</v>
      </c>
      <c r="AM7" s="33">
        <f>'SA-2 (1)'!G6*1.2</f>
        <v>20.399999999999999</v>
      </c>
      <c r="AN7" s="33">
        <f>'SA-2 (1)'!H6*1.2</f>
        <v>22.8</v>
      </c>
      <c r="AO7" s="34">
        <f>'SA-2 (1)'!I6*1.2</f>
        <v>43.199999999999996</v>
      </c>
      <c r="AP7" s="34" t="str">
        <f>'SA-2 (1)'!J6</f>
        <v>B+</v>
      </c>
      <c r="AQ7" s="33">
        <f>'SA-2 (1)'!K6*1.2</f>
        <v>18</v>
      </c>
      <c r="AR7" s="33">
        <f>'SA-2 (1)'!L6*1.2</f>
        <v>21.599999999999998</v>
      </c>
      <c r="AS7" s="34">
        <f>'SA-2 (1)'!M6*1.2</f>
        <v>39.6</v>
      </c>
      <c r="AT7" s="34" t="str">
        <f>'SA-2 (1)'!N6</f>
        <v>B</v>
      </c>
      <c r="AU7" s="33">
        <f t="shared" ref="AU7:AW7" si="23">(AI7+AM7+AQ7)</f>
        <v>60</v>
      </c>
      <c r="AV7" s="33">
        <f t="shared" si="23"/>
        <v>67.2</v>
      </c>
      <c r="AW7" s="34">
        <f t="shared" si="23"/>
        <v>127.19999999999999</v>
      </c>
      <c r="AX7" s="34" t="str">
        <f t="shared" si="5"/>
        <v>B</v>
      </c>
      <c r="AY7" s="34">
        <f t="shared" si="6"/>
        <v>70</v>
      </c>
      <c r="AZ7" s="34" t="str">
        <f t="shared" si="7"/>
        <v>B</v>
      </c>
      <c r="BA7" s="34">
        <f t="shared" si="8"/>
        <v>65.199999999999989</v>
      </c>
      <c r="BB7" s="34" t="str">
        <f t="shared" si="9"/>
        <v>B</v>
      </c>
      <c r="BC7" s="34">
        <f t="shared" si="10"/>
        <v>70.400000000000006</v>
      </c>
      <c r="BD7" s="34" t="str">
        <f t="shared" si="11"/>
        <v>B</v>
      </c>
      <c r="BE7" s="34">
        <f t="shared" si="12"/>
        <v>205.6</v>
      </c>
      <c r="BF7" s="35">
        <f t="shared" si="13"/>
        <v>68.533333333333331</v>
      </c>
      <c r="BG7" s="34" t="str">
        <f t="shared" si="14"/>
        <v>B</v>
      </c>
    </row>
    <row r="8" spans="1:59" ht="57" customHeight="1">
      <c r="A8" s="31">
        <v>205</v>
      </c>
      <c r="B8" s="32" t="s">
        <v>7</v>
      </c>
      <c r="C8" s="33">
        <f>'FA-2'!C7*0.8</f>
        <v>10.4</v>
      </c>
      <c r="D8" s="33">
        <f>'FA-2'!D7*0.8</f>
        <v>4</v>
      </c>
      <c r="E8" s="34">
        <f>'FA-2'!E7*0.8</f>
        <v>14.4</v>
      </c>
      <c r="F8" s="34" t="str">
        <f>'FA-2'!F7</f>
        <v>B</v>
      </c>
      <c r="G8" s="33">
        <f>'FA-2'!G7*0.8</f>
        <v>10.4</v>
      </c>
      <c r="H8" s="33">
        <f>'FA-2'!H7*0.8</f>
        <v>3.2</v>
      </c>
      <c r="I8" s="34">
        <f>'FA-2'!I7*0.8</f>
        <v>13.600000000000001</v>
      </c>
      <c r="J8" s="34" t="str">
        <f>'FA-2'!J7</f>
        <v>B</v>
      </c>
      <c r="K8" s="33">
        <f>'FA-2'!K7*0.8</f>
        <v>7.2</v>
      </c>
      <c r="L8" s="33">
        <f>'FA-2'!L7*0.8</f>
        <v>4</v>
      </c>
      <c r="M8" s="34">
        <f>'FA-2'!M7*0.8</f>
        <v>11.200000000000001</v>
      </c>
      <c r="N8" s="34" t="str">
        <f>'FA-2'!N7</f>
        <v>C+</v>
      </c>
      <c r="O8" s="33">
        <f t="shared" ref="O8:Q8" si="24">(C8+G8+K8)</f>
        <v>28</v>
      </c>
      <c r="P8" s="33">
        <f t="shared" si="24"/>
        <v>11.2</v>
      </c>
      <c r="Q8" s="34">
        <f t="shared" si="24"/>
        <v>39.200000000000003</v>
      </c>
      <c r="R8" s="34" t="str">
        <f t="shared" si="1"/>
        <v>B</v>
      </c>
      <c r="S8" s="33">
        <f>'SA-1'!C7*0.4</f>
        <v>6</v>
      </c>
      <c r="T8" s="33">
        <f>'SA-1'!D7*0.4</f>
        <v>4</v>
      </c>
      <c r="U8" s="34">
        <f>'SA-1'!E7*0.4</f>
        <v>10</v>
      </c>
      <c r="V8" s="34" t="str">
        <f>'SA-1'!F7</f>
        <v>C</v>
      </c>
      <c r="W8" s="33">
        <f>'SA-1'!G7*0.4</f>
        <v>6.4</v>
      </c>
      <c r="X8" s="33">
        <f>'SA-1'!H7*0.4</f>
        <v>4</v>
      </c>
      <c r="Y8" s="34">
        <f>'SA-1'!I7*0.4</f>
        <v>10.4</v>
      </c>
      <c r="Z8" s="34" t="str">
        <f>'SA-1'!J7</f>
        <v>C+</v>
      </c>
      <c r="AA8" s="33">
        <f>'SA-1'!K7*0.4</f>
        <v>6</v>
      </c>
      <c r="AB8" s="33">
        <f>'SA-1'!L7*0.4</f>
        <v>4</v>
      </c>
      <c r="AC8" s="34">
        <f>'SA-1'!M7*0.4</f>
        <v>10</v>
      </c>
      <c r="AD8" s="34" t="str">
        <f>'SA-1'!N7</f>
        <v>C</v>
      </c>
      <c r="AE8" s="33">
        <f t="shared" ref="AE8:AG8" si="25">(S8+W8+AA8)</f>
        <v>18.399999999999999</v>
      </c>
      <c r="AF8" s="33">
        <f t="shared" si="25"/>
        <v>12</v>
      </c>
      <c r="AG8" s="34">
        <f t="shared" si="25"/>
        <v>30.4</v>
      </c>
      <c r="AH8" s="34" t="str">
        <f t="shared" si="3"/>
        <v>C</v>
      </c>
      <c r="AI8" s="33">
        <f>'SA-2 (1)'!C7*1.2</f>
        <v>25.2</v>
      </c>
      <c r="AJ8" s="33">
        <f>'SA-2 (1)'!D7*1.2</f>
        <v>22.8</v>
      </c>
      <c r="AK8" s="34">
        <f>'SA-2 (1)'!E7*1.2</f>
        <v>48</v>
      </c>
      <c r="AL8" s="34" t="str">
        <f>'SA-2 (1)'!F7</f>
        <v>B+</v>
      </c>
      <c r="AM8" s="33">
        <f>'SA-2 (1)'!G7*1.2</f>
        <v>18</v>
      </c>
      <c r="AN8" s="33">
        <f>'SA-2 (1)'!H7*1.2</f>
        <v>22.8</v>
      </c>
      <c r="AO8" s="34">
        <f>'SA-2 (1)'!I7*1.2</f>
        <v>40.799999999999997</v>
      </c>
      <c r="AP8" s="34" t="str">
        <f>'SA-2 (1)'!J7</f>
        <v>B</v>
      </c>
      <c r="AQ8" s="33">
        <f>'SA-2 (1)'!K7*1.2</f>
        <v>14.399999999999999</v>
      </c>
      <c r="AR8" s="33">
        <f>'SA-2 (1)'!L7*1.2</f>
        <v>21.599999999999998</v>
      </c>
      <c r="AS8" s="34">
        <f>'SA-2 (1)'!M7*1.2</f>
        <v>36</v>
      </c>
      <c r="AT8" s="34" t="str">
        <f>'SA-2 (1)'!N7</f>
        <v>C+</v>
      </c>
      <c r="AU8" s="33">
        <f t="shared" ref="AU8:AW8" si="26">(AI8+AM8+AQ8)</f>
        <v>57.6</v>
      </c>
      <c r="AV8" s="33">
        <f t="shared" si="26"/>
        <v>67.2</v>
      </c>
      <c r="AW8" s="34">
        <f t="shared" si="26"/>
        <v>124.8</v>
      </c>
      <c r="AX8" s="34" t="str">
        <f t="shared" si="5"/>
        <v>B</v>
      </c>
      <c r="AY8" s="34">
        <f t="shared" si="6"/>
        <v>72.400000000000006</v>
      </c>
      <c r="AZ8" s="34" t="str">
        <f t="shared" si="7"/>
        <v>B+</v>
      </c>
      <c r="BA8" s="34">
        <f t="shared" si="8"/>
        <v>64.8</v>
      </c>
      <c r="BB8" s="34" t="str">
        <f t="shared" si="9"/>
        <v>B</v>
      </c>
      <c r="BC8" s="34">
        <f t="shared" si="10"/>
        <v>57.2</v>
      </c>
      <c r="BD8" s="34" t="str">
        <f t="shared" si="11"/>
        <v>C+</v>
      </c>
      <c r="BE8" s="34">
        <f t="shared" si="12"/>
        <v>194.39999999999998</v>
      </c>
      <c r="BF8" s="35">
        <f t="shared" si="13"/>
        <v>64.8</v>
      </c>
      <c r="BG8" s="34" t="str">
        <f t="shared" si="14"/>
        <v>B</v>
      </c>
    </row>
    <row r="9" spans="1:59" ht="57" customHeight="1">
      <c r="A9" s="31">
        <v>206</v>
      </c>
      <c r="B9" s="32" t="s">
        <v>8</v>
      </c>
      <c r="C9" s="33">
        <f>'FA-2'!C8*0.8</f>
        <v>8.8000000000000007</v>
      </c>
      <c r="D9" s="33">
        <f>'FA-2'!D8*0.8</f>
        <v>4</v>
      </c>
      <c r="E9" s="34">
        <f>'FA-2'!E8*0.8</f>
        <v>12.8</v>
      </c>
      <c r="F9" s="34" t="str">
        <f>'FA-2'!F8</f>
        <v>C+</v>
      </c>
      <c r="G9" s="33">
        <f>'FA-2'!G8*0.8</f>
        <v>10.4</v>
      </c>
      <c r="H9" s="33">
        <f>'FA-2'!H8*0.8</f>
        <v>4</v>
      </c>
      <c r="I9" s="34">
        <f>'FA-2'!I8*0.8</f>
        <v>14.4</v>
      </c>
      <c r="J9" s="34" t="str">
        <f>'FA-2'!J8</f>
        <v>B</v>
      </c>
      <c r="K9" s="33">
        <f>'FA-2'!K8*0.8</f>
        <v>9.6000000000000014</v>
      </c>
      <c r="L9" s="33">
        <f>'FA-2'!L8*0.8</f>
        <v>3.2</v>
      </c>
      <c r="M9" s="34">
        <f>'FA-2'!M8*0.8</f>
        <v>12.8</v>
      </c>
      <c r="N9" s="34" t="str">
        <f>'FA-2'!N8</f>
        <v>C+</v>
      </c>
      <c r="O9" s="33">
        <f t="shared" ref="O9:Q9" si="27">(C9+G9+K9)</f>
        <v>28.800000000000004</v>
      </c>
      <c r="P9" s="33">
        <f t="shared" si="27"/>
        <v>11.2</v>
      </c>
      <c r="Q9" s="34">
        <f t="shared" si="27"/>
        <v>40</v>
      </c>
      <c r="R9" s="34" t="str">
        <f t="shared" si="1"/>
        <v>B</v>
      </c>
      <c r="S9" s="33">
        <f>'SA-1'!C8*0.4</f>
        <v>5.6000000000000005</v>
      </c>
      <c r="T9" s="33">
        <f>'SA-1'!D8*0.4</f>
        <v>4</v>
      </c>
      <c r="U9" s="34">
        <f>'SA-1'!E8*0.4</f>
        <v>9.6000000000000014</v>
      </c>
      <c r="V9" s="34" t="str">
        <f>'SA-1'!F8</f>
        <v>C</v>
      </c>
      <c r="W9" s="33">
        <f>'SA-1'!G8*0.4</f>
        <v>6.4</v>
      </c>
      <c r="X9" s="33">
        <f>'SA-1'!H8*0.4</f>
        <v>4</v>
      </c>
      <c r="Y9" s="34">
        <f>'SA-1'!I8*0.4</f>
        <v>10.4</v>
      </c>
      <c r="Z9" s="34" t="str">
        <f>'SA-1'!J8</f>
        <v>C+</v>
      </c>
      <c r="AA9" s="33">
        <f>'SA-1'!K8*0.4</f>
        <v>6.4</v>
      </c>
      <c r="AB9" s="33">
        <f>'SA-1'!L8*0.4</f>
        <v>4</v>
      </c>
      <c r="AC9" s="34">
        <f>'SA-1'!M8*0.4</f>
        <v>10.4</v>
      </c>
      <c r="AD9" s="34" t="str">
        <f>'SA-1'!N8</f>
        <v>C+</v>
      </c>
      <c r="AE9" s="33">
        <f t="shared" ref="AE9:AG9" si="28">(S9+W9+AA9)</f>
        <v>18.399999999999999</v>
      </c>
      <c r="AF9" s="33">
        <f t="shared" si="28"/>
        <v>12</v>
      </c>
      <c r="AG9" s="34">
        <f t="shared" si="28"/>
        <v>30.4</v>
      </c>
      <c r="AH9" s="34" t="str">
        <f t="shared" si="3"/>
        <v>C</v>
      </c>
      <c r="AI9" s="33">
        <f>'SA-2 (1)'!C8*1.2</f>
        <v>19.2</v>
      </c>
      <c r="AJ9" s="33">
        <f>'SA-2 (1)'!D8*1.2</f>
        <v>22.8</v>
      </c>
      <c r="AK9" s="34">
        <f>'SA-2 (1)'!E8*1.2</f>
        <v>42</v>
      </c>
      <c r="AL9" s="34" t="str">
        <f>'SA-2 (1)'!F8</f>
        <v>B</v>
      </c>
      <c r="AM9" s="33">
        <f>'SA-2 (1)'!G8*1.2</f>
        <v>18</v>
      </c>
      <c r="AN9" s="33">
        <f>'SA-2 (1)'!H8*1.2</f>
        <v>22.8</v>
      </c>
      <c r="AO9" s="34">
        <f>'SA-2 (1)'!I8*1.2</f>
        <v>40.799999999999997</v>
      </c>
      <c r="AP9" s="34" t="str">
        <f>'SA-2 (1)'!J8</f>
        <v>B</v>
      </c>
      <c r="AQ9" s="33">
        <f>'SA-2 (1)'!K8*1.2</f>
        <v>19.2</v>
      </c>
      <c r="AR9" s="33">
        <f>'SA-2 (1)'!L8*1.2</f>
        <v>21.599999999999998</v>
      </c>
      <c r="AS9" s="34">
        <f>'SA-2 (1)'!M8*1.2</f>
        <v>40.799999999999997</v>
      </c>
      <c r="AT9" s="34" t="str">
        <f>'SA-2 (1)'!N8</f>
        <v>B</v>
      </c>
      <c r="AU9" s="33">
        <f t="shared" ref="AU9:AW9" si="29">(AI9+AM9+AQ9)</f>
        <v>56.400000000000006</v>
      </c>
      <c r="AV9" s="33">
        <f t="shared" si="29"/>
        <v>67.2</v>
      </c>
      <c r="AW9" s="34">
        <f t="shared" si="29"/>
        <v>123.6</v>
      </c>
      <c r="AX9" s="34" t="str">
        <f t="shared" si="5"/>
        <v>B</v>
      </c>
      <c r="AY9" s="34">
        <f t="shared" si="6"/>
        <v>64.400000000000006</v>
      </c>
      <c r="AZ9" s="34" t="str">
        <f t="shared" si="7"/>
        <v>B</v>
      </c>
      <c r="BA9" s="34">
        <f t="shared" si="8"/>
        <v>65.599999999999994</v>
      </c>
      <c r="BB9" s="34" t="str">
        <f t="shared" si="9"/>
        <v>B</v>
      </c>
      <c r="BC9" s="34">
        <f t="shared" si="10"/>
        <v>64</v>
      </c>
      <c r="BD9" s="34" t="str">
        <f t="shared" si="11"/>
        <v>B</v>
      </c>
      <c r="BE9" s="34">
        <f t="shared" si="12"/>
        <v>194</v>
      </c>
      <c r="BF9" s="35">
        <f t="shared" si="13"/>
        <v>64.666666666666671</v>
      </c>
      <c r="BG9" s="34" t="str">
        <f t="shared" si="14"/>
        <v>B</v>
      </c>
    </row>
    <row r="10" spans="1:59" ht="57" customHeight="1">
      <c r="A10" s="31">
        <v>207</v>
      </c>
      <c r="B10" s="36" t="s">
        <v>9</v>
      </c>
      <c r="C10" s="33">
        <f>'FA-2'!C9*0.8</f>
        <v>13.600000000000001</v>
      </c>
      <c r="D10" s="33">
        <f>'FA-2'!D9*0.8</f>
        <v>3.2</v>
      </c>
      <c r="E10" s="34">
        <f>'FA-2'!E9*0.8</f>
        <v>16.8</v>
      </c>
      <c r="F10" s="34" t="str">
        <f>'FA-2'!F9</f>
        <v>B+</v>
      </c>
      <c r="G10" s="33">
        <f>'FA-2'!G9*0.8</f>
        <v>11.200000000000001</v>
      </c>
      <c r="H10" s="33">
        <f>'FA-2'!H9*0.8</f>
        <v>4</v>
      </c>
      <c r="I10" s="34">
        <f>'FA-2'!I9*0.8</f>
        <v>15.200000000000001</v>
      </c>
      <c r="J10" s="34" t="str">
        <f>'FA-2'!J9</f>
        <v>B</v>
      </c>
      <c r="K10" s="33">
        <f>'FA-2'!K9*0.8</f>
        <v>12</v>
      </c>
      <c r="L10" s="33">
        <f>'FA-2'!L9*0.8</f>
        <v>4</v>
      </c>
      <c r="M10" s="34">
        <f>'FA-2'!M9*0.8</f>
        <v>16</v>
      </c>
      <c r="N10" s="34" t="str">
        <f>'FA-2'!N9</f>
        <v>B+</v>
      </c>
      <c r="O10" s="33">
        <f t="shared" ref="O10:Q10" si="30">(C10+G10+K10)</f>
        <v>36.800000000000004</v>
      </c>
      <c r="P10" s="33">
        <f t="shared" si="30"/>
        <v>11.2</v>
      </c>
      <c r="Q10" s="34">
        <f t="shared" si="30"/>
        <v>48</v>
      </c>
      <c r="R10" s="34" t="str">
        <f t="shared" si="1"/>
        <v>B+</v>
      </c>
      <c r="S10" s="33">
        <f>'SA-1'!C9*0.4</f>
        <v>8</v>
      </c>
      <c r="T10" s="33">
        <f>'SA-1'!D9*0.4</f>
        <v>4</v>
      </c>
      <c r="U10" s="34">
        <f>'SA-1'!E9*0.4</f>
        <v>12</v>
      </c>
      <c r="V10" s="34" t="str">
        <f>'SA-1'!F9</f>
        <v>C+</v>
      </c>
      <c r="W10" s="33">
        <f>'SA-1'!G9*0.4</f>
        <v>9.6000000000000014</v>
      </c>
      <c r="X10" s="33">
        <f>'SA-1'!H9*0.4</f>
        <v>4</v>
      </c>
      <c r="Y10" s="34">
        <f>'SA-1'!I9*0.4</f>
        <v>13.600000000000001</v>
      </c>
      <c r="Z10" s="34" t="str">
        <f>'SA-1'!J9</f>
        <v>B</v>
      </c>
      <c r="AA10" s="33">
        <f>'SA-1'!K9*0.4</f>
        <v>13.600000000000001</v>
      </c>
      <c r="AB10" s="33">
        <f>'SA-1'!L9*0.4</f>
        <v>4</v>
      </c>
      <c r="AC10" s="34">
        <f>'SA-1'!M9*0.4</f>
        <v>17.600000000000001</v>
      </c>
      <c r="AD10" s="34" t="str">
        <f>'SA-1'!N9</f>
        <v>A</v>
      </c>
      <c r="AE10" s="33">
        <f t="shared" ref="AE10:AG10" si="31">(S10+W10+AA10)</f>
        <v>31.200000000000003</v>
      </c>
      <c r="AF10" s="33">
        <f t="shared" si="31"/>
        <v>12</v>
      </c>
      <c r="AG10" s="34">
        <f t="shared" si="31"/>
        <v>43.2</v>
      </c>
      <c r="AH10" s="34" t="str">
        <f t="shared" si="3"/>
        <v>B+</v>
      </c>
      <c r="AI10" s="33">
        <f>'SA-2 (1)'!C9*1.2</f>
        <v>26.4</v>
      </c>
      <c r="AJ10" s="33">
        <f>'SA-2 (1)'!D9*1.2</f>
        <v>24</v>
      </c>
      <c r="AK10" s="34">
        <f>'SA-2 (1)'!E9*1.2</f>
        <v>50.4</v>
      </c>
      <c r="AL10" s="34" t="str">
        <f>'SA-2 (1)'!F9</f>
        <v>A</v>
      </c>
      <c r="AM10" s="33">
        <f>'SA-2 (1)'!G9*1.2</f>
        <v>32.4</v>
      </c>
      <c r="AN10" s="33">
        <f>'SA-2 (1)'!H9*1.2</f>
        <v>24</v>
      </c>
      <c r="AO10" s="34">
        <f>'SA-2 (1)'!I9*1.2</f>
        <v>56.4</v>
      </c>
      <c r="AP10" s="34" t="str">
        <f>'SA-2 (1)'!J9</f>
        <v>A+</v>
      </c>
      <c r="AQ10" s="33">
        <f>'SA-2 (1)'!K9*1.2</f>
        <v>30</v>
      </c>
      <c r="AR10" s="33">
        <f>'SA-2 (1)'!L9*1.2</f>
        <v>21.599999999999998</v>
      </c>
      <c r="AS10" s="34">
        <f>'SA-2 (1)'!M9*1.2</f>
        <v>51.6</v>
      </c>
      <c r="AT10" s="34" t="str">
        <f>'SA-2 (1)'!N9</f>
        <v>A</v>
      </c>
      <c r="AU10" s="33">
        <f t="shared" ref="AU10:AW10" si="32">(AI10+AM10+AQ10)</f>
        <v>88.8</v>
      </c>
      <c r="AV10" s="33">
        <f t="shared" si="32"/>
        <v>69.599999999999994</v>
      </c>
      <c r="AW10" s="34">
        <f t="shared" si="32"/>
        <v>158.4</v>
      </c>
      <c r="AX10" s="34" t="str">
        <f t="shared" si="5"/>
        <v>A</v>
      </c>
      <c r="AY10" s="34">
        <f t="shared" si="6"/>
        <v>79.2</v>
      </c>
      <c r="AZ10" s="34" t="str">
        <f t="shared" si="7"/>
        <v>B+</v>
      </c>
      <c r="BA10" s="34">
        <f t="shared" si="8"/>
        <v>85.2</v>
      </c>
      <c r="BB10" s="34" t="str">
        <f t="shared" si="9"/>
        <v>A</v>
      </c>
      <c r="BC10" s="34">
        <f t="shared" si="10"/>
        <v>85.2</v>
      </c>
      <c r="BD10" s="34" t="str">
        <f t="shared" si="11"/>
        <v>A</v>
      </c>
      <c r="BE10" s="34">
        <f t="shared" si="12"/>
        <v>249.60000000000002</v>
      </c>
      <c r="BF10" s="35">
        <f t="shared" si="13"/>
        <v>83.2</v>
      </c>
      <c r="BG10" s="34" t="str">
        <f t="shared" si="14"/>
        <v>A</v>
      </c>
    </row>
    <row r="11" spans="1:59" ht="57" customHeight="1">
      <c r="A11" s="31">
        <v>208</v>
      </c>
      <c r="B11" s="32" t="s">
        <v>66</v>
      </c>
      <c r="C11" s="33">
        <f>'FA-2'!C10*0.8</f>
        <v>14.4</v>
      </c>
      <c r="D11" s="33">
        <f>'FA-2'!D10*0.8</f>
        <v>4</v>
      </c>
      <c r="E11" s="34">
        <f>'FA-2'!E10*0.8</f>
        <v>18.400000000000002</v>
      </c>
      <c r="F11" s="34" t="str">
        <f>'FA-2'!F10</f>
        <v>A+</v>
      </c>
      <c r="G11" s="33">
        <f>'FA-2'!G10*0.8</f>
        <v>11.200000000000001</v>
      </c>
      <c r="H11" s="33">
        <f>'FA-2'!H10*0.8</f>
        <v>4</v>
      </c>
      <c r="I11" s="34">
        <f>'FA-2'!I10*0.8</f>
        <v>15.200000000000001</v>
      </c>
      <c r="J11" s="34" t="str">
        <f>'FA-2'!J10</f>
        <v>B</v>
      </c>
      <c r="K11" s="33">
        <f>'FA-2'!K10*0.8</f>
        <v>10.4</v>
      </c>
      <c r="L11" s="33">
        <f>'FA-2'!L10*0.8</f>
        <v>4</v>
      </c>
      <c r="M11" s="34">
        <f>'FA-2'!M10*0.8</f>
        <v>14.4</v>
      </c>
      <c r="N11" s="34" t="str">
        <f>'FA-2'!N10</f>
        <v>B</v>
      </c>
      <c r="O11" s="33">
        <f t="shared" ref="O11:Q11" si="33">(C11+G11+K11)</f>
        <v>36</v>
      </c>
      <c r="P11" s="33">
        <f t="shared" si="33"/>
        <v>12</v>
      </c>
      <c r="Q11" s="34">
        <f t="shared" si="33"/>
        <v>48</v>
      </c>
      <c r="R11" s="34" t="str">
        <f t="shared" si="1"/>
        <v>B+</v>
      </c>
      <c r="S11" s="33">
        <f>'SA-1'!C10*0.4</f>
        <v>5.6000000000000005</v>
      </c>
      <c r="T11" s="33">
        <f>'SA-1'!D10*0.4</f>
        <v>4</v>
      </c>
      <c r="U11" s="34">
        <f>'SA-1'!E10*0.4</f>
        <v>9.6000000000000014</v>
      </c>
      <c r="V11" s="34" t="str">
        <f>'SA-1'!F10</f>
        <v>C</v>
      </c>
      <c r="W11" s="33">
        <f>'SA-1'!G10*0.4</f>
        <v>11.200000000000001</v>
      </c>
      <c r="X11" s="33">
        <f>'SA-1'!H10*0.4</f>
        <v>4</v>
      </c>
      <c r="Y11" s="34">
        <f>'SA-1'!I10*0.4</f>
        <v>15.200000000000001</v>
      </c>
      <c r="Z11" s="34" t="str">
        <f>'SA-1'!J10</f>
        <v>B+</v>
      </c>
      <c r="AA11" s="33">
        <f>'SA-1'!K10*0.4</f>
        <v>10.4</v>
      </c>
      <c r="AB11" s="33">
        <f>'SA-1'!L10*0.4</f>
        <v>4</v>
      </c>
      <c r="AC11" s="34">
        <f>'SA-1'!M10*0.4</f>
        <v>14.4</v>
      </c>
      <c r="AD11" s="34" t="str">
        <f>'SA-1'!N10</f>
        <v>B+</v>
      </c>
      <c r="AE11" s="33">
        <f t="shared" ref="AE11:AG11" si="34">(S11+W11+AA11)</f>
        <v>27.200000000000003</v>
      </c>
      <c r="AF11" s="33">
        <f t="shared" si="34"/>
        <v>12</v>
      </c>
      <c r="AG11" s="34">
        <f t="shared" si="34"/>
        <v>39.200000000000003</v>
      </c>
      <c r="AH11" s="34" t="str">
        <f t="shared" si="3"/>
        <v>B</v>
      </c>
      <c r="AI11" s="33">
        <f>'SA-2 (1)'!C10*1.2</f>
        <v>25.2</v>
      </c>
      <c r="AJ11" s="33">
        <f>'SA-2 (1)'!D10*1.2</f>
        <v>22.8</v>
      </c>
      <c r="AK11" s="34">
        <f>'SA-2 (1)'!E10*1.2</f>
        <v>48</v>
      </c>
      <c r="AL11" s="34" t="str">
        <f>'SA-2 (1)'!F10</f>
        <v>B+</v>
      </c>
      <c r="AM11" s="33">
        <f>'SA-2 (1)'!G10*1.2</f>
        <v>27.599999999999998</v>
      </c>
      <c r="AN11" s="33">
        <f>'SA-2 (1)'!H10*1.2</f>
        <v>22.8</v>
      </c>
      <c r="AO11" s="34">
        <f>'SA-2 (1)'!I10*1.2</f>
        <v>50.4</v>
      </c>
      <c r="AP11" s="34" t="str">
        <f>'SA-2 (1)'!J10</f>
        <v>A</v>
      </c>
      <c r="AQ11" s="33">
        <f>'SA-2 (1)'!K10*1.2</f>
        <v>20.399999999999999</v>
      </c>
      <c r="AR11" s="33">
        <f>'SA-2 (1)'!L10*1.2</f>
        <v>21.599999999999998</v>
      </c>
      <c r="AS11" s="34">
        <f>'SA-2 (1)'!M10*1.2</f>
        <v>42</v>
      </c>
      <c r="AT11" s="34" t="str">
        <f>'SA-2 (1)'!N10</f>
        <v>B</v>
      </c>
      <c r="AU11" s="33">
        <f t="shared" ref="AU11:AW11" si="35">(AI11+AM11+AQ11)</f>
        <v>73.199999999999989</v>
      </c>
      <c r="AV11" s="33">
        <f t="shared" si="35"/>
        <v>67.2</v>
      </c>
      <c r="AW11" s="34">
        <f t="shared" si="35"/>
        <v>140.4</v>
      </c>
      <c r="AX11" s="34" t="str">
        <f t="shared" si="5"/>
        <v>B+</v>
      </c>
      <c r="AY11" s="34">
        <f t="shared" si="6"/>
        <v>76</v>
      </c>
      <c r="AZ11" s="34" t="str">
        <f t="shared" si="7"/>
        <v>B+</v>
      </c>
      <c r="BA11" s="34">
        <f t="shared" si="8"/>
        <v>80.8</v>
      </c>
      <c r="BB11" s="34" t="str">
        <f t="shared" si="9"/>
        <v>B+</v>
      </c>
      <c r="BC11" s="34">
        <f t="shared" si="10"/>
        <v>70.8</v>
      </c>
      <c r="BD11" s="34" t="str">
        <f t="shared" si="11"/>
        <v>B</v>
      </c>
      <c r="BE11" s="34">
        <f t="shared" si="12"/>
        <v>227.60000000000002</v>
      </c>
      <c r="BF11" s="35">
        <f t="shared" si="13"/>
        <v>75.866666666666674</v>
      </c>
      <c r="BG11" s="34" t="str">
        <f t="shared" si="14"/>
        <v>B+</v>
      </c>
    </row>
    <row r="12" spans="1:59" ht="57" customHeight="1">
      <c r="A12" s="31">
        <v>209</v>
      </c>
      <c r="B12" s="36" t="s">
        <v>67</v>
      </c>
      <c r="C12" s="33">
        <f>'FA-2'!C11*0.8</f>
        <v>15.200000000000001</v>
      </c>
      <c r="D12" s="33">
        <f>'FA-2'!D11*0.8</f>
        <v>4</v>
      </c>
      <c r="E12" s="34">
        <f>'FA-2'!E11*0.8</f>
        <v>19.200000000000003</v>
      </c>
      <c r="F12" s="34" t="str">
        <f>'FA-2'!F11</f>
        <v>A+</v>
      </c>
      <c r="G12" s="33">
        <f>'FA-2'!G11*0.8</f>
        <v>9.6000000000000014</v>
      </c>
      <c r="H12" s="33">
        <f>'FA-2'!H11*0.8</f>
        <v>4</v>
      </c>
      <c r="I12" s="34">
        <f>'FA-2'!I11*0.8</f>
        <v>13.600000000000001</v>
      </c>
      <c r="J12" s="34" t="str">
        <f>'FA-2'!J11</f>
        <v>B</v>
      </c>
      <c r="K12" s="33">
        <f>'FA-2'!K11*0.8</f>
        <v>13.600000000000001</v>
      </c>
      <c r="L12" s="33">
        <f>'FA-2'!L11*0.8</f>
        <v>4</v>
      </c>
      <c r="M12" s="34">
        <f>'FA-2'!M11*0.8</f>
        <v>17.600000000000001</v>
      </c>
      <c r="N12" s="34" t="str">
        <f>'FA-2'!N11</f>
        <v>A</v>
      </c>
      <c r="O12" s="33">
        <f t="shared" ref="O12:Q12" si="36">(C12+G12+K12)</f>
        <v>38.400000000000006</v>
      </c>
      <c r="P12" s="33">
        <f t="shared" si="36"/>
        <v>12</v>
      </c>
      <c r="Q12" s="34">
        <f t="shared" si="36"/>
        <v>50.400000000000006</v>
      </c>
      <c r="R12" s="34" t="str">
        <f t="shared" si="1"/>
        <v>A</v>
      </c>
      <c r="S12" s="33">
        <f>'SA-1'!C11*0.4</f>
        <v>8</v>
      </c>
      <c r="T12" s="33">
        <f>'SA-1'!D11*0.4</f>
        <v>4</v>
      </c>
      <c r="U12" s="34">
        <f>'SA-1'!E11*0.4</f>
        <v>12</v>
      </c>
      <c r="V12" s="34" t="str">
        <f>'SA-1'!F11</f>
        <v>C+</v>
      </c>
      <c r="W12" s="33">
        <f>'SA-1'!G11*0.4</f>
        <v>9.6000000000000014</v>
      </c>
      <c r="X12" s="33">
        <f>'SA-1'!H11*0.4</f>
        <v>4</v>
      </c>
      <c r="Y12" s="34">
        <f>'SA-1'!I11*0.4</f>
        <v>13.600000000000001</v>
      </c>
      <c r="Z12" s="34" t="str">
        <f>'SA-1'!J11</f>
        <v>B</v>
      </c>
      <c r="AA12" s="33">
        <f>'SA-1'!K11*0.4</f>
        <v>13.600000000000001</v>
      </c>
      <c r="AB12" s="33">
        <f>'SA-1'!L11*0.4</f>
        <v>4</v>
      </c>
      <c r="AC12" s="34">
        <f>'SA-1'!M11*0.4</f>
        <v>17.600000000000001</v>
      </c>
      <c r="AD12" s="34" t="str">
        <f>'SA-1'!N11</f>
        <v>A</v>
      </c>
      <c r="AE12" s="33">
        <f t="shared" ref="AE12:AG12" si="37">(S12+W12+AA12)</f>
        <v>31.200000000000003</v>
      </c>
      <c r="AF12" s="33">
        <f t="shared" si="37"/>
        <v>12</v>
      </c>
      <c r="AG12" s="34">
        <f t="shared" si="37"/>
        <v>43.2</v>
      </c>
      <c r="AH12" s="34" t="str">
        <f t="shared" si="3"/>
        <v>B+</v>
      </c>
      <c r="AI12" s="33">
        <f>'SA-2 (1)'!C11*1.2</f>
        <v>28.799999999999997</v>
      </c>
      <c r="AJ12" s="33">
        <f>'SA-2 (1)'!D11*1.2</f>
        <v>22.8</v>
      </c>
      <c r="AK12" s="34">
        <f>'SA-2 (1)'!E11*1.2</f>
        <v>51.6</v>
      </c>
      <c r="AL12" s="34" t="str">
        <f>'SA-2 (1)'!F11</f>
        <v>A</v>
      </c>
      <c r="AM12" s="33">
        <f>'SA-2 (1)'!G11*1.2</f>
        <v>26.4</v>
      </c>
      <c r="AN12" s="33">
        <f>'SA-2 (1)'!H11*1.2</f>
        <v>22.8</v>
      </c>
      <c r="AO12" s="34">
        <f>'SA-2 (1)'!I11*1.2</f>
        <v>49.199999999999996</v>
      </c>
      <c r="AP12" s="34" t="str">
        <f>'SA-2 (1)'!J11</f>
        <v>A</v>
      </c>
      <c r="AQ12" s="33">
        <f>'SA-2 (1)'!K11*1.2</f>
        <v>21.599999999999998</v>
      </c>
      <c r="AR12" s="33">
        <f>'SA-2 (1)'!L11*1.2</f>
        <v>21.599999999999998</v>
      </c>
      <c r="AS12" s="34">
        <f>'SA-2 (1)'!M11*1.2</f>
        <v>43.199999999999996</v>
      </c>
      <c r="AT12" s="34" t="str">
        <f>'SA-2 (1)'!N11</f>
        <v>B+</v>
      </c>
      <c r="AU12" s="33">
        <f t="shared" ref="AU12:AW12" si="38">(AI12+AM12+AQ12)</f>
        <v>76.8</v>
      </c>
      <c r="AV12" s="33">
        <f t="shared" si="38"/>
        <v>67.2</v>
      </c>
      <c r="AW12" s="34">
        <f t="shared" si="38"/>
        <v>144</v>
      </c>
      <c r="AX12" s="34" t="str">
        <f t="shared" si="5"/>
        <v>B+</v>
      </c>
      <c r="AY12" s="34">
        <f t="shared" si="6"/>
        <v>82.800000000000011</v>
      </c>
      <c r="AZ12" s="34" t="str">
        <f t="shared" si="7"/>
        <v>A</v>
      </c>
      <c r="BA12" s="34">
        <f t="shared" si="8"/>
        <v>76.400000000000006</v>
      </c>
      <c r="BB12" s="34" t="str">
        <f t="shared" si="9"/>
        <v>B+</v>
      </c>
      <c r="BC12" s="34">
        <f t="shared" si="10"/>
        <v>78.400000000000006</v>
      </c>
      <c r="BD12" s="34" t="str">
        <f t="shared" si="11"/>
        <v>B+</v>
      </c>
      <c r="BE12" s="34">
        <f t="shared" si="12"/>
        <v>237.60000000000002</v>
      </c>
      <c r="BF12" s="35">
        <f t="shared" si="13"/>
        <v>79.2</v>
      </c>
      <c r="BG12" s="34" t="str">
        <f t="shared" si="14"/>
        <v>B+</v>
      </c>
    </row>
    <row r="13" spans="1:59" ht="57" customHeight="1">
      <c r="A13" s="31">
        <v>210</v>
      </c>
      <c r="B13" s="32" t="s">
        <v>10</v>
      </c>
      <c r="C13" s="33">
        <f>'FA-2'!C12*0.8</f>
        <v>16</v>
      </c>
      <c r="D13" s="33">
        <f>'FA-2'!D12*0.8</f>
        <v>4</v>
      </c>
      <c r="E13" s="34">
        <f>'FA-2'!E12*0.8</f>
        <v>20</v>
      </c>
      <c r="F13" s="34" t="str">
        <f>'FA-2'!F12</f>
        <v>A+</v>
      </c>
      <c r="G13" s="33">
        <f>'FA-2'!G12*0.8</f>
        <v>9.6000000000000014</v>
      </c>
      <c r="H13" s="33">
        <f>'FA-2'!H12*0.8</f>
        <v>4</v>
      </c>
      <c r="I13" s="34">
        <f>'FA-2'!I12*0.8</f>
        <v>13.600000000000001</v>
      </c>
      <c r="J13" s="34" t="str">
        <f>'FA-2'!J12</f>
        <v>B</v>
      </c>
      <c r="K13" s="33">
        <f>'FA-2'!K12*0.8</f>
        <v>14.4</v>
      </c>
      <c r="L13" s="33">
        <f>'FA-2'!L12*0.8</f>
        <v>4</v>
      </c>
      <c r="M13" s="34">
        <f>'FA-2'!M12*0.8</f>
        <v>18.400000000000002</v>
      </c>
      <c r="N13" s="34" t="str">
        <f>'FA-2'!N12</f>
        <v>A+</v>
      </c>
      <c r="O13" s="33">
        <f t="shared" ref="O13:Q13" si="39">(C13+G13+K13)</f>
        <v>40</v>
      </c>
      <c r="P13" s="33">
        <f t="shared" si="39"/>
        <v>12</v>
      </c>
      <c r="Q13" s="34">
        <f t="shared" si="39"/>
        <v>52</v>
      </c>
      <c r="R13" s="34" t="str">
        <f t="shared" si="1"/>
        <v>A</v>
      </c>
      <c r="S13" s="33">
        <f>'SA-1'!C12*0.4</f>
        <v>6</v>
      </c>
      <c r="T13" s="33">
        <f>'SA-1'!D12*0.4</f>
        <v>4</v>
      </c>
      <c r="U13" s="34">
        <f>'SA-1'!E12*0.4</f>
        <v>10</v>
      </c>
      <c r="V13" s="34" t="str">
        <f>'SA-1'!F12</f>
        <v>C</v>
      </c>
      <c r="W13" s="33">
        <f>'SA-1'!G12*0.4</f>
        <v>8</v>
      </c>
      <c r="X13" s="33">
        <f>'SA-1'!H12*0.4</f>
        <v>4</v>
      </c>
      <c r="Y13" s="34">
        <f>'SA-1'!I12*0.4</f>
        <v>12</v>
      </c>
      <c r="Z13" s="34" t="str">
        <f>'SA-1'!J12</f>
        <v>C+</v>
      </c>
      <c r="AA13" s="33">
        <f>'SA-1'!K12*0.4</f>
        <v>14</v>
      </c>
      <c r="AB13" s="33">
        <f>'SA-1'!L12*0.4</f>
        <v>4</v>
      </c>
      <c r="AC13" s="34">
        <f>'SA-1'!M12*0.4</f>
        <v>18</v>
      </c>
      <c r="AD13" s="34" t="str">
        <f>'SA-1'!N12</f>
        <v>A</v>
      </c>
      <c r="AE13" s="33">
        <f t="shared" ref="AE13:AG13" si="40">(S13+W13+AA13)</f>
        <v>28</v>
      </c>
      <c r="AF13" s="33">
        <f t="shared" si="40"/>
        <v>12</v>
      </c>
      <c r="AG13" s="34">
        <f t="shared" si="40"/>
        <v>40</v>
      </c>
      <c r="AH13" s="34" t="str">
        <f t="shared" si="3"/>
        <v>B</v>
      </c>
      <c r="AI13" s="33">
        <f>'SA-2 (1)'!C12*1.2</f>
        <v>31.2</v>
      </c>
      <c r="AJ13" s="33">
        <f>'SA-2 (1)'!D12*1.2</f>
        <v>22.8</v>
      </c>
      <c r="AK13" s="34">
        <f>'SA-2 (1)'!E12*1.2</f>
        <v>54</v>
      </c>
      <c r="AL13" s="34" t="str">
        <f>'SA-2 (1)'!F12</f>
        <v>A</v>
      </c>
      <c r="AM13" s="33">
        <f>'SA-2 (1)'!G12*1.2</f>
        <v>21.599999999999998</v>
      </c>
      <c r="AN13" s="33">
        <f>'SA-2 (1)'!H12*1.2</f>
        <v>22.8</v>
      </c>
      <c r="AO13" s="34">
        <f>'SA-2 (1)'!I12*1.2</f>
        <v>44.4</v>
      </c>
      <c r="AP13" s="34" t="str">
        <f>'SA-2 (1)'!J12</f>
        <v>B+</v>
      </c>
      <c r="AQ13" s="33">
        <f>'SA-2 (1)'!K12*1.2</f>
        <v>24</v>
      </c>
      <c r="AR13" s="33">
        <f>'SA-2 (1)'!L12*1.2</f>
        <v>21.599999999999998</v>
      </c>
      <c r="AS13" s="34">
        <f>'SA-2 (1)'!M12*1.2</f>
        <v>45.6</v>
      </c>
      <c r="AT13" s="34" t="str">
        <f>'SA-2 (1)'!N12</f>
        <v>B+</v>
      </c>
      <c r="AU13" s="33">
        <f t="shared" ref="AU13:AW13" si="41">(AI13+AM13+AQ13)</f>
        <v>76.8</v>
      </c>
      <c r="AV13" s="33">
        <f t="shared" si="41"/>
        <v>67.2</v>
      </c>
      <c r="AW13" s="34">
        <f t="shared" si="41"/>
        <v>144</v>
      </c>
      <c r="AX13" s="34" t="str">
        <f t="shared" si="5"/>
        <v>B+</v>
      </c>
      <c r="AY13" s="34">
        <f t="shared" si="6"/>
        <v>84</v>
      </c>
      <c r="AZ13" s="34" t="str">
        <f t="shared" si="7"/>
        <v>A</v>
      </c>
      <c r="BA13" s="34">
        <f t="shared" si="8"/>
        <v>70</v>
      </c>
      <c r="BB13" s="34" t="str">
        <f t="shared" si="9"/>
        <v>B</v>
      </c>
      <c r="BC13" s="34">
        <f t="shared" si="10"/>
        <v>82</v>
      </c>
      <c r="BD13" s="34" t="str">
        <f t="shared" si="11"/>
        <v>A</v>
      </c>
      <c r="BE13" s="34">
        <f t="shared" si="12"/>
        <v>236</v>
      </c>
      <c r="BF13" s="35">
        <f t="shared" si="13"/>
        <v>78.666666666666671</v>
      </c>
      <c r="BG13" s="34" t="str">
        <f t="shared" si="14"/>
        <v>B+</v>
      </c>
    </row>
    <row r="14" spans="1:59" ht="57" customHeight="1">
      <c r="A14" s="31">
        <v>211</v>
      </c>
      <c r="B14" s="32" t="s">
        <v>11</v>
      </c>
      <c r="C14" s="33">
        <f>'FA-2'!C13*0.8</f>
        <v>13.600000000000001</v>
      </c>
      <c r="D14" s="33">
        <f>'FA-2'!D13*0.8</f>
        <v>4</v>
      </c>
      <c r="E14" s="34">
        <f>'FA-2'!E13*0.8</f>
        <v>17.600000000000001</v>
      </c>
      <c r="F14" s="34" t="str">
        <f>'FA-2'!F13</f>
        <v>A</v>
      </c>
      <c r="G14" s="33">
        <f>'FA-2'!G13*0.8</f>
        <v>8</v>
      </c>
      <c r="H14" s="33">
        <f>'FA-2'!H13*0.8</f>
        <v>4</v>
      </c>
      <c r="I14" s="34">
        <f>'FA-2'!I13*0.8</f>
        <v>12</v>
      </c>
      <c r="J14" s="34" t="str">
        <f>'FA-2'!J13</f>
        <v>C+</v>
      </c>
      <c r="K14" s="33">
        <f>'FA-2'!K13*0.8</f>
        <v>14.4</v>
      </c>
      <c r="L14" s="33">
        <f>'FA-2'!L13*0.8</f>
        <v>4</v>
      </c>
      <c r="M14" s="34">
        <f>'FA-2'!M13*0.8</f>
        <v>18.400000000000002</v>
      </c>
      <c r="N14" s="34" t="str">
        <f>'FA-2'!N13</f>
        <v>A+</v>
      </c>
      <c r="O14" s="33">
        <f t="shared" ref="O14:Q14" si="42">(C14+G14+K14)</f>
        <v>36</v>
      </c>
      <c r="P14" s="33">
        <f t="shared" si="42"/>
        <v>12</v>
      </c>
      <c r="Q14" s="34">
        <f t="shared" si="42"/>
        <v>48</v>
      </c>
      <c r="R14" s="34" t="str">
        <f t="shared" si="1"/>
        <v>B+</v>
      </c>
      <c r="S14" s="33">
        <f>'SA-1'!C13*0.4</f>
        <v>5.6000000000000005</v>
      </c>
      <c r="T14" s="33">
        <f>'SA-1'!D13*0.4</f>
        <v>4</v>
      </c>
      <c r="U14" s="34">
        <f>'SA-1'!E13*0.4</f>
        <v>9.6000000000000014</v>
      </c>
      <c r="V14" s="34" t="str">
        <f>'SA-1'!F13</f>
        <v>C</v>
      </c>
      <c r="W14" s="33">
        <f>'SA-1'!G13*0.4</f>
        <v>6.4</v>
      </c>
      <c r="X14" s="33">
        <f>'SA-1'!H13*0.4</f>
        <v>4</v>
      </c>
      <c r="Y14" s="34">
        <f>'SA-1'!I13*0.4</f>
        <v>10.4</v>
      </c>
      <c r="Z14" s="34" t="str">
        <f>'SA-1'!J13</f>
        <v>C+</v>
      </c>
      <c r="AA14" s="33">
        <f>'SA-1'!K13*0.4</f>
        <v>11.200000000000001</v>
      </c>
      <c r="AB14" s="33">
        <f>'SA-1'!L13*0.4</f>
        <v>4</v>
      </c>
      <c r="AC14" s="34">
        <f>'SA-1'!M13*0.4</f>
        <v>15.200000000000001</v>
      </c>
      <c r="AD14" s="34" t="str">
        <f>'SA-1'!N13</f>
        <v>B+</v>
      </c>
      <c r="AE14" s="33">
        <f t="shared" ref="AE14:AG14" si="43">(S14+W14+AA14)</f>
        <v>23.200000000000003</v>
      </c>
      <c r="AF14" s="33">
        <f t="shared" si="43"/>
        <v>12</v>
      </c>
      <c r="AG14" s="34">
        <f t="shared" si="43"/>
        <v>35.200000000000003</v>
      </c>
      <c r="AH14" s="34" t="str">
        <f t="shared" si="3"/>
        <v>C+</v>
      </c>
      <c r="AI14" s="33">
        <f>'SA-2 (1)'!C13*1.2</f>
        <v>26.4</v>
      </c>
      <c r="AJ14" s="33">
        <f>'SA-2 (1)'!D13*1.2</f>
        <v>22.8</v>
      </c>
      <c r="AK14" s="34">
        <f>'SA-2 (1)'!E13*1.2</f>
        <v>49.199999999999996</v>
      </c>
      <c r="AL14" s="34" t="str">
        <f>'SA-2 (1)'!F13</f>
        <v>A</v>
      </c>
      <c r="AM14" s="33">
        <f>'SA-2 (1)'!G13*1.2</f>
        <v>20.399999999999999</v>
      </c>
      <c r="AN14" s="33">
        <f>'SA-2 (1)'!H13*1.2</f>
        <v>22.8</v>
      </c>
      <c r="AO14" s="34">
        <f>'SA-2 (1)'!I13*1.2</f>
        <v>43.199999999999996</v>
      </c>
      <c r="AP14" s="34" t="str">
        <f>'SA-2 (1)'!J13</f>
        <v>B+</v>
      </c>
      <c r="AQ14" s="33">
        <f>'SA-2 (1)'!K13*1.2</f>
        <v>25.2</v>
      </c>
      <c r="AR14" s="33">
        <f>'SA-2 (1)'!L13*1.2</f>
        <v>21.599999999999998</v>
      </c>
      <c r="AS14" s="34">
        <f>'SA-2 (1)'!M13*1.2</f>
        <v>46.8</v>
      </c>
      <c r="AT14" s="34" t="str">
        <f>'SA-2 (1)'!N13</f>
        <v>B+</v>
      </c>
      <c r="AU14" s="33">
        <f t="shared" ref="AU14:AW14" si="44">(AI14+AM14+AQ14)</f>
        <v>72</v>
      </c>
      <c r="AV14" s="33">
        <f t="shared" si="44"/>
        <v>67.2</v>
      </c>
      <c r="AW14" s="34">
        <f t="shared" si="44"/>
        <v>139.19999999999999</v>
      </c>
      <c r="AX14" s="34" t="str">
        <f t="shared" si="5"/>
        <v>B+</v>
      </c>
      <c r="AY14" s="34">
        <f t="shared" si="6"/>
        <v>76.400000000000006</v>
      </c>
      <c r="AZ14" s="34" t="str">
        <f t="shared" si="7"/>
        <v>B+</v>
      </c>
      <c r="BA14" s="34">
        <f t="shared" si="8"/>
        <v>65.599999999999994</v>
      </c>
      <c r="BB14" s="34" t="str">
        <f t="shared" si="9"/>
        <v>B</v>
      </c>
      <c r="BC14" s="34">
        <f t="shared" si="10"/>
        <v>80.400000000000006</v>
      </c>
      <c r="BD14" s="34" t="str">
        <f t="shared" si="11"/>
        <v>B+</v>
      </c>
      <c r="BE14" s="34">
        <f t="shared" si="12"/>
        <v>222.4</v>
      </c>
      <c r="BF14" s="35">
        <f t="shared" si="13"/>
        <v>74.13333333333334</v>
      </c>
      <c r="BG14" s="34" t="str">
        <f t="shared" si="14"/>
        <v>B+</v>
      </c>
    </row>
    <row r="15" spans="1:59" ht="57" customHeight="1">
      <c r="A15" s="31">
        <v>212</v>
      </c>
      <c r="B15" s="32" t="s">
        <v>12</v>
      </c>
      <c r="C15" s="33">
        <f>'FA-2'!C14*0.8</f>
        <v>7.2</v>
      </c>
      <c r="D15" s="33">
        <f>'FA-2'!D14*0.8</f>
        <v>3.2</v>
      </c>
      <c r="E15" s="34">
        <f>'FA-2'!E14*0.8</f>
        <v>10.4</v>
      </c>
      <c r="F15" s="34" t="str">
        <f>'FA-2'!F14</f>
        <v>C</v>
      </c>
      <c r="G15" s="33">
        <f>'FA-2'!G14*0.8</f>
        <v>8</v>
      </c>
      <c r="H15" s="33">
        <f>'FA-2'!H14*0.8</f>
        <v>3.2</v>
      </c>
      <c r="I15" s="34">
        <f>'FA-2'!I14*0.8</f>
        <v>11.200000000000001</v>
      </c>
      <c r="J15" s="34" t="str">
        <f>'FA-2'!J14</f>
        <v>C+</v>
      </c>
      <c r="K15" s="33">
        <f>'FA-2'!K14*0.8</f>
        <v>8</v>
      </c>
      <c r="L15" s="33">
        <f>'FA-2'!L14*0.8</f>
        <v>3.2</v>
      </c>
      <c r="M15" s="34">
        <f>'FA-2'!M14*0.8</f>
        <v>11.200000000000001</v>
      </c>
      <c r="N15" s="34" t="str">
        <f>'FA-2'!N14</f>
        <v>C+</v>
      </c>
      <c r="O15" s="33">
        <f t="shared" ref="O15:Q15" si="45">(C15+G15+K15)</f>
        <v>23.2</v>
      </c>
      <c r="P15" s="33">
        <f t="shared" si="45"/>
        <v>9.6000000000000014</v>
      </c>
      <c r="Q15" s="34">
        <f t="shared" si="45"/>
        <v>32.800000000000004</v>
      </c>
      <c r="R15" s="34" t="str">
        <f t="shared" si="1"/>
        <v>C+</v>
      </c>
      <c r="S15" s="33">
        <f>'SA-1'!C14*0.4</f>
        <v>6</v>
      </c>
      <c r="T15" s="33">
        <f>'SA-1'!D14*0.4</f>
        <v>4</v>
      </c>
      <c r="U15" s="34">
        <f>'SA-1'!E14*0.4</f>
        <v>10</v>
      </c>
      <c r="V15" s="34" t="str">
        <f>'SA-1'!F14</f>
        <v>C</v>
      </c>
      <c r="W15" s="33">
        <f>'SA-1'!G14*0.4</f>
        <v>5.6000000000000005</v>
      </c>
      <c r="X15" s="33">
        <f>'SA-1'!H14*0.4</f>
        <v>4</v>
      </c>
      <c r="Y15" s="34">
        <f>'SA-1'!I14*0.4</f>
        <v>9.6000000000000014</v>
      </c>
      <c r="Z15" s="34" t="str">
        <f>'SA-1'!J14</f>
        <v>C</v>
      </c>
      <c r="AA15" s="33">
        <f>'SA-1'!K14*0.4</f>
        <v>6</v>
      </c>
      <c r="AB15" s="33">
        <f>'SA-1'!L14*0.4</f>
        <v>4</v>
      </c>
      <c r="AC15" s="34">
        <f>'SA-1'!M14*0.4</f>
        <v>10</v>
      </c>
      <c r="AD15" s="34" t="str">
        <f>'SA-1'!N14</f>
        <v>C</v>
      </c>
      <c r="AE15" s="33">
        <f t="shared" ref="AE15:AG15" si="46">(S15+W15+AA15)</f>
        <v>17.600000000000001</v>
      </c>
      <c r="AF15" s="33">
        <f t="shared" si="46"/>
        <v>12</v>
      </c>
      <c r="AG15" s="34">
        <f t="shared" si="46"/>
        <v>29.6</v>
      </c>
      <c r="AH15" s="34" t="str">
        <f t="shared" si="3"/>
        <v>C</v>
      </c>
      <c r="AI15" s="33">
        <f>'SA-2 (1)'!C14*1.2</f>
        <v>21.599999999999998</v>
      </c>
      <c r="AJ15" s="33">
        <f>'SA-2 (1)'!D14*1.2</f>
        <v>22.8</v>
      </c>
      <c r="AK15" s="34">
        <f>'SA-2 (1)'!E14*1.2</f>
        <v>44.4</v>
      </c>
      <c r="AL15" s="34" t="str">
        <f>'SA-2 (1)'!F14</f>
        <v>B+</v>
      </c>
      <c r="AM15" s="33">
        <f>'SA-2 (1)'!G14*1.2</f>
        <v>13.2</v>
      </c>
      <c r="AN15" s="33">
        <f>'SA-2 (1)'!H14*1.2</f>
        <v>22.8</v>
      </c>
      <c r="AO15" s="34">
        <f>'SA-2 (1)'!I14*1.2</f>
        <v>36</v>
      </c>
      <c r="AP15" s="34" t="str">
        <f>'SA-2 (1)'!J14</f>
        <v>C+</v>
      </c>
      <c r="AQ15" s="33">
        <f>'SA-2 (1)'!K14*1.2</f>
        <v>14.399999999999999</v>
      </c>
      <c r="AR15" s="33">
        <f>'SA-2 (1)'!L14*1.2</f>
        <v>21.599999999999998</v>
      </c>
      <c r="AS15" s="34">
        <f>'SA-2 (1)'!M14*1.2</f>
        <v>36</v>
      </c>
      <c r="AT15" s="34" t="str">
        <f>'SA-2 (1)'!N14</f>
        <v>C+</v>
      </c>
      <c r="AU15" s="33">
        <f t="shared" ref="AU15:AW15" si="47">(AI15+AM15+AQ15)</f>
        <v>49.199999999999996</v>
      </c>
      <c r="AV15" s="33">
        <f t="shared" si="47"/>
        <v>67.2</v>
      </c>
      <c r="AW15" s="34">
        <f t="shared" si="47"/>
        <v>116.4</v>
      </c>
      <c r="AX15" s="34" t="str">
        <f t="shared" si="5"/>
        <v>B</v>
      </c>
      <c r="AY15" s="34">
        <f t="shared" si="6"/>
        <v>64.8</v>
      </c>
      <c r="AZ15" s="34" t="str">
        <f t="shared" si="7"/>
        <v>B</v>
      </c>
      <c r="BA15" s="34">
        <f t="shared" si="8"/>
        <v>56.800000000000004</v>
      </c>
      <c r="BB15" s="34" t="str">
        <f t="shared" si="9"/>
        <v>C+</v>
      </c>
      <c r="BC15" s="34">
        <f t="shared" si="10"/>
        <v>57.2</v>
      </c>
      <c r="BD15" s="34" t="str">
        <f t="shared" si="11"/>
        <v>C+</v>
      </c>
      <c r="BE15" s="34">
        <f t="shared" si="12"/>
        <v>178.8</v>
      </c>
      <c r="BF15" s="35">
        <f t="shared" si="13"/>
        <v>59.6</v>
      </c>
      <c r="BG15" s="34" t="str">
        <f t="shared" si="14"/>
        <v>C+</v>
      </c>
    </row>
    <row r="16" spans="1:59" ht="57" customHeight="1">
      <c r="A16" s="31">
        <v>213</v>
      </c>
      <c r="B16" s="32" t="s">
        <v>13</v>
      </c>
      <c r="C16" s="33">
        <f>'FA-2'!C15*0.8</f>
        <v>16</v>
      </c>
      <c r="D16" s="33">
        <f>'FA-2'!D15*0.8</f>
        <v>4</v>
      </c>
      <c r="E16" s="34">
        <f>'FA-2'!E15*0.8</f>
        <v>20</v>
      </c>
      <c r="F16" s="34" t="str">
        <f>'FA-2'!F15</f>
        <v>A+</v>
      </c>
      <c r="G16" s="33">
        <f>'FA-2'!G15*0.8</f>
        <v>11.200000000000001</v>
      </c>
      <c r="H16" s="33">
        <f>'FA-2'!H15*0.8</f>
        <v>4</v>
      </c>
      <c r="I16" s="34">
        <f>'FA-2'!I15*0.8</f>
        <v>15.200000000000001</v>
      </c>
      <c r="J16" s="34" t="str">
        <f>'FA-2'!J15</f>
        <v>B</v>
      </c>
      <c r="K16" s="33">
        <f>'FA-2'!K15*0.8</f>
        <v>13.600000000000001</v>
      </c>
      <c r="L16" s="33">
        <f>'FA-2'!L15*0.8</f>
        <v>4</v>
      </c>
      <c r="M16" s="34">
        <f>'FA-2'!M15*0.8</f>
        <v>17.600000000000001</v>
      </c>
      <c r="N16" s="34" t="str">
        <f>'FA-2'!N15</f>
        <v>A</v>
      </c>
      <c r="O16" s="33">
        <f t="shared" ref="O16:Q16" si="48">(C16+G16+K16)</f>
        <v>40.800000000000004</v>
      </c>
      <c r="P16" s="33">
        <f t="shared" si="48"/>
        <v>12</v>
      </c>
      <c r="Q16" s="34">
        <f t="shared" si="48"/>
        <v>52.800000000000004</v>
      </c>
      <c r="R16" s="34" t="str">
        <f t="shared" si="1"/>
        <v>A</v>
      </c>
      <c r="S16" s="33">
        <f>'SA-1'!C15*0.4</f>
        <v>6.4</v>
      </c>
      <c r="T16" s="33">
        <f>'SA-1'!D15*0.4</f>
        <v>4</v>
      </c>
      <c r="U16" s="34">
        <f>'SA-1'!E15*0.4</f>
        <v>10.4</v>
      </c>
      <c r="V16" s="34" t="str">
        <f>'SA-1'!F15</f>
        <v>C+</v>
      </c>
      <c r="W16" s="33">
        <f>'SA-1'!G15*0.4</f>
        <v>14.8</v>
      </c>
      <c r="X16" s="33">
        <f>'SA-1'!H15*0.4</f>
        <v>4</v>
      </c>
      <c r="Y16" s="34">
        <f>'SA-1'!I15*0.4</f>
        <v>18.8</v>
      </c>
      <c r="Z16" s="34" t="str">
        <f>'SA-1'!J15</f>
        <v>A+</v>
      </c>
      <c r="AA16" s="33">
        <f>'SA-1'!K15*0.4</f>
        <v>14.8</v>
      </c>
      <c r="AB16" s="33">
        <f>'SA-1'!L15*0.4</f>
        <v>4</v>
      </c>
      <c r="AC16" s="34">
        <f>'SA-1'!M15*0.4</f>
        <v>18.8</v>
      </c>
      <c r="AD16" s="34" t="str">
        <f>'SA-1'!N15</f>
        <v>A+</v>
      </c>
      <c r="AE16" s="33">
        <f t="shared" ref="AE16:AG16" si="49">(S16+W16+AA16)</f>
        <v>36</v>
      </c>
      <c r="AF16" s="33">
        <f t="shared" si="49"/>
        <v>12</v>
      </c>
      <c r="AG16" s="34">
        <f t="shared" si="49"/>
        <v>48</v>
      </c>
      <c r="AH16" s="34" t="str">
        <f t="shared" si="3"/>
        <v>B+</v>
      </c>
      <c r="AI16" s="33">
        <f>'SA-2 (1)'!C15*1.2</f>
        <v>31.2</v>
      </c>
      <c r="AJ16" s="33">
        <f>'SA-2 (1)'!D15*1.2</f>
        <v>22.8</v>
      </c>
      <c r="AK16" s="34">
        <f>'SA-2 (1)'!E15*1.2</f>
        <v>54</v>
      </c>
      <c r="AL16" s="34" t="str">
        <f>'SA-2 (1)'!F15</f>
        <v>A</v>
      </c>
      <c r="AM16" s="33">
        <f>'SA-2 (1)'!G15*1.2</f>
        <v>32.4</v>
      </c>
      <c r="AN16" s="33">
        <f>'SA-2 (1)'!H15*1.2</f>
        <v>22.8</v>
      </c>
      <c r="AO16" s="34">
        <f>'SA-2 (1)'!I15*1.2</f>
        <v>55.199999999999996</v>
      </c>
      <c r="AP16" s="34" t="str">
        <f>'SA-2 (1)'!J15</f>
        <v>A+</v>
      </c>
      <c r="AQ16" s="33">
        <f>'SA-2 (1)'!K15*1.2</f>
        <v>31.2</v>
      </c>
      <c r="AR16" s="33">
        <f>'SA-2 (1)'!L15*1.2</f>
        <v>21.599999999999998</v>
      </c>
      <c r="AS16" s="34">
        <f>'SA-2 (1)'!M15*1.2</f>
        <v>52.8</v>
      </c>
      <c r="AT16" s="34" t="str">
        <f>'SA-2 (1)'!N15</f>
        <v>A</v>
      </c>
      <c r="AU16" s="33">
        <f t="shared" ref="AU16:AW16" si="50">(AI16+AM16+AQ16)</f>
        <v>94.8</v>
      </c>
      <c r="AV16" s="33">
        <f t="shared" si="50"/>
        <v>67.2</v>
      </c>
      <c r="AW16" s="34">
        <f t="shared" si="50"/>
        <v>162</v>
      </c>
      <c r="AX16" s="34" t="str">
        <f t="shared" si="5"/>
        <v>A</v>
      </c>
      <c r="AY16" s="34">
        <f t="shared" si="6"/>
        <v>84.4</v>
      </c>
      <c r="AZ16" s="34" t="str">
        <f t="shared" si="7"/>
        <v>A</v>
      </c>
      <c r="BA16" s="34">
        <f t="shared" si="8"/>
        <v>89.199999999999989</v>
      </c>
      <c r="BB16" s="34" t="str">
        <f t="shared" si="9"/>
        <v>A</v>
      </c>
      <c r="BC16" s="34">
        <f t="shared" si="10"/>
        <v>89.2</v>
      </c>
      <c r="BD16" s="34" t="str">
        <f t="shared" si="11"/>
        <v>A</v>
      </c>
      <c r="BE16" s="34">
        <f t="shared" si="12"/>
        <v>262.8</v>
      </c>
      <c r="BF16" s="35">
        <f t="shared" si="13"/>
        <v>87.600000000000009</v>
      </c>
      <c r="BG16" s="34" t="str">
        <f t="shared" si="14"/>
        <v>A</v>
      </c>
    </row>
    <row r="17" spans="1:59" ht="57" customHeight="1">
      <c r="A17" s="31">
        <v>214</v>
      </c>
      <c r="B17" s="32" t="s">
        <v>14</v>
      </c>
      <c r="C17" s="33">
        <f>'FA-2'!C16*0.8</f>
        <v>16</v>
      </c>
      <c r="D17" s="33">
        <f>'FA-2'!D16*0.8</f>
        <v>4</v>
      </c>
      <c r="E17" s="34">
        <f>'FA-2'!E16*0.8</f>
        <v>20</v>
      </c>
      <c r="F17" s="34" t="str">
        <f>'FA-2'!F16</f>
        <v>A+</v>
      </c>
      <c r="G17" s="33">
        <f>'FA-2'!G16*0.8</f>
        <v>9.6000000000000014</v>
      </c>
      <c r="H17" s="33">
        <f>'FA-2'!H16*0.8</f>
        <v>4</v>
      </c>
      <c r="I17" s="34">
        <f>'FA-2'!I16*0.8</f>
        <v>13.600000000000001</v>
      </c>
      <c r="J17" s="34" t="str">
        <f>'FA-2'!J16</f>
        <v>B</v>
      </c>
      <c r="K17" s="33">
        <f>'FA-2'!K16*0.8</f>
        <v>13.600000000000001</v>
      </c>
      <c r="L17" s="33">
        <f>'FA-2'!L16*0.8</f>
        <v>4</v>
      </c>
      <c r="M17" s="34">
        <f>'FA-2'!M16*0.8</f>
        <v>17.600000000000001</v>
      </c>
      <c r="N17" s="34" t="str">
        <f>'FA-2'!N16</f>
        <v>A</v>
      </c>
      <c r="O17" s="33">
        <f t="shared" ref="O17:Q17" si="51">(C17+G17+K17)</f>
        <v>39.200000000000003</v>
      </c>
      <c r="P17" s="33">
        <f t="shared" si="51"/>
        <v>12</v>
      </c>
      <c r="Q17" s="34">
        <f t="shared" si="51"/>
        <v>51.2</v>
      </c>
      <c r="R17" s="34" t="str">
        <f t="shared" si="1"/>
        <v>A</v>
      </c>
      <c r="S17" s="33">
        <f>'SA-1'!C16*0.4</f>
        <v>8</v>
      </c>
      <c r="T17" s="33">
        <f>'SA-1'!D16*0.4</f>
        <v>4</v>
      </c>
      <c r="U17" s="34">
        <f>'SA-1'!E16*0.4</f>
        <v>12</v>
      </c>
      <c r="V17" s="34" t="str">
        <f>'SA-1'!F16</f>
        <v>C+</v>
      </c>
      <c r="W17" s="33">
        <f>'SA-1'!G16*0.4</f>
        <v>14.4</v>
      </c>
      <c r="X17" s="33">
        <f>'SA-1'!H16*0.4</f>
        <v>4</v>
      </c>
      <c r="Y17" s="34">
        <f>'SA-1'!I16*0.4</f>
        <v>18.400000000000002</v>
      </c>
      <c r="Z17" s="34" t="str">
        <f>'SA-1'!J16</f>
        <v>A+</v>
      </c>
      <c r="AA17" s="33">
        <f>'SA-1'!K16*0.4</f>
        <v>14</v>
      </c>
      <c r="AB17" s="33">
        <f>'SA-1'!L16*0.4</f>
        <v>4</v>
      </c>
      <c r="AC17" s="34">
        <f>'SA-1'!M16*0.4</f>
        <v>18</v>
      </c>
      <c r="AD17" s="34" t="str">
        <f>'SA-1'!N16</f>
        <v>A</v>
      </c>
      <c r="AE17" s="33">
        <f t="shared" ref="AE17:AG17" si="52">(S17+W17+AA17)</f>
        <v>36.4</v>
      </c>
      <c r="AF17" s="33">
        <f t="shared" si="52"/>
        <v>12</v>
      </c>
      <c r="AG17" s="34">
        <f t="shared" si="52"/>
        <v>48.400000000000006</v>
      </c>
      <c r="AH17" s="34" t="str">
        <f t="shared" si="3"/>
        <v>B+</v>
      </c>
      <c r="AI17" s="33">
        <f>'SA-2 (1)'!C16*1.2</f>
        <v>27.599999999999998</v>
      </c>
      <c r="AJ17" s="33">
        <f>'SA-2 (1)'!D16*1.2</f>
        <v>22.8</v>
      </c>
      <c r="AK17" s="34">
        <f>'SA-2 (1)'!E16*1.2</f>
        <v>50.4</v>
      </c>
      <c r="AL17" s="34" t="str">
        <f>'SA-2 (1)'!F16</f>
        <v>A</v>
      </c>
      <c r="AM17" s="33">
        <f>'SA-2 (1)'!G16*1.2</f>
        <v>33.6</v>
      </c>
      <c r="AN17" s="33">
        <f>'SA-2 (1)'!H16*1.2</f>
        <v>22.8</v>
      </c>
      <c r="AO17" s="34">
        <f>'SA-2 (1)'!I16*1.2</f>
        <v>56.4</v>
      </c>
      <c r="AP17" s="34" t="str">
        <f>'SA-2 (1)'!J16</f>
        <v>A+</v>
      </c>
      <c r="AQ17" s="33">
        <f>'SA-2 (1)'!K16*1.2</f>
        <v>25.2</v>
      </c>
      <c r="AR17" s="33">
        <f>'SA-2 (1)'!L16*1.2</f>
        <v>21.599999999999998</v>
      </c>
      <c r="AS17" s="34">
        <f>'SA-2 (1)'!M16*1.2</f>
        <v>46.8</v>
      </c>
      <c r="AT17" s="34" t="str">
        <f>'SA-2 (1)'!N16</f>
        <v>B+</v>
      </c>
      <c r="AU17" s="33">
        <f t="shared" ref="AU17:AW17" si="53">(AI17+AM17+AQ17)</f>
        <v>86.4</v>
      </c>
      <c r="AV17" s="33">
        <f t="shared" si="53"/>
        <v>67.2</v>
      </c>
      <c r="AW17" s="34">
        <f t="shared" si="53"/>
        <v>153.6</v>
      </c>
      <c r="AX17" s="34" t="str">
        <f t="shared" si="5"/>
        <v>A</v>
      </c>
      <c r="AY17" s="34">
        <f t="shared" si="6"/>
        <v>82.4</v>
      </c>
      <c r="AZ17" s="34" t="str">
        <f t="shared" si="7"/>
        <v>A</v>
      </c>
      <c r="BA17" s="34">
        <f t="shared" si="8"/>
        <v>88.4</v>
      </c>
      <c r="BB17" s="34" t="str">
        <f t="shared" si="9"/>
        <v>A</v>
      </c>
      <c r="BC17" s="34">
        <f t="shared" si="10"/>
        <v>82.4</v>
      </c>
      <c r="BD17" s="34" t="str">
        <f t="shared" si="11"/>
        <v>A</v>
      </c>
      <c r="BE17" s="34">
        <f t="shared" si="12"/>
        <v>253.20000000000002</v>
      </c>
      <c r="BF17" s="35">
        <f t="shared" si="13"/>
        <v>84.4</v>
      </c>
      <c r="BG17" s="34" t="str">
        <f t="shared" si="14"/>
        <v>A</v>
      </c>
    </row>
    <row r="18" spans="1:59" ht="57" customHeight="1">
      <c r="A18" s="31">
        <v>215</v>
      </c>
      <c r="B18" s="32" t="s">
        <v>15</v>
      </c>
      <c r="C18" s="33">
        <f>'FA-2'!C17*0.8</f>
        <v>16</v>
      </c>
      <c r="D18" s="33">
        <f>'FA-2'!D17*0.8</f>
        <v>4</v>
      </c>
      <c r="E18" s="34">
        <f>'FA-2'!E17*0.8</f>
        <v>20</v>
      </c>
      <c r="F18" s="34" t="str">
        <f>'FA-2'!F17</f>
        <v>A+</v>
      </c>
      <c r="G18" s="33">
        <f>'FA-2'!G17*0.8</f>
        <v>12.8</v>
      </c>
      <c r="H18" s="33">
        <f>'FA-2'!H17*0.8</f>
        <v>4</v>
      </c>
      <c r="I18" s="34">
        <f>'FA-2'!I17*0.8</f>
        <v>16.8</v>
      </c>
      <c r="J18" s="34" t="str">
        <f>'FA-2'!J17</f>
        <v>B+</v>
      </c>
      <c r="K18" s="33">
        <f>'FA-2'!K17*0.8</f>
        <v>13.600000000000001</v>
      </c>
      <c r="L18" s="33">
        <f>'FA-2'!L17*0.8</f>
        <v>4</v>
      </c>
      <c r="M18" s="34">
        <f>'FA-2'!M17*0.8</f>
        <v>17.600000000000001</v>
      </c>
      <c r="N18" s="34" t="str">
        <f>'FA-2'!N17</f>
        <v>A</v>
      </c>
      <c r="O18" s="33">
        <f t="shared" ref="O18:Q18" si="54">(C18+G18+K18)</f>
        <v>42.400000000000006</v>
      </c>
      <c r="P18" s="33">
        <f t="shared" si="54"/>
        <v>12</v>
      </c>
      <c r="Q18" s="34">
        <f t="shared" si="54"/>
        <v>54.4</v>
      </c>
      <c r="R18" s="34" t="str">
        <f t="shared" si="1"/>
        <v>A</v>
      </c>
      <c r="S18" s="33">
        <f>'SA-1'!C17*0.4</f>
        <v>6.4</v>
      </c>
      <c r="T18" s="33">
        <f>'SA-1'!D17*0.4</f>
        <v>4</v>
      </c>
      <c r="U18" s="34">
        <f>'SA-1'!E17*0.4</f>
        <v>10.4</v>
      </c>
      <c r="V18" s="34" t="str">
        <f>'SA-1'!F17</f>
        <v>C+</v>
      </c>
      <c r="W18" s="33">
        <f>'SA-1'!G17*0.4</f>
        <v>6</v>
      </c>
      <c r="X18" s="33">
        <f>'SA-1'!H17*0.4</f>
        <v>4</v>
      </c>
      <c r="Y18" s="34">
        <f>'SA-1'!I17*0.4</f>
        <v>10</v>
      </c>
      <c r="Z18" s="34" t="str">
        <f>'SA-1'!J17</f>
        <v>C</v>
      </c>
      <c r="AA18" s="33">
        <f>'SA-1'!K17*0.4</f>
        <v>10.4</v>
      </c>
      <c r="AB18" s="33">
        <f>'SA-1'!L17*0.4</f>
        <v>4</v>
      </c>
      <c r="AC18" s="34">
        <f>'SA-1'!M17*0.4</f>
        <v>14.4</v>
      </c>
      <c r="AD18" s="34" t="str">
        <f>'SA-1'!N17</f>
        <v>B+</v>
      </c>
      <c r="AE18" s="33">
        <f t="shared" ref="AE18:AG18" si="55">(S18+W18+AA18)</f>
        <v>22.8</v>
      </c>
      <c r="AF18" s="33">
        <f t="shared" si="55"/>
        <v>12</v>
      </c>
      <c r="AG18" s="34">
        <f t="shared" si="55"/>
        <v>34.799999999999997</v>
      </c>
      <c r="AH18" s="34" t="str">
        <f t="shared" si="3"/>
        <v>C+</v>
      </c>
      <c r="AI18" s="33">
        <f>'SA-2 (1)'!C17*1.2</f>
        <v>24</v>
      </c>
      <c r="AJ18" s="33">
        <f>'SA-2 (1)'!D17*1.2</f>
        <v>22.8</v>
      </c>
      <c r="AK18" s="34">
        <f>'SA-2 (1)'!E17*1.2</f>
        <v>46.8</v>
      </c>
      <c r="AL18" s="34" t="str">
        <f>'SA-2 (1)'!F17</f>
        <v>B+</v>
      </c>
      <c r="AM18" s="33">
        <f>'SA-2 (1)'!G17*1.2</f>
        <v>28.799999999999997</v>
      </c>
      <c r="AN18" s="33">
        <f>'SA-2 (1)'!H17*1.2</f>
        <v>22.8</v>
      </c>
      <c r="AO18" s="34">
        <f>'SA-2 (1)'!I17*1.2</f>
        <v>51.6</v>
      </c>
      <c r="AP18" s="34" t="str">
        <f>'SA-2 (1)'!J17</f>
        <v>A</v>
      </c>
      <c r="AQ18" s="33">
        <f>'SA-2 (1)'!K17*1.2</f>
        <v>18</v>
      </c>
      <c r="AR18" s="33">
        <f>'SA-2 (1)'!L17*1.2</f>
        <v>21.599999999999998</v>
      </c>
      <c r="AS18" s="34">
        <f>'SA-2 (1)'!M17*1.2</f>
        <v>39.6</v>
      </c>
      <c r="AT18" s="34" t="str">
        <f>'SA-2 (1)'!N17</f>
        <v>B</v>
      </c>
      <c r="AU18" s="33">
        <f t="shared" ref="AU18:AW18" si="56">(AI18+AM18+AQ18)</f>
        <v>70.8</v>
      </c>
      <c r="AV18" s="33">
        <f t="shared" si="56"/>
        <v>67.2</v>
      </c>
      <c r="AW18" s="34">
        <f t="shared" si="56"/>
        <v>138</v>
      </c>
      <c r="AX18" s="34" t="str">
        <f t="shared" si="5"/>
        <v>B+</v>
      </c>
      <c r="AY18" s="34">
        <f t="shared" si="6"/>
        <v>77.199999999999989</v>
      </c>
      <c r="AZ18" s="34" t="str">
        <f t="shared" si="7"/>
        <v>B+</v>
      </c>
      <c r="BA18" s="34">
        <f t="shared" si="8"/>
        <v>78.400000000000006</v>
      </c>
      <c r="BB18" s="34" t="str">
        <f t="shared" si="9"/>
        <v>B+</v>
      </c>
      <c r="BC18" s="34">
        <f t="shared" si="10"/>
        <v>71.599999999999994</v>
      </c>
      <c r="BD18" s="34" t="str">
        <f t="shared" si="11"/>
        <v>B+</v>
      </c>
      <c r="BE18" s="34">
        <f t="shared" si="12"/>
        <v>227.2</v>
      </c>
      <c r="BF18" s="35">
        <f t="shared" si="13"/>
        <v>75.733333333333334</v>
      </c>
      <c r="BG18" s="34" t="str">
        <f t="shared" si="14"/>
        <v>B+</v>
      </c>
    </row>
    <row r="19" spans="1:59" ht="57" customHeight="1">
      <c r="A19" s="31">
        <v>216</v>
      </c>
      <c r="B19" s="36" t="s">
        <v>68</v>
      </c>
      <c r="C19" s="33">
        <f>'FA-2'!C18*0.8</f>
        <v>16</v>
      </c>
      <c r="D19" s="33">
        <f>'FA-2'!D18*0.8</f>
        <v>4</v>
      </c>
      <c r="E19" s="34">
        <f>'FA-2'!E18*0.8</f>
        <v>20</v>
      </c>
      <c r="F19" s="34" t="str">
        <f>'FA-2'!F18</f>
        <v>A+</v>
      </c>
      <c r="G19" s="33">
        <f>'FA-2'!G18*0.8</f>
        <v>15.200000000000001</v>
      </c>
      <c r="H19" s="33">
        <f>'FA-2'!H18*0.8</f>
        <v>4</v>
      </c>
      <c r="I19" s="34">
        <f>'FA-2'!I18*0.8</f>
        <v>19.200000000000003</v>
      </c>
      <c r="J19" s="34" t="str">
        <f>'FA-2'!J18</f>
        <v>A+</v>
      </c>
      <c r="K19" s="33">
        <f>'FA-2'!K18*0.8</f>
        <v>14.4</v>
      </c>
      <c r="L19" s="33">
        <f>'FA-2'!L18*0.8</f>
        <v>4</v>
      </c>
      <c r="M19" s="34">
        <f>'FA-2'!M18*0.8</f>
        <v>18.400000000000002</v>
      </c>
      <c r="N19" s="34" t="str">
        <f>'FA-2'!N18</f>
        <v>A+</v>
      </c>
      <c r="O19" s="33">
        <f t="shared" ref="O19:Q19" si="57">(C19+G19+K19)</f>
        <v>45.6</v>
      </c>
      <c r="P19" s="33">
        <f t="shared" si="57"/>
        <v>12</v>
      </c>
      <c r="Q19" s="34">
        <f t="shared" si="57"/>
        <v>57.600000000000009</v>
      </c>
      <c r="R19" s="34" t="str">
        <f t="shared" si="1"/>
        <v>A+</v>
      </c>
      <c r="S19" s="33">
        <f>'SA-1'!C18*0.4</f>
        <v>8.4</v>
      </c>
      <c r="T19" s="33">
        <f>'SA-1'!D18*0.4</f>
        <v>4</v>
      </c>
      <c r="U19" s="34">
        <f>'SA-1'!E18*0.4</f>
        <v>12.4</v>
      </c>
      <c r="V19" s="34" t="str">
        <f>'SA-1'!F18</f>
        <v>B</v>
      </c>
      <c r="W19" s="33">
        <f>'SA-1'!G18*0.4</f>
        <v>12</v>
      </c>
      <c r="X19" s="33">
        <f>'SA-1'!H18*0.4</f>
        <v>4</v>
      </c>
      <c r="Y19" s="34">
        <f>'SA-1'!I18*0.4</f>
        <v>16</v>
      </c>
      <c r="Z19" s="34" t="str">
        <f>'SA-1'!J18</f>
        <v>B+</v>
      </c>
      <c r="AA19" s="33">
        <f>'SA-1'!K18*0.4</f>
        <v>14.4</v>
      </c>
      <c r="AB19" s="33">
        <f>'SA-1'!L18*0.4</f>
        <v>4</v>
      </c>
      <c r="AC19" s="34">
        <f>'SA-1'!M18*0.4</f>
        <v>18.400000000000002</v>
      </c>
      <c r="AD19" s="34" t="str">
        <f>'SA-1'!N18</f>
        <v>A+</v>
      </c>
      <c r="AE19" s="33">
        <f t="shared" ref="AE19:AG19" si="58">(S19+W19+AA19)</f>
        <v>34.799999999999997</v>
      </c>
      <c r="AF19" s="33">
        <f t="shared" si="58"/>
        <v>12</v>
      </c>
      <c r="AG19" s="34">
        <f t="shared" si="58"/>
        <v>46.8</v>
      </c>
      <c r="AH19" s="34" t="str">
        <f t="shared" si="3"/>
        <v>B+</v>
      </c>
      <c r="AI19" s="33">
        <f>'SA-2 (1)'!C18*1.2</f>
        <v>28.799999999999997</v>
      </c>
      <c r="AJ19" s="33">
        <f>'SA-2 (1)'!D18*1.2</f>
        <v>22.8</v>
      </c>
      <c r="AK19" s="34">
        <f>'SA-2 (1)'!E18*1.2</f>
        <v>51.6</v>
      </c>
      <c r="AL19" s="34" t="str">
        <f>'SA-2 (1)'!F18</f>
        <v>A</v>
      </c>
      <c r="AM19" s="33">
        <f>'SA-2 (1)'!G18*1.2</f>
        <v>28.799999999999997</v>
      </c>
      <c r="AN19" s="33">
        <f>'SA-2 (1)'!H18*1.2</f>
        <v>22.8</v>
      </c>
      <c r="AO19" s="34">
        <f>'SA-2 (1)'!I18*1.2</f>
        <v>51.6</v>
      </c>
      <c r="AP19" s="34" t="str">
        <f>'SA-2 (1)'!J18</f>
        <v>A</v>
      </c>
      <c r="AQ19" s="33">
        <f>'SA-2 (1)'!K18*1.2</f>
        <v>21.599999999999998</v>
      </c>
      <c r="AR19" s="33">
        <f>'SA-2 (1)'!L18*1.2</f>
        <v>21.599999999999998</v>
      </c>
      <c r="AS19" s="34">
        <f>'SA-2 (1)'!M18*1.2</f>
        <v>43.199999999999996</v>
      </c>
      <c r="AT19" s="34" t="str">
        <f>'SA-2 (1)'!N18</f>
        <v>B+</v>
      </c>
      <c r="AU19" s="33">
        <f t="shared" ref="AU19:AW19" si="59">(AI19+AM19+AQ19)</f>
        <v>79.199999999999989</v>
      </c>
      <c r="AV19" s="33">
        <f t="shared" si="59"/>
        <v>67.2</v>
      </c>
      <c r="AW19" s="34">
        <f t="shared" si="59"/>
        <v>146.4</v>
      </c>
      <c r="AX19" s="34" t="str">
        <f t="shared" si="5"/>
        <v>A</v>
      </c>
      <c r="AY19" s="34">
        <f t="shared" si="6"/>
        <v>84</v>
      </c>
      <c r="AZ19" s="34" t="str">
        <f t="shared" si="7"/>
        <v>A</v>
      </c>
      <c r="BA19" s="34">
        <f t="shared" si="8"/>
        <v>86.800000000000011</v>
      </c>
      <c r="BB19" s="34" t="str">
        <f t="shared" si="9"/>
        <v>A</v>
      </c>
      <c r="BC19" s="34">
        <f t="shared" si="10"/>
        <v>80</v>
      </c>
      <c r="BD19" s="34" t="str">
        <f t="shared" si="11"/>
        <v>B+</v>
      </c>
      <c r="BE19" s="34">
        <f t="shared" si="12"/>
        <v>250.8</v>
      </c>
      <c r="BF19" s="35">
        <f t="shared" si="13"/>
        <v>83.600000000000009</v>
      </c>
      <c r="BG19" s="34" t="str">
        <f t="shared" si="14"/>
        <v>A</v>
      </c>
    </row>
    <row r="20" spans="1:59" ht="57" customHeight="1">
      <c r="A20" s="31">
        <v>217</v>
      </c>
      <c r="B20" s="32" t="s">
        <v>16</v>
      </c>
      <c r="C20" s="33">
        <f>'FA-2'!C19*0.8</f>
        <v>16</v>
      </c>
      <c r="D20" s="33">
        <f>'FA-2'!D19*0.8</f>
        <v>4</v>
      </c>
      <c r="E20" s="34">
        <f>'FA-2'!E19*0.8</f>
        <v>20</v>
      </c>
      <c r="F20" s="34" t="str">
        <f>'FA-2'!F19</f>
        <v>A+</v>
      </c>
      <c r="G20" s="33">
        <f>'FA-2'!G19*0.8</f>
        <v>10.4</v>
      </c>
      <c r="H20" s="33">
        <f>'FA-2'!H19*0.8</f>
        <v>4</v>
      </c>
      <c r="I20" s="34">
        <f>'FA-2'!I19*0.8</f>
        <v>14.4</v>
      </c>
      <c r="J20" s="34" t="str">
        <f>'FA-2'!J19</f>
        <v>B</v>
      </c>
      <c r="K20" s="33">
        <f>'FA-2'!K19*0.8</f>
        <v>16</v>
      </c>
      <c r="L20" s="33">
        <f>'FA-2'!L19*0.8</f>
        <v>4</v>
      </c>
      <c r="M20" s="34">
        <f>'FA-2'!M19*0.8</f>
        <v>20</v>
      </c>
      <c r="N20" s="34" t="str">
        <f>'FA-2'!N19</f>
        <v>A+</v>
      </c>
      <c r="O20" s="33">
        <f t="shared" ref="O20:Q20" si="60">(C20+G20+K20)</f>
        <v>42.4</v>
      </c>
      <c r="P20" s="33">
        <f t="shared" si="60"/>
        <v>12</v>
      </c>
      <c r="Q20" s="34">
        <f t="shared" si="60"/>
        <v>54.4</v>
      </c>
      <c r="R20" s="34" t="str">
        <f t="shared" si="1"/>
        <v>A</v>
      </c>
      <c r="S20" s="33">
        <f>'SA-1'!C19*0.4</f>
        <v>6</v>
      </c>
      <c r="T20" s="33">
        <f>'SA-1'!D19*0.4</f>
        <v>4</v>
      </c>
      <c r="U20" s="34">
        <f>'SA-1'!E19*0.4</f>
        <v>10</v>
      </c>
      <c r="V20" s="34" t="str">
        <f>'SA-1'!F19</f>
        <v>C</v>
      </c>
      <c r="W20" s="33">
        <f>'SA-1'!G19*0.4</f>
        <v>7.6000000000000005</v>
      </c>
      <c r="X20" s="33">
        <f>'SA-1'!H19*0.4</f>
        <v>4</v>
      </c>
      <c r="Y20" s="34">
        <f>'SA-1'!I19*0.4</f>
        <v>11.600000000000001</v>
      </c>
      <c r="Z20" s="34" t="str">
        <f>'SA-1'!J19</f>
        <v>C+</v>
      </c>
      <c r="AA20" s="33">
        <f>'SA-1'!K19*0.4</f>
        <v>11.200000000000001</v>
      </c>
      <c r="AB20" s="33">
        <f>'SA-1'!L19*0.4</f>
        <v>4</v>
      </c>
      <c r="AC20" s="34">
        <f>'SA-1'!M19*0.4</f>
        <v>15.200000000000001</v>
      </c>
      <c r="AD20" s="34" t="str">
        <f>'SA-1'!N19</f>
        <v>B+</v>
      </c>
      <c r="AE20" s="33">
        <f t="shared" ref="AE20:AG20" si="61">(S20+W20+AA20)</f>
        <v>24.800000000000004</v>
      </c>
      <c r="AF20" s="33">
        <f t="shared" si="61"/>
        <v>12</v>
      </c>
      <c r="AG20" s="34">
        <f t="shared" si="61"/>
        <v>36.800000000000004</v>
      </c>
      <c r="AH20" s="34" t="str">
        <f t="shared" si="3"/>
        <v>C+</v>
      </c>
      <c r="AI20" s="33">
        <f>'SA-2 (1)'!C19*1.2</f>
        <v>31.2</v>
      </c>
      <c r="AJ20" s="33">
        <f>'SA-2 (1)'!D19*1.2</f>
        <v>22.8</v>
      </c>
      <c r="AK20" s="34">
        <f>'SA-2 (1)'!E19*1.2</f>
        <v>54</v>
      </c>
      <c r="AL20" s="34" t="str">
        <f>'SA-2 (1)'!F19</f>
        <v>A</v>
      </c>
      <c r="AM20" s="33">
        <f>'SA-2 (1)'!G19*1.2</f>
        <v>22.8</v>
      </c>
      <c r="AN20" s="33">
        <f>'SA-2 (1)'!H19*1.2</f>
        <v>22.8</v>
      </c>
      <c r="AO20" s="34">
        <f>'SA-2 (1)'!I19*1.2</f>
        <v>45.6</v>
      </c>
      <c r="AP20" s="34" t="str">
        <f>'SA-2 (1)'!J19</f>
        <v>B+</v>
      </c>
      <c r="AQ20" s="33">
        <f>'SA-2 (1)'!K19*1.2</f>
        <v>27.599999999999998</v>
      </c>
      <c r="AR20" s="33">
        <f>'SA-2 (1)'!L19*1.2</f>
        <v>21.599999999999998</v>
      </c>
      <c r="AS20" s="34">
        <f>'SA-2 (1)'!M19*1.2</f>
        <v>49.199999999999996</v>
      </c>
      <c r="AT20" s="34" t="str">
        <f>'SA-2 (1)'!N19</f>
        <v>A</v>
      </c>
      <c r="AU20" s="33">
        <f t="shared" ref="AU20:AW20" si="62">(AI20+AM20+AQ20)</f>
        <v>81.599999999999994</v>
      </c>
      <c r="AV20" s="33">
        <f t="shared" si="62"/>
        <v>67.2</v>
      </c>
      <c r="AW20" s="34">
        <f t="shared" si="62"/>
        <v>148.79999999999998</v>
      </c>
      <c r="AX20" s="34" t="str">
        <f t="shared" si="5"/>
        <v>A</v>
      </c>
      <c r="AY20" s="34">
        <f t="shared" si="6"/>
        <v>84</v>
      </c>
      <c r="AZ20" s="34" t="str">
        <f t="shared" si="7"/>
        <v>A</v>
      </c>
      <c r="BA20" s="34">
        <f t="shared" si="8"/>
        <v>71.599999999999994</v>
      </c>
      <c r="BB20" s="34" t="str">
        <f t="shared" si="9"/>
        <v>B+</v>
      </c>
      <c r="BC20" s="34">
        <f t="shared" si="10"/>
        <v>84.4</v>
      </c>
      <c r="BD20" s="34" t="str">
        <f t="shared" si="11"/>
        <v>A</v>
      </c>
      <c r="BE20" s="34">
        <f t="shared" si="12"/>
        <v>240</v>
      </c>
      <c r="BF20" s="35">
        <f t="shared" si="13"/>
        <v>80</v>
      </c>
      <c r="BG20" s="34" t="str">
        <f t="shared" si="14"/>
        <v>B+</v>
      </c>
    </row>
    <row r="21" spans="1:59" ht="57" customHeight="1">
      <c r="A21" s="31">
        <v>218</v>
      </c>
      <c r="B21" s="32" t="s">
        <v>69</v>
      </c>
      <c r="C21" s="33">
        <f>'FA-2'!C20*0.8</f>
        <v>14.4</v>
      </c>
      <c r="D21" s="33">
        <f>'FA-2'!D20*0.8</f>
        <v>4</v>
      </c>
      <c r="E21" s="34">
        <f>'FA-2'!E20*0.8</f>
        <v>18.400000000000002</v>
      </c>
      <c r="F21" s="34" t="str">
        <f>'FA-2'!F20</f>
        <v>A+</v>
      </c>
      <c r="G21" s="33">
        <f>'FA-2'!G20*0.8</f>
        <v>10.4</v>
      </c>
      <c r="H21" s="33">
        <f>'FA-2'!H20*0.8</f>
        <v>4</v>
      </c>
      <c r="I21" s="34">
        <f>'FA-2'!I20*0.8</f>
        <v>14.4</v>
      </c>
      <c r="J21" s="34" t="str">
        <f>'FA-2'!J20</f>
        <v>B</v>
      </c>
      <c r="K21" s="33">
        <f>'FA-2'!K20*0.8</f>
        <v>15.200000000000001</v>
      </c>
      <c r="L21" s="33">
        <f>'FA-2'!L20*0.8</f>
        <v>4</v>
      </c>
      <c r="M21" s="34">
        <f>'FA-2'!M20*0.8</f>
        <v>19.200000000000003</v>
      </c>
      <c r="N21" s="34" t="str">
        <f>'FA-2'!N20</f>
        <v>A+</v>
      </c>
      <c r="O21" s="33">
        <f t="shared" ref="O21:Q21" si="63">(C21+G21+K21)</f>
        <v>40</v>
      </c>
      <c r="P21" s="33">
        <f t="shared" si="63"/>
        <v>12</v>
      </c>
      <c r="Q21" s="34">
        <f t="shared" si="63"/>
        <v>52.000000000000007</v>
      </c>
      <c r="R21" s="34" t="str">
        <f t="shared" si="1"/>
        <v>A</v>
      </c>
      <c r="S21" s="33">
        <f>'SA-1'!C20*0.4</f>
        <v>6.4</v>
      </c>
      <c r="T21" s="33">
        <f>'SA-1'!D20*0.4</f>
        <v>4</v>
      </c>
      <c r="U21" s="34">
        <f>'SA-1'!E20*0.4</f>
        <v>10.4</v>
      </c>
      <c r="V21" s="34" t="str">
        <f>'SA-1'!F20</f>
        <v>C+</v>
      </c>
      <c r="W21" s="33">
        <f>'SA-1'!G20*0.4</f>
        <v>8.4</v>
      </c>
      <c r="X21" s="33">
        <f>'SA-1'!H20*0.4</f>
        <v>4</v>
      </c>
      <c r="Y21" s="34">
        <f>'SA-1'!I20*0.4</f>
        <v>12.4</v>
      </c>
      <c r="Z21" s="34" t="str">
        <f>'SA-1'!J20</f>
        <v>B</v>
      </c>
      <c r="AA21" s="33">
        <f>'SA-1'!K20*0.4</f>
        <v>7.2</v>
      </c>
      <c r="AB21" s="33">
        <f>'SA-1'!L20*0.4</f>
        <v>4</v>
      </c>
      <c r="AC21" s="34">
        <f>'SA-1'!M20*0.4</f>
        <v>11.200000000000001</v>
      </c>
      <c r="AD21" s="34" t="str">
        <f>'SA-1'!N20</f>
        <v>C+</v>
      </c>
      <c r="AE21" s="33">
        <f t="shared" ref="AE21:AG21" si="64">(S21+W21+AA21)</f>
        <v>22</v>
      </c>
      <c r="AF21" s="33">
        <f t="shared" si="64"/>
        <v>12</v>
      </c>
      <c r="AG21" s="34">
        <f t="shared" si="64"/>
        <v>34</v>
      </c>
      <c r="AH21" s="34" t="str">
        <f t="shared" si="3"/>
        <v>C+</v>
      </c>
      <c r="AI21" s="33">
        <f>'SA-2 (1)'!C20*1.2</f>
        <v>30</v>
      </c>
      <c r="AJ21" s="33">
        <f>'SA-2 (1)'!D20*1.2</f>
        <v>22.8</v>
      </c>
      <c r="AK21" s="34">
        <f>'SA-2 (1)'!E20*1.2</f>
        <v>52.8</v>
      </c>
      <c r="AL21" s="34" t="str">
        <f>'SA-2 (1)'!F20</f>
        <v>A</v>
      </c>
      <c r="AM21" s="33">
        <f>'SA-2 (1)'!G20*1.2</f>
        <v>22.8</v>
      </c>
      <c r="AN21" s="33">
        <f>'SA-2 (1)'!H20*1.2</f>
        <v>22.8</v>
      </c>
      <c r="AO21" s="34">
        <f>'SA-2 (1)'!I20*1.2</f>
        <v>45.6</v>
      </c>
      <c r="AP21" s="34" t="str">
        <f>'SA-2 (1)'!J20</f>
        <v>B+</v>
      </c>
      <c r="AQ21" s="33">
        <f>'SA-2 (1)'!K20*1.2</f>
        <v>22.8</v>
      </c>
      <c r="AR21" s="33">
        <f>'SA-2 (1)'!L20*1.2</f>
        <v>21.599999999999998</v>
      </c>
      <c r="AS21" s="34">
        <f>'SA-2 (1)'!M20*1.2</f>
        <v>44.4</v>
      </c>
      <c r="AT21" s="34" t="str">
        <f>'SA-2 (1)'!N20</f>
        <v>B+</v>
      </c>
      <c r="AU21" s="33">
        <f t="shared" ref="AU21:AW21" si="65">(AI21+AM21+AQ21)</f>
        <v>75.599999999999994</v>
      </c>
      <c r="AV21" s="33">
        <f t="shared" si="65"/>
        <v>67.2</v>
      </c>
      <c r="AW21" s="34">
        <f t="shared" si="65"/>
        <v>142.80000000000001</v>
      </c>
      <c r="AX21" s="34" t="str">
        <f t="shared" si="5"/>
        <v>B+</v>
      </c>
      <c r="AY21" s="34">
        <f t="shared" si="6"/>
        <v>81.599999999999994</v>
      </c>
      <c r="AZ21" s="34" t="str">
        <f t="shared" si="7"/>
        <v>A</v>
      </c>
      <c r="BA21" s="34">
        <f t="shared" si="8"/>
        <v>72.400000000000006</v>
      </c>
      <c r="BB21" s="34" t="str">
        <f t="shared" si="9"/>
        <v>B+</v>
      </c>
      <c r="BC21" s="34">
        <f t="shared" si="10"/>
        <v>74.800000000000011</v>
      </c>
      <c r="BD21" s="34" t="str">
        <f t="shared" si="11"/>
        <v>B+</v>
      </c>
      <c r="BE21" s="34">
        <f t="shared" si="12"/>
        <v>228.8</v>
      </c>
      <c r="BF21" s="35">
        <f t="shared" si="13"/>
        <v>76.266666666666666</v>
      </c>
      <c r="BG21" s="34" t="str">
        <f t="shared" si="14"/>
        <v>B+</v>
      </c>
    </row>
    <row r="22" spans="1:59" ht="57" customHeight="1">
      <c r="A22" s="31">
        <v>219</v>
      </c>
      <c r="B22" s="36" t="s">
        <v>70</v>
      </c>
      <c r="C22" s="33">
        <f>'FA-2'!C21*0.8</f>
        <v>7.2</v>
      </c>
      <c r="D22" s="33">
        <f>'FA-2'!D21*0.8</f>
        <v>4</v>
      </c>
      <c r="E22" s="34">
        <f>'FA-2'!E21*0.8</f>
        <v>11.200000000000001</v>
      </c>
      <c r="F22" s="34" t="str">
        <f>'FA-2'!F21</f>
        <v>C+</v>
      </c>
      <c r="G22" s="33">
        <f>'FA-2'!G21*0.8</f>
        <v>11.200000000000001</v>
      </c>
      <c r="H22" s="33">
        <f>'FA-2'!H21*0.8</f>
        <v>3.2</v>
      </c>
      <c r="I22" s="34">
        <f>'FA-2'!I21*0.8</f>
        <v>14.4</v>
      </c>
      <c r="J22" s="34" t="str">
        <f>'FA-2'!J21</f>
        <v>B</v>
      </c>
      <c r="K22" s="33">
        <f>'FA-2'!K21*0.8</f>
        <v>8</v>
      </c>
      <c r="L22" s="33">
        <f>'FA-2'!L21*0.8</f>
        <v>3.2</v>
      </c>
      <c r="M22" s="34">
        <f>'FA-2'!M21*0.8</f>
        <v>11.200000000000001</v>
      </c>
      <c r="N22" s="34" t="str">
        <f>'FA-2'!N21</f>
        <v>C+</v>
      </c>
      <c r="O22" s="33">
        <f t="shared" ref="O22:Q22" si="66">(C22+G22+K22)</f>
        <v>26.400000000000002</v>
      </c>
      <c r="P22" s="33">
        <f t="shared" si="66"/>
        <v>10.4</v>
      </c>
      <c r="Q22" s="34">
        <f t="shared" si="66"/>
        <v>36.800000000000004</v>
      </c>
      <c r="R22" s="34" t="str">
        <f t="shared" si="1"/>
        <v>C+</v>
      </c>
      <c r="S22" s="33">
        <f>'SA-1'!C21*0.4</f>
        <v>5.6000000000000005</v>
      </c>
      <c r="T22" s="33">
        <f>'SA-1'!D21*0.4</f>
        <v>4</v>
      </c>
      <c r="U22" s="34">
        <f>'SA-1'!E21*0.4</f>
        <v>9.6000000000000014</v>
      </c>
      <c r="V22" s="34" t="str">
        <f>'SA-1'!F21</f>
        <v>C</v>
      </c>
      <c r="W22" s="33">
        <f>'SA-1'!G21*0.4</f>
        <v>7.6000000000000005</v>
      </c>
      <c r="X22" s="33">
        <f>'SA-1'!H21*0.4</f>
        <v>4</v>
      </c>
      <c r="Y22" s="34">
        <f>'SA-1'!I21*0.4</f>
        <v>11.600000000000001</v>
      </c>
      <c r="Z22" s="34" t="str">
        <f>'SA-1'!J21</f>
        <v>C+</v>
      </c>
      <c r="AA22" s="33">
        <f>'SA-1'!K21*0.4</f>
        <v>6</v>
      </c>
      <c r="AB22" s="33">
        <f>'SA-1'!L21*0.4</f>
        <v>4</v>
      </c>
      <c r="AC22" s="34">
        <f>'SA-1'!M21*0.4</f>
        <v>10</v>
      </c>
      <c r="AD22" s="34" t="str">
        <f>'SA-1'!N21</f>
        <v>C</v>
      </c>
      <c r="AE22" s="33">
        <f t="shared" ref="AE22:AG22" si="67">(S22+W22+AA22)</f>
        <v>19.200000000000003</v>
      </c>
      <c r="AF22" s="33">
        <f t="shared" si="67"/>
        <v>12</v>
      </c>
      <c r="AG22" s="34">
        <f t="shared" si="67"/>
        <v>31.200000000000003</v>
      </c>
      <c r="AH22" s="34" t="str">
        <f t="shared" si="3"/>
        <v>C+</v>
      </c>
      <c r="AI22" s="33">
        <f>'SA-2 (1)'!C21*1.2</f>
        <v>22.8</v>
      </c>
      <c r="AJ22" s="33">
        <f>'SA-2 (1)'!D21*1.2</f>
        <v>22.8</v>
      </c>
      <c r="AK22" s="34">
        <f>'SA-2 (1)'!E21*1.2</f>
        <v>45.6</v>
      </c>
      <c r="AL22" s="34" t="str">
        <f>'SA-2 (1)'!F21</f>
        <v>B+</v>
      </c>
      <c r="AM22" s="33">
        <f>'SA-2 (1)'!G21*1.2</f>
        <v>10.799999999999999</v>
      </c>
      <c r="AN22" s="33">
        <f>'SA-2 (1)'!H21*1.2</f>
        <v>22.8</v>
      </c>
      <c r="AO22" s="34">
        <f>'SA-2 (1)'!I21*1.2</f>
        <v>33.6</v>
      </c>
      <c r="AP22" s="34" t="str">
        <f>'SA-2 (1)'!J21</f>
        <v>C+</v>
      </c>
      <c r="AQ22" s="33">
        <f>'SA-2 (1)'!K21*1.2</f>
        <v>16.8</v>
      </c>
      <c r="AR22" s="33">
        <f>'SA-2 (1)'!L21*1.2</f>
        <v>21.599999999999998</v>
      </c>
      <c r="AS22" s="34">
        <f>'SA-2 (1)'!M21*1.2</f>
        <v>38.4</v>
      </c>
      <c r="AT22" s="34" t="str">
        <f>'SA-2 (1)'!N21</f>
        <v>B</v>
      </c>
      <c r="AU22" s="33">
        <f t="shared" ref="AU22:AW22" si="68">(AI22+AM22+AQ22)</f>
        <v>50.400000000000006</v>
      </c>
      <c r="AV22" s="33">
        <f t="shared" si="68"/>
        <v>67.2</v>
      </c>
      <c r="AW22" s="34">
        <f t="shared" si="68"/>
        <v>117.6</v>
      </c>
      <c r="AX22" s="34" t="str">
        <f t="shared" si="5"/>
        <v>B</v>
      </c>
      <c r="AY22" s="34">
        <f t="shared" si="6"/>
        <v>66.400000000000006</v>
      </c>
      <c r="AZ22" s="34" t="str">
        <f t="shared" si="7"/>
        <v>B</v>
      </c>
      <c r="BA22" s="34">
        <f t="shared" si="8"/>
        <v>59.6</v>
      </c>
      <c r="BB22" s="34" t="str">
        <f t="shared" si="9"/>
        <v>C+</v>
      </c>
      <c r="BC22" s="34">
        <f t="shared" si="10"/>
        <v>59.6</v>
      </c>
      <c r="BD22" s="34" t="str">
        <f t="shared" si="11"/>
        <v>C+</v>
      </c>
      <c r="BE22" s="34">
        <f t="shared" si="12"/>
        <v>185.6</v>
      </c>
      <c r="BF22" s="35">
        <f t="shared" si="13"/>
        <v>61.866666666666667</v>
      </c>
      <c r="BG22" s="34" t="str">
        <f t="shared" si="14"/>
        <v>B</v>
      </c>
    </row>
    <row r="23" spans="1:59" ht="57" customHeight="1">
      <c r="A23" s="31">
        <v>220</v>
      </c>
      <c r="B23" s="32" t="s">
        <v>17</v>
      </c>
      <c r="C23" s="33">
        <f>'FA-2'!C22*0.8</f>
        <v>15.200000000000001</v>
      </c>
      <c r="D23" s="33">
        <f>'FA-2'!D22*0.8</f>
        <v>4</v>
      </c>
      <c r="E23" s="34">
        <f>'FA-2'!E22*0.8</f>
        <v>19.200000000000003</v>
      </c>
      <c r="F23" s="34" t="str">
        <f>'FA-2'!F22</f>
        <v>A+</v>
      </c>
      <c r="G23" s="33">
        <f>'FA-2'!G22*0.8</f>
        <v>10.4</v>
      </c>
      <c r="H23" s="33">
        <f>'FA-2'!H22*0.8</f>
        <v>4</v>
      </c>
      <c r="I23" s="34">
        <f>'FA-2'!I22*0.8</f>
        <v>14.4</v>
      </c>
      <c r="J23" s="34" t="str">
        <f>'FA-2'!J22</f>
        <v>B</v>
      </c>
      <c r="K23" s="33">
        <f>'FA-2'!K22*0.8</f>
        <v>12</v>
      </c>
      <c r="L23" s="33">
        <f>'FA-2'!L22*0.8</f>
        <v>4</v>
      </c>
      <c r="M23" s="34">
        <f>'FA-2'!M22*0.8</f>
        <v>16</v>
      </c>
      <c r="N23" s="34" t="str">
        <f>'FA-2'!N22</f>
        <v>B+</v>
      </c>
      <c r="O23" s="33">
        <f t="shared" ref="O23:Q23" si="69">(C23+G23+K23)</f>
        <v>37.6</v>
      </c>
      <c r="P23" s="33">
        <f t="shared" si="69"/>
        <v>12</v>
      </c>
      <c r="Q23" s="34">
        <f t="shared" si="69"/>
        <v>49.6</v>
      </c>
      <c r="R23" s="34" t="str">
        <f t="shared" si="1"/>
        <v>A</v>
      </c>
      <c r="S23" s="33">
        <f>'SA-1'!C22*0.4</f>
        <v>6</v>
      </c>
      <c r="T23" s="33">
        <f>'SA-1'!D22*0.4</f>
        <v>4</v>
      </c>
      <c r="U23" s="34">
        <f>'SA-1'!E22*0.4</f>
        <v>10</v>
      </c>
      <c r="V23" s="34" t="str">
        <f>'SA-1'!F22</f>
        <v>C</v>
      </c>
      <c r="W23" s="33">
        <f>'SA-1'!G22*0.4</f>
        <v>6</v>
      </c>
      <c r="X23" s="33">
        <f>'SA-1'!H22*0.4</f>
        <v>4</v>
      </c>
      <c r="Y23" s="34">
        <f>'SA-1'!I22*0.4</f>
        <v>10</v>
      </c>
      <c r="Z23" s="34" t="str">
        <f>'SA-1'!J22</f>
        <v>C</v>
      </c>
      <c r="AA23" s="33">
        <f>'SA-1'!K22*0.4</f>
        <v>10.4</v>
      </c>
      <c r="AB23" s="33">
        <f>'SA-1'!L22*0.4</f>
        <v>4</v>
      </c>
      <c r="AC23" s="34">
        <f>'SA-1'!M22*0.4</f>
        <v>14.4</v>
      </c>
      <c r="AD23" s="34" t="str">
        <f>'SA-1'!N22</f>
        <v>B+</v>
      </c>
      <c r="AE23" s="33">
        <f t="shared" ref="AE23:AG23" si="70">(S23+W23+AA23)</f>
        <v>22.4</v>
      </c>
      <c r="AF23" s="33">
        <f t="shared" si="70"/>
        <v>12</v>
      </c>
      <c r="AG23" s="34">
        <f t="shared" si="70"/>
        <v>34.4</v>
      </c>
      <c r="AH23" s="34" t="str">
        <f t="shared" si="3"/>
        <v>C+</v>
      </c>
      <c r="AI23" s="33">
        <f>'SA-2 (1)'!C22*1.2</f>
        <v>26.4</v>
      </c>
      <c r="AJ23" s="33">
        <f>'SA-2 (1)'!D22*1.2</f>
        <v>22.8</v>
      </c>
      <c r="AK23" s="34">
        <f>'SA-2 (1)'!E22*1.2</f>
        <v>49.199999999999996</v>
      </c>
      <c r="AL23" s="34" t="str">
        <f>'SA-2 (1)'!F22</f>
        <v>A</v>
      </c>
      <c r="AM23" s="33">
        <f>'SA-2 (1)'!G22*1.2</f>
        <v>20.399999999999999</v>
      </c>
      <c r="AN23" s="33">
        <f>'SA-2 (1)'!H22*1.2</f>
        <v>22.8</v>
      </c>
      <c r="AO23" s="34">
        <f>'SA-2 (1)'!I22*1.2</f>
        <v>43.199999999999996</v>
      </c>
      <c r="AP23" s="34" t="str">
        <f>'SA-2 (1)'!J22</f>
        <v>B+</v>
      </c>
      <c r="AQ23" s="33">
        <f>'SA-2 (1)'!K22*1.2</f>
        <v>21.599999999999998</v>
      </c>
      <c r="AR23" s="33">
        <f>'SA-2 (1)'!L22*1.2</f>
        <v>21.599999999999998</v>
      </c>
      <c r="AS23" s="34">
        <f>'SA-2 (1)'!M22*1.2</f>
        <v>43.199999999999996</v>
      </c>
      <c r="AT23" s="34" t="str">
        <f>'SA-2 (1)'!N22</f>
        <v>B+</v>
      </c>
      <c r="AU23" s="33">
        <f t="shared" ref="AU23:AW23" si="71">(AI23+AM23+AQ23)</f>
        <v>68.399999999999991</v>
      </c>
      <c r="AV23" s="33">
        <f t="shared" si="71"/>
        <v>67.2</v>
      </c>
      <c r="AW23" s="34">
        <f t="shared" si="71"/>
        <v>135.6</v>
      </c>
      <c r="AX23" s="34" t="str">
        <f t="shared" si="5"/>
        <v>B+</v>
      </c>
      <c r="AY23" s="34">
        <f t="shared" si="6"/>
        <v>78.400000000000006</v>
      </c>
      <c r="AZ23" s="34" t="str">
        <f t="shared" si="7"/>
        <v>B+</v>
      </c>
      <c r="BA23" s="34">
        <f t="shared" si="8"/>
        <v>67.599999999999994</v>
      </c>
      <c r="BB23" s="34" t="str">
        <f t="shared" si="9"/>
        <v>B</v>
      </c>
      <c r="BC23" s="34">
        <f t="shared" si="10"/>
        <v>73.599999999999994</v>
      </c>
      <c r="BD23" s="34" t="str">
        <f t="shared" si="11"/>
        <v>B+</v>
      </c>
      <c r="BE23" s="34">
        <f t="shared" si="12"/>
        <v>219.6</v>
      </c>
      <c r="BF23" s="35">
        <f t="shared" si="13"/>
        <v>73.2</v>
      </c>
      <c r="BG23" s="34" t="str">
        <f t="shared" si="14"/>
        <v>B+</v>
      </c>
    </row>
    <row r="24" spans="1:59" ht="57" customHeight="1">
      <c r="A24" s="31">
        <v>221</v>
      </c>
      <c r="B24" s="32" t="s">
        <v>18</v>
      </c>
      <c r="C24" s="33">
        <f>'FA-2'!C23*0.8</f>
        <v>13.600000000000001</v>
      </c>
      <c r="D24" s="33">
        <f>'FA-2'!D23*0.8</f>
        <v>4</v>
      </c>
      <c r="E24" s="34">
        <f>'FA-2'!E23*0.8</f>
        <v>17.600000000000001</v>
      </c>
      <c r="F24" s="34" t="str">
        <f>'FA-2'!F23</f>
        <v>A</v>
      </c>
      <c r="G24" s="33">
        <f>'FA-2'!G23*0.8</f>
        <v>10.4</v>
      </c>
      <c r="H24" s="33">
        <f>'FA-2'!H23*0.8</f>
        <v>4</v>
      </c>
      <c r="I24" s="34">
        <f>'FA-2'!I23*0.8</f>
        <v>14.4</v>
      </c>
      <c r="J24" s="34" t="str">
        <f>'FA-2'!J23</f>
        <v>B</v>
      </c>
      <c r="K24" s="33">
        <f>'FA-2'!K23*0.8</f>
        <v>11.200000000000001</v>
      </c>
      <c r="L24" s="33">
        <f>'FA-2'!L23*0.8</f>
        <v>4</v>
      </c>
      <c r="M24" s="34">
        <f>'FA-2'!M23*0.8</f>
        <v>15.200000000000001</v>
      </c>
      <c r="N24" s="34" t="str">
        <f>'FA-2'!N23</f>
        <v>B</v>
      </c>
      <c r="O24" s="33">
        <f t="shared" ref="O24:Q24" si="72">(C24+G24+K24)</f>
        <v>35.200000000000003</v>
      </c>
      <c r="P24" s="33">
        <f t="shared" si="72"/>
        <v>12</v>
      </c>
      <c r="Q24" s="34">
        <f t="shared" si="72"/>
        <v>47.2</v>
      </c>
      <c r="R24" s="34" t="str">
        <f t="shared" si="1"/>
        <v>B+</v>
      </c>
      <c r="S24" s="33">
        <f>'SA-1'!C23*0.4</f>
        <v>6.4</v>
      </c>
      <c r="T24" s="33">
        <f>'SA-1'!D23*0.4</f>
        <v>4</v>
      </c>
      <c r="U24" s="34">
        <f>'SA-1'!E23*0.4</f>
        <v>10.4</v>
      </c>
      <c r="V24" s="34" t="str">
        <f>'SA-1'!F23</f>
        <v>C+</v>
      </c>
      <c r="W24" s="33">
        <f>'SA-1'!G23*0.4</f>
        <v>6.4</v>
      </c>
      <c r="X24" s="33">
        <f>'SA-1'!H23*0.4</f>
        <v>4</v>
      </c>
      <c r="Y24" s="34">
        <f>'SA-1'!I23*0.4</f>
        <v>10.4</v>
      </c>
      <c r="Z24" s="34" t="str">
        <f>'SA-1'!J23</f>
        <v>C+</v>
      </c>
      <c r="AA24" s="33">
        <f>'SA-1'!K23*0.4</f>
        <v>12.4</v>
      </c>
      <c r="AB24" s="33">
        <f>'SA-1'!L23*0.4</f>
        <v>4</v>
      </c>
      <c r="AC24" s="34">
        <f>'SA-1'!M23*0.4</f>
        <v>16.400000000000002</v>
      </c>
      <c r="AD24" s="34" t="str">
        <f>'SA-1'!N23</f>
        <v>A</v>
      </c>
      <c r="AE24" s="33">
        <f t="shared" ref="AE24:AG24" si="73">(S24+W24+AA24)</f>
        <v>25.200000000000003</v>
      </c>
      <c r="AF24" s="33">
        <f t="shared" si="73"/>
        <v>12</v>
      </c>
      <c r="AG24" s="34">
        <f t="shared" si="73"/>
        <v>37.200000000000003</v>
      </c>
      <c r="AH24" s="34" t="str">
        <f t="shared" si="3"/>
        <v>B</v>
      </c>
      <c r="AI24" s="33">
        <f>'SA-2 (1)'!C23*1.2</f>
        <v>27.599999999999998</v>
      </c>
      <c r="AJ24" s="33">
        <f>'SA-2 (1)'!D23*1.2</f>
        <v>22.8</v>
      </c>
      <c r="AK24" s="34">
        <f>'SA-2 (1)'!E23*1.2</f>
        <v>50.4</v>
      </c>
      <c r="AL24" s="34" t="str">
        <f>'SA-2 (1)'!F23</f>
        <v>A</v>
      </c>
      <c r="AM24" s="33">
        <f>'SA-2 (1)'!G23*1.2</f>
        <v>28.799999999999997</v>
      </c>
      <c r="AN24" s="33">
        <f>'SA-2 (1)'!H23*1.2</f>
        <v>22.8</v>
      </c>
      <c r="AO24" s="34">
        <f>'SA-2 (1)'!I23*1.2</f>
        <v>51.6</v>
      </c>
      <c r="AP24" s="34" t="str">
        <f>'SA-2 (1)'!J23</f>
        <v>A</v>
      </c>
      <c r="AQ24" s="33">
        <f>'SA-2 (1)'!K23*1.2</f>
        <v>27.599999999999998</v>
      </c>
      <c r="AR24" s="33">
        <f>'SA-2 (1)'!L23*1.2</f>
        <v>21.599999999999998</v>
      </c>
      <c r="AS24" s="34">
        <f>'SA-2 (1)'!M23*1.2</f>
        <v>49.199999999999996</v>
      </c>
      <c r="AT24" s="34" t="str">
        <f>'SA-2 (1)'!N23</f>
        <v>A</v>
      </c>
      <c r="AU24" s="33">
        <f t="shared" ref="AU24:AW24" si="74">(AI24+AM24+AQ24)</f>
        <v>83.999999999999986</v>
      </c>
      <c r="AV24" s="33">
        <f t="shared" si="74"/>
        <v>67.2</v>
      </c>
      <c r="AW24" s="34">
        <f t="shared" si="74"/>
        <v>151.19999999999999</v>
      </c>
      <c r="AX24" s="34" t="str">
        <f t="shared" si="5"/>
        <v>A</v>
      </c>
      <c r="AY24" s="34">
        <f t="shared" si="6"/>
        <v>78.400000000000006</v>
      </c>
      <c r="AZ24" s="34" t="str">
        <f t="shared" si="7"/>
        <v>B+</v>
      </c>
      <c r="BA24" s="34">
        <f t="shared" si="8"/>
        <v>76.400000000000006</v>
      </c>
      <c r="BB24" s="34" t="str">
        <f t="shared" si="9"/>
        <v>B+</v>
      </c>
      <c r="BC24" s="34">
        <f t="shared" si="10"/>
        <v>80.8</v>
      </c>
      <c r="BD24" s="34" t="str">
        <f t="shared" si="11"/>
        <v>B+</v>
      </c>
      <c r="BE24" s="34">
        <f t="shared" si="12"/>
        <v>235.60000000000002</v>
      </c>
      <c r="BF24" s="35">
        <f t="shared" si="13"/>
        <v>78.533333333333346</v>
      </c>
      <c r="BG24" s="34" t="str">
        <f t="shared" si="14"/>
        <v>B+</v>
      </c>
    </row>
    <row r="25" spans="1:59" ht="57" customHeight="1">
      <c r="A25" s="31">
        <v>222</v>
      </c>
      <c r="B25" s="32" t="s">
        <v>19</v>
      </c>
      <c r="C25" s="33">
        <f>'FA-2'!C24*0.8</f>
        <v>15.200000000000001</v>
      </c>
      <c r="D25" s="33">
        <f>'FA-2'!D24*0.8</f>
        <v>4</v>
      </c>
      <c r="E25" s="34">
        <f>'FA-2'!E24*0.8</f>
        <v>19.200000000000003</v>
      </c>
      <c r="F25" s="34" t="str">
        <f>'FA-2'!F24</f>
        <v>A+</v>
      </c>
      <c r="G25" s="33">
        <f>'FA-2'!G24*0.8</f>
        <v>9.6000000000000014</v>
      </c>
      <c r="H25" s="33">
        <f>'FA-2'!H24*0.8</f>
        <v>4</v>
      </c>
      <c r="I25" s="34">
        <f>'FA-2'!I24*0.8</f>
        <v>13.600000000000001</v>
      </c>
      <c r="J25" s="34" t="str">
        <f>'FA-2'!J24</f>
        <v>B</v>
      </c>
      <c r="K25" s="33">
        <f>'FA-2'!K24*0.8</f>
        <v>12.8</v>
      </c>
      <c r="L25" s="33">
        <f>'FA-2'!L24*0.8</f>
        <v>4</v>
      </c>
      <c r="M25" s="34">
        <f>'FA-2'!M24*0.8</f>
        <v>16.8</v>
      </c>
      <c r="N25" s="34" t="str">
        <f>'FA-2'!N24</f>
        <v>B+</v>
      </c>
      <c r="O25" s="33">
        <f t="shared" ref="O25:Q25" si="75">(C25+G25+K25)</f>
        <v>37.600000000000009</v>
      </c>
      <c r="P25" s="33">
        <f t="shared" si="75"/>
        <v>12</v>
      </c>
      <c r="Q25" s="34">
        <f t="shared" si="75"/>
        <v>49.600000000000009</v>
      </c>
      <c r="R25" s="34" t="str">
        <f t="shared" si="1"/>
        <v>A</v>
      </c>
      <c r="S25" s="33">
        <f>'SA-1'!C24*0.4</f>
        <v>5.6000000000000005</v>
      </c>
      <c r="T25" s="33">
        <f>'SA-1'!D24*0.4</f>
        <v>4</v>
      </c>
      <c r="U25" s="34">
        <f>'SA-1'!E24*0.4</f>
        <v>9.6000000000000014</v>
      </c>
      <c r="V25" s="34" t="str">
        <f>'SA-1'!F24</f>
        <v>C</v>
      </c>
      <c r="W25" s="33">
        <f>'SA-1'!G24*0.4</f>
        <v>6</v>
      </c>
      <c r="X25" s="33">
        <f>'SA-1'!H24*0.4</f>
        <v>4</v>
      </c>
      <c r="Y25" s="34">
        <f>'SA-1'!I24*0.4</f>
        <v>10</v>
      </c>
      <c r="Z25" s="34" t="str">
        <f>'SA-1'!J24</f>
        <v>C</v>
      </c>
      <c r="AA25" s="33">
        <f>'SA-1'!K24*0.4</f>
        <v>10.4</v>
      </c>
      <c r="AB25" s="33">
        <f>'SA-1'!L24*0.4</f>
        <v>4</v>
      </c>
      <c r="AC25" s="34">
        <f>'SA-1'!M24*0.4</f>
        <v>14.4</v>
      </c>
      <c r="AD25" s="34" t="str">
        <f>'SA-1'!N24</f>
        <v>B+</v>
      </c>
      <c r="AE25" s="33">
        <f t="shared" ref="AE25:AG25" si="76">(S25+W25+AA25)</f>
        <v>22</v>
      </c>
      <c r="AF25" s="33">
        <f t="shared" si="76"/>
        <v>12</v>
      </c>
      <c r="AG25" s="34">
        <f t="shared" si="76"/>
        <v>34</v>
      </c>
      <c r="AH25" s="34" t="str">
        <f t="shared" si="3"/>
        <v>C+</v>
      </c>
      <c r="AI25" s="33">
        <f>'SA-2 (1)'!C24*1.2</f>
        <v>26.4</v>
      </c>
      <c r="AJ25" s="33">
        <f>'SA-2 (1)'!D24*1.2</f>
        <v>22.8</v>
      </c>
      <c r="AK25" s="34">
        <f>'SA-2 (1)'!E24*1.2</f>
        <v>49.199999999999996</v>
      </c>
      <c r="AL25" s="34" t="str">
        <f>'SA-2 (1)'!F24</f>
        <v>A</v>
      </c>
      <c r="AM25" s="33">
        <f>'SA-2 (1)'!G24*1.2</f>
        <v>33.6</v>
      </c>
      <c r="AN25" s="33">
        <f>'SA-2 (1)'!H24*1.2</f>
        <v>22.8</v>
      </c>
      <c r="AO25" s="34">
        <f>'SA-2 (1)'!I24*1.2</f>
        <v>56.4</v>
      </c>
      <c r="AP25" s="34" t="str">
        <f>'SA-2 (1)'!J24</f>
        <v>A+</v>
      </c>
      <c r="AQ25" s="33">
        <f>'SA-2 (1)'!K24*1.2</f>
        <v>28.799999999999997</v>
      </c>
      <c r="AR25" s="33">
        <f>'SA-2 (1)'!L24*1.2</f>
        <v>21.599999999999998</v>
      </c>
      <c r="AS25" s="34">
        <f>'SA-2 (1)'!M24*1.2</f>
        <v>50.4</v>
      </c>
      <c r="AT25" s="34" t="str">
        <f>'SA-2 (1)'!N24</f>
        <v>A</v>
      </c>
      <c r="AU25" s="33">
        <f t="shared" ref="AU25:AW25" si="77">(AI25+AM25+AQ25)</f>
        <v>88.8</v>
      </c>
      <c r="AV25" s="33">
        <f t="shared" si="77"/>
        <v>67.2</v>
      </c>
      <c r="AW25" s="34">
        <f t="shared" si="77"/>
        <v>156</v>
      </c>
      <c r="AX25" s="34" t="str">
        <f t="shared" si="5"/>
        <v>A</v>
      </c>
      <c r="AY25" s="34">
        <f t="shared" si="6"/>
        <v>78</v>
      </c>
      <c r="AZ25" s="34" t="str">
        <f t="shared" si="7"/>
        <v>B+</v>
      </c>
      <c r="BA25" s="34">
        <f t="shared" si="8"/>
        <v>80</v>
      </c>
      <c r="BB25" s="34" t="str">
        <f t="shared" si="9"/>
        <v>B+</v>
      </c>
      <c r="BC25" s="34">
        <f t="shared" si="10"/>
        <v>81.599999999999994</v>
      </c>
      <c r="BD25" s="34" t="str">
        <f t="shared" si="11"/>
        <v>A</v>
      </c>
      <c r="BE25" s="34">
        <f t="shared" si="12"/>
        <v>239.6</v>
      </c>
      <c r="BF25" s="35">
        <f t="shared" si="13"/>
        <v>79.86666666666666</v>
      </c>
      <c r="BG25" s="34" t="str">
        <f t="shared" si="14"/>
        <v>B+</v>
      </c>
    </row>
    <row r="26" spans="1:59" ht="57" customHeight="1">
      <c r="A26" s="31">
        <v>223</v>
      </c>
      <c r="B26" s="32" t="s">
        <v>20</v>
      </c>
      <c r="C26" s="33">
        <f>'FA-2'!C25*0.8</f>
        <v>8</v>
      </c>
      <c r="D26" s="33">
        <f>'FA-2'!D25*0.8</f>
        <v>4</v>
      </c>
      <c r="E26" s="34">
        <f>'FA-2'!E25*0.8</f>
        <v>12</v>
      </c>
      <c r="F26" s="34" t="str">
        <f>'FA-2'!F25</f>
        <v>C+</v>
      </c>
      <c r="G26" s="33">
        <f>'FA-2'!G25*0.8</f>
        <v>8</v>
      </c>
      <c r="H26" s="33">
        <f>'FA-2'!H25*0.8</f>
        <v>4</v>
      </c>
      <c r="I26" s="34">
        <f>'FA-2'!I25*0.8</f>
        <v>12</v>
      </c>
      <c r="J26" s="34" t="str">
        <f>'FA-2'!J25</f>
        <v>C+</v>
      </c>
      <c r="K26" s="33">
        <f>'FA-2'!K25*0.8</f>
        <v>8</v>
      </c>
      <c r="L26" s="33">
        <f>'FA-2'!L25*0.8</f>
        <v>4</v>
      </c>
      <c r="M26" s="34">
        <f>'FA-2'!M25*0.8</f>
        <v>12</v>
      </c>
      <c r="N26" s="34" t="str">
        <f>'FA-2'!N25</f>
        <v>C+</v>
      </c>
      <c r="O26" s="33">
        <f t="shared" ref="O26:Q26" si="78">(C26+G26+K26)</f>
        <v>24</v>
      </c>
      <c r="P26" s="33">
        <f t="shared" si="78"/>
        <v>12</v>
      </c>
      <c r="Q26" s="34">
        <f t="shared" si="78"/>
        <v>36</v>
      </c>
      <c r="R26" s="34" t="str">
        <f t="shared" si="1"/>
        <v>C+</v>
      </c>
      <c r="S26" s="33">
        <f>'SA-1'!C25*0.4</f>
        <v>5.6000000000000005</v>
      </c>
      <c r="T26" s="33">
        <f>'SA-1'!D25*0.4</f>
        <v>4</v>
      </c>
      <c r="U26" s="34">
        <f>'SA-1'!E25*0.4</f>
        <v>9.6000000000000014</v>
      </c>
      <c r="V26" s="34" t="str">
        <f>'SA-1'!F25</f>
        <v>C</v>
      </c>
      <c r="W26" s="33">
        <f>'SA-1'!G25*0.4</f>
        <v>5.6000000000000005</v>
      </c>
      <c r="X26" s="33">
        <f>'SA-1'!H25*0.4</f>
        <v>4</v>
      </c>
      <c r="Y26" s="34">
        <f>'SA-1'!I25*0.4</f>
        <v>9.6000000000000014</v>
      </c>
      <c r="Z26" s="34" t="str">
        <f>'SA-1'!J25</f>
        <v>C</v>
      </c>
      <c r="AA26" s="33">
        <f>'SA-1'!K25*0.4</f>
        <v>6</v>
      </c>
      <c r="AB26" s="33">
        <f>'SA-1'!L25*0.4</f>
        <v>4</v>
      </c>
      <c r="AC26" s="34">
        <f>'SA-1'!M25*0.4</f>
        <v>10</v>
      </c>
      <c r="AD26" s="34" t="str">
        <f>'SA-1'!N25</f>
        <v>C</v>
      </c>
      <c r="AE26" s="33">
        <f t="shared" ref="AE26:AG26" si="79">(S26+W26+AA26)</f>
        <v>17.200000000000003</v>
      </c>
      <c r="AF26" s="33">
        <f t="shared" si="79"/>
        <v>12</v>
      </c>
      <c r="AG26" s="34">
        <f t="shared" si="79"/>
        <v>29.200000000000003</v>
      </c>
      <c r="AH26" s="34" t="str">
        <f t="shared" si="3"/>
        <v>C</v>
      </c>
      <c r="AI26" s="33">
        <f>'SA-2 (1)'!C25*1.2</f>
        <v>19.2</v>
      </c>
      <c r="AJ26" s="33">
        <f>'SA-2 (1)'!D25*1.2</f>
        <v>22.8</v>
      </c>
      <c r="AK26" s="34">
        <f>'SA-2 (1)'!E25*1.2</f>
        <v>42</v>
      </c>
      <c r="AL26" s="34" t="str">
        <f>'SA-2 (1)'!F25</f>
        <v>B</v>
      </c>
      <c r="AM26" s="33">
        <f>'SA-2 (1)'!G25*1.2</f>
        <v>16.8</v>
      </c>
      <c r="AN26" s="33">
        <f>'SA-2 (1)'!H25*1.2</f>
        <v>22.8</v>
      </c>
      <c r="AO26" s="34">
        <f>'SA-2 (1)'!I25*1.2</f>
        <v>39.6</v>
      </c>
      <c r="AP26" s="34" t="str">
        <f>'SA-2 (1)'!J25</f>
        <v>B</v>
      </c>
      <c r="AQ26" s="33">
        <f>'SA-2 (1)'!K25*1.2</f>
        <v>16.8</v>
      </c>
      <c r="AR26" s="33">
        <f>'SA-2 (1)'!L25*1.2</f>
        <v>21.599999999999998</v>
      </c>
      <c r="AS26" s="34">
        <f>'SA-2 (1)'!M25*1.2</f>
        <v>38.4</v>
      </c>
      <c r="AT26" s="34" t="str">
        <f>'SA-2 (1)'!N25</f>
        <v>B</v>
      </c>
      <c r="AU26" s="33">
        <f t="shared" ref="AU26:AW26" si="80">(AI26+AM26+AQ26)</f>
        <v>52.8</v>
      </c>
      <c r="AV26" s="33">
        <f t="shared" si="80"/>
        <v>67.2</v>
      </c>
      <c r="AW26" s="34">
        <f t="shared" si="80"/>
        <v>120</v>
      </c>
      <c r="AX26" s="34" t="str">
        <f t="shared" si="5"/>
        <v>B</v>
      </c>
      <c r="AY26" s="34">
        <f t="shared" si="6"/>
        <v>63.6</v>
      </c>
      <c r="AZ26" s="34" t="str">
        <f t="shared" si="7"/>
        <v>B</v>
      </c>
      <c r="BA26" s="34">
        <f t="shared" si="8"/>
        <v>61.2</v>
      </c>
      <c r="BB26" s="34" t="str">
        <f t="shared" si="9"/>
        <v>B</v>
      </c>
      <c r="BC26" s="34">
        <f t="shared" si="10"/>
        <v>60.4</v>
      </c>
      <c r="BD26" s="34" t="str">
        <f t="shared" si="11"/>
        <v>C+</v>
      </c>
      <c r="BE26" s="34">
        <f t="shared" si="12"/>
        <v>185.20000000000002</v>
      </c>
      <c r="BF26" s="35">
        <f t="shared" si="13"/>
        <v>61.733333333333341</v>
      </c>
      <c r="BG26" s="34" t="str">
        <f t="shared" si="14"/>
        <v>B</v>
      </c>
    </row>
    <row r="27" spans="1:59" ht="57" customHeight="1">
      <c r="A27" s="31">
        <v>224</v>
      </c>
      <c r="B27" s="36" t="s">
        <v>71</v>
      </c>
      <c r="C27" s="33">
        <f>'FA-2'!C26*0.8</f>
        <v>14.4</v>
      </c>
      <c r="D27" s="33">
        <f>'FA-2'!D26*0.8</f>
        <v>4</v>
      </c>
      <c r="E27" s="34">
        <f>'FA-2'!E26*0.8</f>
        <v>18.400000000000002</v>
      </c>
      <c r="F27" s="34" t="str">
        <f>'FA-2'!F26</f>
        <v>A+</v>
      </c>
      <c r="G27" s="33">
        <f>'FA-2'!G26*0.8</f>
        <v>12</v>
      </c>
      <c r="H27" s="33">
        <f>'FA-2'!H26*0.8</f>
        <v>4</v>
      </c>
      <c r="I27" s="34">
        <f>'FA-2'!I26*0.8</f>
        <v>16</v>
      </c>
      <c r="J27" s="34" t="str">
        <f>'FA-2'!J26</f>
        <v>B+</v>
      </c>
      <c r="K27" s="33">
        <f>'FA-2'!K26*0.8</f>
        <v>15.200000000000001</v>
      </c>
      <c r="L27" s="33">
        <f>'FA-2'!L26*0.8</f>
        <v>4</v>
      </c>
      <c r="M27" s="34">
        <f>'FA-2'!M26*0.8</f>
        <v>19.200000000000003</v>
      </c>
      <c r="N27" s="34" t="str">
        <f>'FA-2'!N26</f>
        <v>A+</v>
      </c>
      <c r="O27" s="33">
        <f t="shared" ref="O27:Q27" si="81">(C27+G27+K27)</f>
        <v>41.6</v>
      </c>
      <c r="P27" s="33">
        <f t="shared" si="81"/>
        <v>12</v>
      </c>
      <c r="Q27" s="34">
        <f t="shared" si="81"/>
        <v>53.600000000000009</v>
      </c>
      <c r="R27" s="34" t="str">
        <f t="shared" ref="R27:R29" si="82">IF(Q27&gt;=73,"A+",IF(Q27&gt;=65,"A",IF(Q27&gt;=57,"B+",IF(Q27&gt;=49,"B",IF(Q27&gt;=41,"C+",IF(Q27&gt;=33,"C",IF(Q27&gt;=26,"D+",IF(Q27&lt;26,"E"))))))))</f>
        <v>B</v>
      </c>
      <c r="S27" s="33">
        <f>'SA-1'!C26*0.4</f>
        <v>8</v>
      </c>
      <c r="T27" s="33">
        <f>'SA-1'!D26*0.4</f>
        <v>4</v>
      </c>
      <c r="U27" s="34">
        <f>'SA-1'!E26*0.4</f>
        <v>12</v>
      </c>
      <c r="V27" s="34" t="str">
        <f>'SA-1'!F26</f>
        <v>C+</v>
      </c>
      <c r="W27" s="33">
        <f>'SA-1'!G26*0.4</f>
        <v>11.200000000000001</v>
      </c>
      <c r="X27" s="33">
        <f>'SA-1'!H26*0.4</f>
        <v>4</v>
      </c>
      <c r="Y27" s="34">
        <f>'SA-1'!I26*0.4</f>
        <v>15.200000000000001</v>
      </c>
      <c r="Z27" s="34" t="str">
        <f>'SA-1'!J26</f>
        <v>B+</v>
      </c>
      <c r="AA27" s="33">
        <f>'SA-1'!K26*0.4</f>
        <v>13.600000000000001</v>
      </c>
      <c r="AB27" s="33">
        <f>'SA-1'!L26*0.4</f>
        <v>4</v>
      </c>
      <c r="AC27" s="34">
        <f>'SA-1'!M26*0.4</f>
        <v>17.600000000000001</v>
      </c>
      <c r="AD27" s="34" t="str">
        <f>'SA-1'!N26</f>
        <v>A</v>
      </c>
      <c r="AE27" s="33">
        <f t="shared" ref="AE27:AG27" si="83">(S27+W27+AA27)</f>
        <v>32.800000000000004</v>
      </c>
      <c r="AF27" s="33">
        <f t="shared" si="83"/>
        <v>12</v>
      </c>
      <c r="AG27" s="34">
        <f t="shared" si="83"/>
        <v>44.800000000000004</v>
      </c>
      <c r="AH27" s="34" t="str">
        <f t="shared" ref="AH27:AH29" si="84">IF(AG27&gt;=73,"A+",IF(AG27&gt;=65,"A",IF(AG27&gt;=57,"B+",IF(AG27&gt;=49,"B",IF(AG27&gt;=41,"C+",IF(AG27&gt;=33,"C",IF(AG27&gt;=26,"D+",IF(AG27&lt;26,"E"))))))))</f>
        <v>C+</v>
      </c>
      <c r="AI27" s="33">
        <f>'SA-2 (1)'!C26*1.2</f>
        <v>30</v>
      </c>
      <c r="AJ27" s="33">
        <f>'SA-2 (1)'!D26*1.2</f>
        <v>22.8</v>
      </c>
      <c r="AK27" s="34">
        <f>'SA-2 (1)'!E26*1.2</f>
        <v>52.8</v>
      </c>
      <c r="AL27" s="34" t="str">
        <f>'SA-2 (1)'!F26</f>
        <v>A</v>
      </c>
      <c r="AM27" s="33">
        <f>'SA-2 (1)'!G26*1.2</f>
        <v>27.599999999999998</v>
      </c>
      <c r="AN27" s="33">
        <f>'SA-2 (1)'!H26*1.2</f>
        <v>22.8</v>
      </c>
      <c r="AO27" s="34">
        <f>'SA-2 (1)'!I26*1.2</f>
        <v>50.4</v>
      </c>
      <c r="AP27" s="34" t="str">
        <f>'SA-2 (1)'!J26</f>
        <v>A</v>
      </c>
      <c r="AQ27" s="33">
        <f>'SA-2 (1)'!K26*1.2</f>
        <v>22.8</v>
      </c>
      <c r="AR27" s="33">
        <f>'SA-2 (1)'!L26*1.2</f>
        <v>21.599999999999998</v>
      </c>
      <c r="AS27" s="34">
        <f>'SA-2 (1)'!M26*1.2</f>
        <v>44.4</v>
      </c>
      <c r="AT27" s="34" t="str">
        <f>'SA-2 (1)'!N26</f>
        <v>B+</v>
      </c>
      <c r="AU27" s="33">
        <f t="shared" ref="AU27:AW27" si="85">(AI27+AM27+AQ27)</f>
        <v>80.399999999999991</v>
      </c>
      <c r="AV27" s="33">
        <f t="shared" si="85"/>
        <v>67.2</v>
      </c>
      <c r="AW27" s="34">
        <f t="shared" si="85"/>
        <v>147.6</v>
      </c>
      <c r="AX27" s="34" t="str">
        <f t="shared" si="5"/>
        <v>A</v>
      </c>
      <c r="AY27" s="34">
        <f t="shared" si="6"/>
        <v>83.2</v>
      </c>
      <c r="AZ27" s="34" t="str">
        <f t="shared" si="7"/>
        <v>A</v>
      </c>
      <c r="BA27" s="34">
        <f t="shared" si="8"/>
        <v>81.599999999999994</v>
      </c>
      <c r="BB27" s="34" t="str">
        <f t="shared" si="9"/>
        <v>A</v>
      </c>
      <c r="BC27" s="34">
        <f t="shared" si="10"/>
        <v>81.2</v>
      </c>
      <c r="BD27" s="34" t="str">
        <f t="shared" si="11"/>
        <v>A</v>
      </c>
      <c r="BE27" s="34">
        <f t="shared" si="12"/>
        <v>246</v>
      </c>
      <c r="BF27" s="35">
        <f t="shared" si="13"/>
        <v>82</v>
      </c>
      <c r="BG27" s="34" t="str">
        <f t="shared" si="14"/>
        <v>A</v>
      </c>
    </row>
    <row r="28" spans="1:59" ht="57" customHeight="1">
      <c r="A28" s="31">
        <v>225</v>
      </c>
      <c r="B28" s="32" t="s">
        <v>21</v>
      </c>
      <c r="C28" s="33">
        <f>'FA-2'!C27*0.8</f>
        <v>14.4</v>
      </c>
      <c r="D28" s="33">
        <f>'FA-2'!D27*0.8</f>
        <v>4</v>
      </c>
      <c r="E28" s="34">
        <f>'FA-2'!E27*0.8</f>
        <v>18.400000000000002</v>
      </c>
      <c r="F28" s="34" t="str">
        <f>'FA-2'!F27</f>
        <v>A+</v>
      </c>
      <c r="G28" s="33">
        <f>'FA-2'!G27*0.8</f>
        <v>10.4</v>
      </c>
      <c r="H28" s="33">
        <f>'FA-2'!H27*0.8</f>
        <v>4</v>
      </c>
      <c r="I28" s="34">
        <f>'FA-2'!I27*0.8</f>
        <v>14.4</v>
      </c>
      <c r="J28" s="34" t="str">
        <f>'FA-2'!J27</f>
        <v>B</v>
      </c>
      <c r="K28" s="33">
        <f>'FA-2'!K27*0.8</f>
        <v>14.4</v>
      </c>
      <c r="L28" s="33">
        <f>'FA-2'!L27*0.8</f>
        <v>4</v>
      </c>
      <c r="M28" s="34">
        <f>'FA-2'!M27*0.8</f>
        <v>18.400000000000002</v>
      </c>
      <c r="N28" s="34" t="str">
        <f>'FA-2'!N27</f>
        <v>A+</v>
      </c>
      <c r="O28" s="33">
        <f t="shared" ref="O28:Q28" si="86">(C28+G28+K28)</f>
        <v>39.200000000000003</v>
      </c>
      <c r="P28" s="33">
        <f t="shared" si="86"/>
        <v>12</v>
      </c>
      <c r="Q28" s="34">
        <f t="shared" si="86"/>
        <v>51.2</v>
      </c>
      <c r="R28" s="34" t="str">
        <f t="shared" si="82"/>
        <v>B</v>
      </c>
      <c r="S28" s="33">
        <f>'SA-1'!C27*0.4</f>
        <v>6</v>
      </c>
      <c r="T28" s="33">
        <f>'SA-1'!D27*0.4</f>
        <v>4</v>
      </c>
      <c r="U28" s="34">
        <f>'SA-1'!E27*0.4</f>
        <v>10</v>
      </c>
      <c r="V28" s="34" t="str">
        <f>'SA-1'!F27</f>
        <v>C</v>
      </c>
      <c r="W28" s="33">
        <f>'SA-1'!G27*0.4</f>
        <v>11.200000000000001</v>
      </c>
      <c r="X28" s="33">
        <f>'SA-1'!H27*0.4</f>
        <v>4</v>
      </c>
      <c r="Y28" s="34">
        <f>'SA-1'!I27*0.4</f>
        <v>15.200000000000001</v>
      </c>
      <c r="Z28" s="34" t="str">
        <f>'SA-1'!J27</f>
        <v>B+</v>
      </c>
      <c r="AA28" s="33">
        <f>'SA-1'!K27*0.4</f>
        <v>11.600000000000001</v>
      </c>
      <c r="AB28" s="33">
        <f>'SA-1'!L27*0.4</f>
        <v>4</v>
      </c>
      <c r="AC28" s="34">
        <f>'SA-1'!M27*0.4</f>
        <v>15.600000000000001</v>
      </c>
      <c r="AD28" s="34" t="str">
        <f>'SA-1'!N27</f>
        <v>B+</v>
      </c>
      <c r="AE28" s="33">
        <f t="shared" ref="AE28:AG28" si="87">(S28+W28+AA28)</f>
        <v>28.800000000000004</v>
      </c>
      <c r="AF28" s="33">
        <f t="shared" si="87"/>
        <v>12</v>
      </c>
      <c r="AG28" s="34">
        <f t="shared" si="87"/>
        <v>40.800000000000004</v>
      </c>
      <c r="AH28" s="34" t="str">
        <f t="shared" si="84"/>
        <v>C</v>
      </c>
      <c r="AI28" s="33">
        <f>'SA-2 (1)'!C27*1.2</f>
        <v>27.599999999999998</v>
      </c>
      <c r="AJ28" s="33">
        <f>'SA-2 (1)'!D27*1.2</f>
        <v>22.8</v>
      </c>
      <c r="AK28" s="34">
        <f>'SA-2 (1)'!E27*1.2</f>
        <v>50.4</v>
      </c>
      <c r="AL28" s="34" t="str">
        <f>'SA-2 (1)'!F27</f>
        <v>A</v>
      </c>
      <c r="AM28" s="33">
        <f>'SA-2 (1)'!G27*1.2</f>
        <v>27.599999999999998</v>
      </c>
      <c r="AN28" s="33">
        <f>'SA-2 (1)'!H27*1.2</f>
        <v>22.8</v>
      </c>
      <c r="AO28" s="34">
        <f>'SA-2 (1)'!I27*1.2</f>
        <v>50.4</v>
      </c>
      <c r="AP28" s="34" t="str">
        <f>'SA-2 (1)'!J27</f>
        <v>A</v>
      </c>
      <c r="AQ28" s="33">
        <f>'SA-2 (1)'!K27*1.2</f>
        <v>24</v>
      </c>
      <c r="AR28" s="33">
        <f>'SA-2 (1)'!L27*1.2</f>
        <v>21.599999999999998</v>
      </c>
      <c r="AS28" s="34">
        <f>'SA-2 (1)'!M27*1.2</f>
        <v>45.6</v>
      </c>
      <c r="AT28" s="34" t="str">
        <f>'SA-2 (1)'!N27</f>
        <v>B+</v>
      </c>
      <c r="AU28" s="33">
        <f t="shared" ref="AU28:AW28" si="88">(AI28+AM28+AQ28)</f>
        <v>79.199999999999989</v>
      </c>
      <c r="AV28" s="33">
        <f t="shared" si="88"/>
        <v>67.2</v>
      </c>
      <c r="AW28" s="34">
        <f t="shared" si="88"/>
        <v>146.4</v>
      </c>
      <c r="AX28" s="34" t="str">
        <f t="shared" si="5"/>
        <v>A</v>
      </c>
      <c r="AY28" s="34">
        <f t="shared" si="6"/>
        <v>78.8</v>
      </c>
      <c r="AZ28" s="34" t="str">
        <f t="shared" si="7"/>
        <v>B+</v>
      </c>
      <c r="BA28" s="34">
        <f t="shared" si="8"/>
        <v>80</v>
      </c>
      <c r="BB28" s="34" t="str">
        <f t="shared" si="9"/>
        <v>B+</v>
      </c>
      <c r="BC28" s="34">
        <f t="shared" si="10"/>
        <v>79.599999999999994</v>
      </c>
      <c r="BD28" s="34" t="str">
        <f t="shared" si="11"/>
        <v>B+</v>
      </c>
      <c r="BE28" s="34">
        <f t="shared" si="12"/>
        <v>238.4</v>
      </c>
      <c r="BF28" s="35">
        <f t="shared" si="13"/>
        <v>79.466666666666669</v>
      </c>
      <c r="BG28" s="34" t="str">
        <f t="shared" si="14"/>
        <v>B+</v>
      </c>
    </row>
    <row r="29" spans="1:59" ht="57" customHeight="1">
      <c r="A29" s="31">
        <v>226</v>
      </c>
      <c r="B29" s="32" t="s">
        <v>22</v>
      </c>
      <c r="C29" s="33">
        <f>'FA-2'!C28*0.8</f>
        <v>7.2</v>
      </c>
      <c r="D29" s="33">
        <f>'FA-2'!D28*0.8</f>
        <v>4</v>
      </c>
      <c r="E29" s="34">
        <f>'FA-2'!E28*0.8</f>
        <v>11.200000000000001</v>
      </c>
      <c r="F29" s="34" t="str">
        <f>'FA-2'!F28</f>
        <v>C+</v>
      </c>
      <c r="G29" s="33">
        <f>'FA-2'!G28*0.8</f>
        <v>8</v>
      </c>
      <c r="H29" s="33">
        <f>'FA-2'!H28*0.8</f>
        <v>4</v>
      </c>
      <c r="I29" s="34">
        <f>'FA-2'!I28*0.8</f>
        <v>12</v>
      </c>
      <c r="J29" s="34" t="str">
        <f>'FA-2'!J28</f>
        <v>C+</v>
      </c>
      <c r="K29" s="33">
        <f>'FA-2'!K28*0.8</f>
        <v>12</v>
      </c>
      <c r="L29" s="33">
        <f>'FA-2'!L28*0.8</f>
        <v>4</v>
      </c>
      <c r="M29" s="34">
        <f>'FA-2'!M28*0.8</f>
        <v>16</v>
      </c>
      <c r="N29" s="34" t="str">
        <f>'FA-2'!N28</f>
        <v>B+</v>
      </c>
      <c r="O29" s="33">
        <f t="shared" ref="O29:Q29" si="89">(C29+G29+K29)</f>
        <v>27.2</v>
      </c>
      <c r="P29" s="33">
        <f t="shared" si="89"/>
        <v>12</v>
      </c>
      <c r="Q29" s="34">
        <f t="shared" si="89"/>
        <v>39.200000000000003</v>
      </c>
      <c r="R29" s="34" t="str">
        <f t="shared" si="82"/>
        <v>C</v>
      </c>
      <c r="S29" s="33">
        <f>'SA-1'!C28*0.4</f>
        <v>6</v>
      </c>
      <c r="T29" s="33">
        <f>'SA-1'!D28*0.4</f>
        <v>4</v>
      </c>
      <c r="U29" s="34">
        <f>'SA-1'!E28*0.4</f>
        <v>10</v>
      </c>
      <c r="V29" s="34" t="str">
        <f>'SA-1'!F28</f>
        <v>C</v>
      </c>
      <c r="W29" s="33">
        <f>'SA-1'!G28*0.4</f>
        <v>6.4</v>
      </c>
      <c r="X29" s="33">
        <f>'SA-1'!H28*0.4</f>
        <v>4</v>
      </c>
      <c r="Y29" s="34">
        <f>'SA-1'!I28*0.4</f>
        <v>10.4</v>
      </c>
      <c r="Z29" s="34" t="str">
        <f>'SA-1'!J28</f>
        <v>C+</v>
      </c>
      <c r="AA29" s="33">
        <f>'SA-1'!K28*0.4</f>
        <v>12.4</v>
      </c>
      <c r="AB29" s="33">
        <f>'SA-1'!L28*0.4</f>
        <v>4</v>
      </c>
      <c r="AC29" s="34">
        <f>'SA-1'!M28*0.4</f>
        <v>16.400000000000002</v>
      </c>
      <c r="AD29" s="34" t="str">
        <f>'SA-1'!N28</f>
        <v>A</v>
      </c>
      <c r="AE29" s="33">
        <f t="shared" ref="AE29:AG29" si="90">(S29+W29+AA29)</f>
        <v>24.8</v>
      </c>
      <c r="AF29" s="33">
        <f t="shared" si="90"/>
        <v>12</v>
      </c>
      <c r="AG29" s="34">
        <f t="shared" si="90"/>
        <v>36.799999999999997</v>
      </c>
      <c r="AH29" s="34" t="str">
        <f t="shared" si="84"/>
        <v>C</v>
      </c>
      <c r="AI29" s="33">
        <f>'SA-2 (1)'!C28*1.2</f>
        <v>24</v>
      </c>
      <c r="AJ29" s="33">
        <f>'SA-2 (1)'!D28*1.2</f>
        <v>22.8</v>
      </c>
      <c r="AK29" s="34">
        <f>'SA-2 (1)'!E28*1.2</f>
        <v>46.8</v>
      </c>
      <c r="AL29" s="34" t="str">
        <f>'SA-2 (1)'!F28</f>
        <v>B+</v>
      </c>
      <c r="AM29" s="33">
        <f>'SA-2 (1)'!G28*1.2</f>
        <v>22.8</v>
      </c>
      <c r="AN29" s="33">
        <f>'SA-2 (1)'!H28*1.2</f>
        <v>22.8</v>
      </c>
      <c r="AO29" s="34">
        <f>'SA-2 (1)'!I28*1.2</f>
        <v>45.6</v>
      </c>
      <c r="AP29" s="34" t="str">
        <f>'SA-2 (1)'!J28</f>
        <v>B+</v>
      </c>
      <c r="AQ29" s="33">
        <f>'SA-2 (1)'!K28*1.2</f>
        <v>32.4</v>
      </c>
      <c r="AR29" s="33">
        <f>'SA-2 (1)'!L28*1.2</f>
        <v>21.599999999999998</v>
      </c>
      <c r="AS29" s="34">
        <f>'SA-2 (1)'!M28*1.2</f>
        <v>54</v>
      </c>
      <c r="AT29" s="34" t="str">
        <f>'SA-2 (1)'!N28</f>
        <v>A</v>
      </c>
      <c r="AU29" s="33">
        <f t="shared" ref="AU29:AW29" si="91">(AI29+AM29+AQ29)</f>
        <v>79.199999999999989</v>
      </c>
      <c r="AV29" s="33">
        <f t="shared" si="91"/>
        <v>67.2</v>
      </c>
      <c r="AW29" s="34">
        <f t="shared" si="91"/>
        <v>146.4</v>
      </c>
      <c r="AX29" s="34" t="str">
        <f t="shared" si="5"/>
        <v>A</v>
      </c>
      <c r="AY29" s="34">
        <f t="shared" si="6"/>
        <v>68</v>
      </c>
      <c r="AZ29" s="34" t="str">
        <f t="shared" si="7"/>
        <v>B</v>
      </c>
      <c r="BA29" s="34">
        <f t="shared" si="8"/>
        <v>68</v>
      </c>
      <c r="BB29" s="34" t="str">
        <f t="shared" si="9"/>
        <v>B</v>
      </c>
      <c r="BC29" s="34">
        <f t="shared" si="10"/>
        <v>86.4</v>
      </c>
      <c r="BD29" s="34" t="str">
        <f t="shared" si="11"/>
        <v>A</v>
      </c>
      <c r="BE29" s="34">
        <f t="shared" si="12"/>
        <v>222.4</v>
      </c>
      <c r="BF29" s="35">
        <f t="shared" si="13"/>
        <v>74.13333333333334</v>
      </c>
      <c r="BG29" s="34" t="str">
        <f t="shared" si="14"/>
        <v>B+</v>
      </c>
    </row>
    <row r="30" spans="1:59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</row>
    <row r="31" spans="1:59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</row>
    <row r="32" spans="1:59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</row>
    <row r="33" spans="1:59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</row>
    <row r="34" spans="1:59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</row>
    <row r="35" spans="1:59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</row>
    <row r="36" spans="1:59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</row>
    <row r="37" spans="1:59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</row>
    <row r="38" spans="1:59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</row>
    <row r="39" spans="1:5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</row>
    <row r="40" spans="1:59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</row>
    <row r="41" spans="1:59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</row>
    <row r="42" spans="1:59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</row>
    <row r="43" spans="1:59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</row>
    <row r="44" spans="1:59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</row>
    <row r="45" spans="1:59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</row>
    <row r="46" spans="1:59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</row>
    <row r="47" spans="1:59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</row>
    <row r="48" spans="1:59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</row>
    <row r="49" spans="1:5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</row>
    <row r="50" spans="1:59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</row>
    <row r="51" spans="1:59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</row>
    <row r="52" spans="1:59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</row>
    <row r="53" spans="1:59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</row>
    <row r="54" spans="1:59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</row>
    <row r="55" spans="1:59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</row>
    <row r="56" spans="1:59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</row>
    <row r="57" spans="1:59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</row>
    <row r="58" spans="1:59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</row>
    <row r="59" spans="1:5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</row>
    <row r="60" spans="1:59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</row>
    <row r="61" spans="1:59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</row>
    <row r="62" spans="1:59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</row>
    <row r="63" spans="1:59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</row>
    <row r="64" spans="1:59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</row>
    <row r="65" spans="1:59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</row>
    <row r="66" spans="1:59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</row>
    <row r="67" spans="1:59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</row>
    <row r="68" spans="1:59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</row>
    <row r="69" spans="1:59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</row>
    <row r="70" spans="1:59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</row>
    <row r="71" spans="1:59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</row>
    <row r="72" spans="1:59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</row>
    <row r="73" spans="1:59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1:59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1:59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1:59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1:59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1:59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1:59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1:59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1:59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1:59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1:59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1:59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1:59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1:59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1:59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1:59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1:59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1:59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1:59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</row>
    <row r="92" spans="1:59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</row>
    <row r="93" spans="1:59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</row>
    <row r="94" spans="1:59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</row>
    <row r="95" spans="1:59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</row>
    <row r="96" spans="1:59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</row>
    <row r="97" spans="1:59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</row>
    <row r="98" spans="1:59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</row>
    <row r="99" spans="1:59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</row>
    <row r="100" spans="1:59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</row>
    <row r="101" spans="1:59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</row>
    <row r="102" spans="1:59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</row>
    <row r="103" spans="1:59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</row>
    <row r="104" spans="1:59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</row>
    <row r="105" spans="1:59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</row>
    <row r="106" spans="1:59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</row>
    <row r="107" spans="1:59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</row>
    <row r="108" spans="1:59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</row>
    <row r="109" spans="1:59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</row>
    <row r="110" spans="1:59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</row>
    <row r="111" spans="1:59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</row>
    <row r="112" spans="1:59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</row>
    <row r="113" spans="1:59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</row>
    <row r="114" spans="1:59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</row>
    <row r="115" spans="1:59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</row>
    <row r="116" spans="1:59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</row>
    <row r="117" spans="1:59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</row>
    <row r="118" spans="1:59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</row>
    <row r="119" spans="1:59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</row>
    <row r="120" spans="1:59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</row>
    <row r="121" spans="1:59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</row>
    <row r="122" spans="1:59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</row>
    <row r="123" spans="1:59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</row>
    <row r="124" spans="1:59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</row>
    <row r="125" spans="1:59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</row>
    <row r="126" spans="1:59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</row>
    <row r="127" spans="1:59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</row>
    <row r="128" spans="1:59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</row>
    <row r="129" spans="1:59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</row>
    <row r="130" spans="1:59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</row>
    <row r="131" spans="1:59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</row>
    <row r="132" spans="1:59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</row>
    <row r="133" spans="1:59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</row>
    <row r="134" spans="1:59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</row>
    <row r="135" spans="1:59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</row>
    <row r="136" spans="1:59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</row>
    <row r="137" spans="1:59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</row>
    <row r="138" spans="1:59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</row>
    <row r="139" spans="1:59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</row>
    <row r="140" spans="1:59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</row>
    <row r="141" spans="1:59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</row>
    <row r="142" spans="1:59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</row>
    <row r="143" spans="1:59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</row>
    <row r="144" spans="1:59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</row>
    <row r="145" spans="1:59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</row>
    <row r="146" spans="1:59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</row>
    <row r="147" spans="1:59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</row>
    <row r="148" spans="1:59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</row>
    <row r="149" spans="1:59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</row>
    <row r="150" spans="1:59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</row>
    <row r="151" spans="1:59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</row>
    <row r="152" spans="1:59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</row>
    <row r="153" spans="1:59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</row>
    <row r="154" spans="1:59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</row>
    <row r="155" spans="1:59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</row>
    <row r="156" spans="1:59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</row>
    <row r="157" spans="1:59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</row>
    <row r="158" spans="1:59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</row>
    <row r="159" spans="1:59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</row>
    <row r="160" spans="1:59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</row>
    <row r="161" spans="1:59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</row>
    <row r="162" spans="1:59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</row>
    <row r="163" spans="1:59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</row>
    <row r="164" spans="1:59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</row>
    <row r="165" spans="1:59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</row>
    <row r="166" spans="1:59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</row>
    <row r="167" spans="1:59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</row>
    <row r="168" spans="1:59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</row>
    <row r="169" spans="1:59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</row>
    <row r="170" spans="1:59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</row>
    <row r="171" spans="1:59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</row>
    <row r="172" spans="1:59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</row>
    <row r="173" spans="1:59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</row>
    <row r="174" spans="1:59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</row>
    <row r="175" spans="1:59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</row>
    <row r="176" spans="1:59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</row>
    <row r="177" spans="1:59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</row>
    <row r="178" spans="1:59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</row>
    <row r="179" spans="1:59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</row>
    <row r="180" spans="1:59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</row>
    <row r="181" spans="1:59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</row>
    <row r="182" spans="1:59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</row>
    <row r="183" spans="1:59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</row>
    <row r="184" spans="1:59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</row>
    <row r="185" spans="1:59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</row>
    <row r="186" spans="1:59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</row>
    <row r="187" spans="1:59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</row>
    <row r="188" spans="1:59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</row>
    <row r="189" spans="1:59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</row>
    <row r="190" spans="1:59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</row>
    <row r="191" spans="1:59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</row>
    <row r="192" spans="1:59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</row>
    <row r="193" spans="1:59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</row>
    <row r="194" spans="1:59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</row>
    <row r="195" spans="1:59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</row>
    <row r="196" spans="1:59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</row>
    <row r="197" spans="1:59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</row>
    <row r="198" spans="1:59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</row>
    <row r="199" spans="1:59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</row>
    <row r="200" spans="1:59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</row>
    <row r="201" spans="1:59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</row>
    <row r="202" spans="1:59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</row>
    <row r="203" spans="1:59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</row>
    <row r="204" spans="1:59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</row>
    <row r="205" spans="1:59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</row>
    <row r="206" spans="1:59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</row>
    <row r="207" spans="1:59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</row>
    <row r="208" spans="1:59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</row>
    <row r="209" spans="1:59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</row>
    <row r="210" spans="1:59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</row>
    <row r="211" spans="1:59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</row>
    <row r="212" spans="1:59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</row>
    <row r="213" spans="1:59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</row>
    <row r="214" spans="1:59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</row>
    <row r="215" spans="1:59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</row>
    <row r="216" spans="1:59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</row>
    <row r="217" spans="1:59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</row>
    <row r="218" spans="1:59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</row>
    <row r="219" spans="1:59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</row>
    <row r="220" spans="1:59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</row>
    <row r="221" spans="1:59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</row>
    <row r="222" spans="1:59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</row>
    <row r="223" spans="1:59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</row>
    <row r="224" spans="1:59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</row>
    <row r="225" spans="1:59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</row>
    <row r="226" spans="1:59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</row>
    <row r="227" spans="1:59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</row>
    <row r="228" spans="1:59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</row>
    <row r="229" spans="1:59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</row>
    <row r="230" spans="1:59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</row>
    <row r="231" spans="1:59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</row>
    <row r="232" spans="1:59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</row>
    <row r="233" spans="1:59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</row>
    <row r="234" spans="1:59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</row>
    <row r="235" spans="1:59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</row>
    <row r="236" spans="1:59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</row>
    <row r="237" spans="1:59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</row>
    <row r="238" spans="1:59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</row>
    <row r="239" spans="1:59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</row>
    <row r="240" spans="1:59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</row>
    <row r="241" spans="1:59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</row>
    <row r="242" spans="1:59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</row>
    <row r="243" spans="1:59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</row>
    <row r="244" spans="1:59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</row>
    <row r="245" spans="1:59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</row>
    <row r="246" spans="1:59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</row>
    <row r="247" spans="1:59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</row>
    <row r="248" spans="1:59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</row>
    <row r="249" spans="1:59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</row>
    <row r="250" spans="1:59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</row>
    <row r="251" spans="1:59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</row>
    <row r="252" spans="1:59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</row>
    <row r="253" spans="1:59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</row>
    <row r="254" spans="1:59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</row>
    <row r="255" spans="1:59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</row>
    <row r="256" spans="1:59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</row>
    <row r="257" spans="1:59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</row>
    <row r="258" spans="1:59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</row>
    <row r="259" spans="1:59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</row>
    <row r="260" spans="1:59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</row>
    <row r="261" spans="1:59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</row>
    <row r="262" spans="1:59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</row>
    <row r="263" spans="1:59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</row>
    <row r="264" spans="1:59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</row>
    <row r="265" spans="1:59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</row>
    <row r="266" spans="1:59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</row>
    <row r="267" spans="1:59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</row>
    <row r="268" spans="1:59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</row>
    <row r="269" spans="1:59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</row>
    <row r="270" spans="1:59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</row>
    <row r="271" spans="1:59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</row>
    <row r="272" spans="1:59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</row>
    <row r="273" spans="1:59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</row>
    <row r="274" spans="1:59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</row>
    <row r="275" spans="1:59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</row>
    <row r="276" spans="1:59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</row>
    <row r="277" spans="1:59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</row>
    <row r="278" spans="1:59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</row>
    <row r="279" spans="1:59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</row>
    <row r="280" spans="1:59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</row>
    <row r="281" spans="1:59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</row>
    <row r="282" spans="1:59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</row>
    <row r="283" spans="1:59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</row>
    <row r="284" spans="1:59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</row>
    <row r="285" spans="1:59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</row>
    <row r="286" spans="1:59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</row>
    <row r="287" spans="1:59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</row>
    <row r="288" spans="1:59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</row>
    <row r="289" spans="1:59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</row>
    <row r="290" spans="1:59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</row>
    <row r="291" spans="1:59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</row>
    <row r="292" spans="1:59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</row>
    <row r="293" spans="1:59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</row>
    <row r="294" spans="1:59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</row>
    <row r="295" spans="1:59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</row>
    <row r="296" spans="1:59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</row>
    <row r="297" spans="1:59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</row>
    <row r="298" spans="1:59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</row>
    <row r="299" spans="1:59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</row>
    <row r="300" spans="1:59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</row>
    <row r="301" spans="1:59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</row>
    <row r="302" spans="1:59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</row>
    <row r="303" spans="1:59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</row>
    <row r="304" spans="1:59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</row>
    <row r="305" spans="1:59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</row>
    <row r="306" spans="1:59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</row>
    <row r="307" spans="1:59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</row>
    <row r="308" spans="1:59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</row>
    <row r="309" spans="1:59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</row>
    <row r="310" spans="1:59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</row>
    <row r="311" spans="1:59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</row>
    <row r="312" spans="1:59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</row>
    <row r="313" spans="1:59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</row>
    <row r="314" spans="1:59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</row>
    <row r="315" spans="1:59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</row>
    <row r="316" spans="1:59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</row>
    <row r="317" spans="1:59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</row>
    <row r="318" spans="1:59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</row>
    <row r="319" spans="1:5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</row>
    <row r="320" spans="1:59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</row>
    <row r="321" spans="1:59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</row>
    <row r="322" spans="1:59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</row>
    <row r="323" spans="1:59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</row>
    <row r="324" spans="1:59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</row>
    <row r="325" spans="1:59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</row>
    <row r="326" spans="1:59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</row>
    <row r="327" spans="1:59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</row>
    <row r="328" spans="1:59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</row>
    <row r="329" spans="1:5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</row>
    <row r="330" spans="1:59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</row>
    <row r="331" spans="1:59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</row>
    <row r="332" spans="1:59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</row>
    <row r="333" spans="1:59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</row>
    <row r="334" spans="1:59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</row>
    <row r="335" spans="1:59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</row>
    <row r="336" spans="1:59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</row>
    <row r="337" spans="1:59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</row>
    <row r="338" spans="1:59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</row>
    <row r="339" spans="1:5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</row>
    <row r="340" spans="1:59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</row>
    <row r="341" spans="1:59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</row>
    <row r="342" spans="1:59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</row>
    <row r="343" spans="1:59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</row>
    <row r="344" spans="1:59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</row>
    <row r="345" spans="1:59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</row>
    <row r="346" spans="1:59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</row>
    <row r="347" spans="1:59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</row>
    <row r="348" spans="1:59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</row>
    <row r="349" spans="1:5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</row>
    <row r="350" spans="1:59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</row>
    <row r="351" spans="1:59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</row>
    <row r="352" spans="1:59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</row>
    <row r="353" spans="1:59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</row>
    <row r="354" spans="1:59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</row>
    <row r="355" spans="1:59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</row>
    <row r="356" spans="1:59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</row>
    <row r="357" spans="1:59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</row>
    <row r="358" spans="1:59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</row>
    <row r="359" spans="1:5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</row>
    <row r="360" spans="1:59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</row>
    <row r="361" spans="1:59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</row>
    <row r="362" spans="1:59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</row>
    <row r="363" spans="1:59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</row>
    <row r="364" spans="1:59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</row>
    <row r="365" spans="1:59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</row>
    <row r="366" spans="1:59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</row>
    <row r="367" spans="1:59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</row>
    <row r="368" spans="1:59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</row>
    <row r="369" spans="1:5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</row>
    <row r="370" spans="1:59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</row>
    <row r="371" spans="1:59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</row>
    <row r="372" spans="1:59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</row>
    <row r="373" spans="1:59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</row>
    <row r="374" spans="1:59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</row>
    <row r="375" spans="1:59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</row>
    <row r="376" spans="1:59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</row>
    <row r="377" spans="1:59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</row>
    <row r="378" spans="1:59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</row>
    <row r="379" spans="1:5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</row>
    <row r="380" spans="1:59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</row>
    <row r="381" spans="1:59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</row>
    <row r="382" spans="1:59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</row>
    <row r="383" spans="1:59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</row>
    <row r="384" spans="1:59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</row>
    <row r="385" spans="1:59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</row>
    <row r="386" spans="1:59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</row>
    <row r="387" spans="1:59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</row>
    <row r="388" spans="1:59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</row>
    <row r="389" spans="1:5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</row>
    <row r="390" spans="1:59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</row>
    <row r="391" spans="1:59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</row>
    <row r="392" spans="1:59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</row>
    <row r="393" spans="1:59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</row>
    <row r="394" spans="1:59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</row>
    <row r="395" spans="1:59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</row>
    <row r="396" spans="1:59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</row>
    <row r="397" spans="1:59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</row>
    <row r="398" spans="1:59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</row>
    <row r="399" spans="1:5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</row>
    <row r="400" spans="1:59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</row>
    <row r="401" spans="1:59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</row>
    <row r="402" spans="1:59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</row>
    <row r="403" spans="1:59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</row>
    <row r="404" spans="1:59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</row>
    <row r="405" spans="1:59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</row>
    <row r="406" spans="1:59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</row>
    <row r="407" spans="1:59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</row>
    <row r="408" spans="1:59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</row>
    <row r="409" spans="1:5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</row>
    <row r="410" spans="1:59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</row>
    <row r="411" spans="1:59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</row>
    <row r="412" spans="1:59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</row>
    <row r="413" spans="1:59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</row>
    <row r="414" spans="1:59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</row>
    <row r="415" spans="1:59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</row>
    <row r="416" spans="1:59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</row>
    <row r="417" spans="1:59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</row>
    <row r="418" spans="1:59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</row>
    <row r="419" spans="1:59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</row>
    <row r="420" spans="1:59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</row>
    <row r="421" spans="1:59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</row>
    <row r="422" spans="1:59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</row>
    <row r="423" spans="1:59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</row>
    <row r="424" spans="1:59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</row>
    <row r="425" spans="1:59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</row>
    <row r="426" spans="1:59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</row>
    <row r="427" spans="1:59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</row>
    <row r="428" spans="1:59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</row>
    <row r="429" spans="1:59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</row>
    <row r="430" spans="1:59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</row>
    <row r="431" spans="1:59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</row>
    <row r="432" spans="1:59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</row>
    <row r="433" spans="1:59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</row>
    <row r="434" spans="1:59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</row>
    <row r="435" spans="1:59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</row>
    <row r="436" spans="1:59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</row>
    <row r="437" spans="1:59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</row>
    <row r="438" spans="1:59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</row>
    <row r="439" spans="1:59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</row>
    <row r="440" spans="1:59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</row>
    <row r="441" spans="1:59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</row>
    <row r="442" spans="1:59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</row>
    <row r="443" spans="1:59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</row>
    <row r="444" spans="1:59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</row>
    <row r="445" spans="1:59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</row>
    <row r="446" spans="1:59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</row>
    <row r="447" spans="1:59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</row>
    <row r="448" spans="1:59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</row>
    <row r="449" spans="1:59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</row>
    <row r="450" spans="1:59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</row>
    <row r="451" spans="1:59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</row>
    <row r="452" spans="1:59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</row>
    <row r="453" spans="1:59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</row>
    <row r="454" spans="1:59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</row>
    <row r="455" spans="1:59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</row>
    <row r="456" spans="1:59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</row>
    <row r="457" spans="1:59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</row>
    <row r="458" spans="1:59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</row>
    <row r="459" spans="1:59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</row>
    <row r="460" spans="1:59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</row>
    <row r="461" spans="1:59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</row>
    <row r="462" spans="1:59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</row>
    <row r="463" spans="1:59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</row>
    <row r="464" spans="1:59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</row>
    <row r="465" spans="1:59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</row>
    <row r="466" spans="1:59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</row>
    <row r="467" spans="1:59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</row>
    <row r="468" spans="1:59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</row>
    <row r="469" spans="1:59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</row>
    <row r="470" spans="1:59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</row>
    <row r="471" spans="1:59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</row>
    <row r="472" spans="1:59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</row>
    <row r="473" spans="1:59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</row>
    <row r="474" spans="1:59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</row>
    <row r="475" spans="1:59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</row>
    <row r="476" spans="1:59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</row>
    <row r="477" spans="1:59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</row>
    <row r="478" spans="1:59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</row>
    <row r="479" spans="1:59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</row>
    <row r="480" spans="1:59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</row>
    <row r="481" spans="1:59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</row>
    <row r="482" spans="1:59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</row>
    <row r="483" spans="1:59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</row>
    <row r="484" spans="1:59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</row>
    <row r="485" spans="1:59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</row>
    <row r="486" spans="1:59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</row>
    <row r="487" spans="1:59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</row>
    <row r="488" spans="1:59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</row>
    <row r="489" spans="1:59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</row>
    <row r="490" spans="1:59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</row>
    <row r="491" spans="1:59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</row>
    <row r="492" spans="1:59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</row>
    <row r="493" spans="1:59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</row>
    <row r="494" spans="1:59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</row>
    <row r="495" spans="1:59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</row>
    <row r="496" spans="1:59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</row>
    <row r="497" spans="1:59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</row>
    <row r="498" spans="1:59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</row>
    <row r="499" spans="1:59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</row>
    <row r="500" spans="1:59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</row>
    <row r="501" spans="1:59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</row>
    <row r="502" spans="1:59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</row>
    <row r="503" spans="1:59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</row>
    <row r="504" spans="1:59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</row>
    <row r="505" spans="1:59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</row>
    <row r="506" spans="1:59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</row>
    <row r="507" spans="1:59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</row>
    <row r="508" spans="1:59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</row>
    <row r="509" spans="1:59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</row>
    <row r="510" spans="1:59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</row>
    <row r="511" spans="1:59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</row>
    <row r="512" spans="1:59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</row>
    <row r="513" spans="1:59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</row>
    <row r="514" spans="1:59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</row>
    <row r="515" spans="1:59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</row>
    <row r="516" spans="1:59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</row>
    <row r="517" spans="1:59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</row>
    <row r="518" spans="1:59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</row>
    <row r="519" spans="1:59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</row>
    <row r="520" spans="1:59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</row>
    <row r="521" spans="1:59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</row>
    <row r="522" spans="1:59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</row>
    <row r="523" spans="1:59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</row>
    <row r="524" spans="1:59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</row>
    <row r="525" spans="1:59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</row>
    <row r="526" spans="1:59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</row>
    <row r="527" spans="1:59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</row>
    <row r="528" spans="1:59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</row>
    <row r="529" spans="1:59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</row>
    <row r="530" spans="1:59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</row>
    <row r="531" spans="1:59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</row>
    <row r="532" spans="1:59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</row>
    <row r="533" spans="1:59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</row>
    <row r="534" spans="1:59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</row>
    <row r="535" spans="1:59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</row>
    <row r="536" spans="1:59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</row>
    <row r="537" spans="1:59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</row>
    <row r="538" spans="1:59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</row>
    <row r="539" spans="1:59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</row>
    <row r="540" spans="1:59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</row>
    <row r="541" spans="1:59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</row>
    <row r="542" spans="1:59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</row>
    <row r="543" spans="1:59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</row>
    <row r="544" spans="1:59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</row>
    <row r="545" spans="1:59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</row>
    <row r="546" spans="1:59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</row>
    <row r="547" spans="1:59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</row>
    <row r="548" spans="1:59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</row>
    <row r="549" spans="1:59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</row>
    <row r="550" spans="1:59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</row>
    <row r="551" spans="1:59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</row>
    <row r="552" spans="1:59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</row>
    <row r="553" spans="1:59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</row>
    <row r="554" spans="1:59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</row>
    <row r="555" spans="1:59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</row>
    <row r="556" spans="1:59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</row>
    <row r="557" spans="1:59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</row>
    <row r="558" spans="1:59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</row>
    <row r="559" spans="1:59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</row>
    <row r="560" spans="1:59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</row>
    <row r="561" spans="1:59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</row>
    <row r="562" spans="1:59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</row>
    <row r="563" spans="1:59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</row>
    <row r="564" spans="1:59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</row>
    <row r="565" spans="1:59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</row>
    <row r="566" spans="1:59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</row>
    <row r="567" spans="1:59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</row>
    <row r="568" spans="1:59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</row>
    <row r="569" spans="1:59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</row>
    <row r="570" spans="1:59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</row>
    <row r="571" spans="1:59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</row>
    <row r="572" spans="1:59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</row>
    <row r="573" spans="1:59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</row>
    <row r="574" spans="1:59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</row>
    <row r="575" spans="1:59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</row>
    <row r="576" spans="1:59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</row>
    <row r="577" spans="1:59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</row>
    <row r="578" spans="1:59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</row>
    <row r="579" spans="1:59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</row>
    <row r="580" spans="1:59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</row>
    <row r="581" spans="1:59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</row>
    <row r="582" spans="1:59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</row>
    <row r="583" spans="1:59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</row>
    <row r="584" spans="1:59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</row>
    <row r="585" spans="1:59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</row>
    <row r="586" spans="1:59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</row>
    <row r="587" spans="1:59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</row>
    <row r="588" spans="1:59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</row>
    <row r="589" spans="1:59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</row>
    <row r="590" spans="1:59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</row>
    <row r="591" spans="1:59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</row>
    <row r="592" spans="1:59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</row>
    <row r="593" spans="1:59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</row>
    <row r="594" spans="1:59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</row>
    <row r="595" spans="1:59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</row>
    <row r="596" spans="1:59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</row>
    <row r="597" spans="1:59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</row>
    <row r="598" spans="1:59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</row>
    <row r="599" spans="1:59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</row>
    <row r="600" spans="1:59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</row>
    <row r="601" spans="1:59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</row>
    <row r="602" spans="1:59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</row>
    <row r="603" spans="1:59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</row>
    <row r="604" spans="1:59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</row>
    <row r="605" spans="1:59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</row>
    <row r="606" spans="1:59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</row>
    <row r="607" spans="1:59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</row>
    <row r="608" spans="1:59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</row>
    <row r="609" spans="1:59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</row>
    <row r="610" spans="1:59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</row>
    <row r="611" spans="1:59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</row>
    <row r="612" spans="1:59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</row>
    <row r="613" spans="1:59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</row>
    <row r="614" spans="1:59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</row>
    <row r="615" spans="1:59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</row>
    <row r="616" spans="1:59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</row>
    <row r="617" spans="1:59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</row>
    <row r="618" spans="1:59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</row>
    <row r="619" spans="1:59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</row>
    <row r="620" spans="1:59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</row>
    <row r="621" spans="1:59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</row>
    <row r="622" spans="1:59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</row>
    <row r="623" spans="1:59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</row>
    <row r="624" spans="1:59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</row>
    <row r="625" spans="1:59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</row>
    <row r="626" spans="1:59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</row>
    <row r="627" spans="1:59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</row>
    <row r="628" spans="1:59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</row>
    <row r="629" spans="1:59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</row>
    <row r="630" spans="1:59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</row>
    <row r="631" spans="1:59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</row>
    <row r="632" spans="1:59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</row>
    <row r="633" spans="1:59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</row>
    <row r="634" spans="1:59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</row>
    <row r="635" spans="1:59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</row>
    <row r="636" spans="1:59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</row>
    <row r="637" spans="1:59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</row>
    <row r="638" spans="1:59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</row>
    <row r="639" spans="1:59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  <c r="BG639" s="37"/>
    </row>
    <row r="640" spans="1:59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</row>
    <row r="641" spans="1:59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</row>
    <row r="642" spans="1:59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</row>
    <row r="643" spans="1:59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</row>
    <row r="644" spans="1:59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</row>
    <row r="645" spans="1:59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</row>
    <row r="646" spans="1:59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  <c r="BG646" s="37"/>
    </row>
    <row r="647" spans="1:59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  <c r="BG647" s="37"/>
    </row>
    <row r="648" spans="1:59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  <c r="BG648" s="37"/>
    </row>
    <row r="649" spans="1:59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  <c r="BG649" s="37"/>
    </row>
    <row r="650" spans="1:59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</row>
    <row r="651" spans="1:59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</row>
    <row r="652" spans="1:59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</row>
    <row r="653" spans="1:59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</row>
    <row r="654" spans="1:59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</row>
    <row r="655" spans="1:59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</row>
    <row r="656" spans="1:59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  <c r="BG656" s="37"/>
    </row>
    <row r="657" spans="1:59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  <c r="BG657" s="37"/>
    </row>
    <row r="658" spans="1:59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  <c r="BG658" s="37"/>
    </row>
    <row r="659" spans="1:59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  <c r="BG659" s="37"/>
    </row>
    <row r="660" spans="1:59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  <c r="BG660" s="37"/>
    </row>
    <row r="661" spans="1:59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  <c r="BG661" s="37"/>
    </row>
    <row r="662" spans="1:59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  <c r="BG662" s="37"/>
    </row>
    <row r="663" spans="1:59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  <c r="BG663" s="37"/>
    </row>
    <row r="664" spans="1:59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  <c r="BG664" s="37"/>
    </row>
    <row r="665" spans="1:59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  <c r="BG665" s="37"/>
    </row>
    <row r="666" spans="1:59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  <c r="BG666" s="37"/>
    </row>
    <row r="667" spans="1:59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  <c r="BG667" s="37"/>
    </row>
    <row r="668" spans="1:59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</row>
    <row r="669" spans="1:59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  <c r="BG669" s="37"/>
    </row>
    <row r="670" spans="1:59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  <c r="BG670" s="37"/>
    </row>
    <row r="671" spans="1:59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  <c r="BG671" s="37"/>
    </row>
    <row r="672" spans="1:59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  <c r="BG672" s="37"/>
    </row>
    <row r="673" spans="1:59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  <c r="BG673" s="37"/>
    </row>
    <row r="674" spans="1:59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  <c r="BG674" s="37"/>
    </row>
    <row r="675" spans="1:59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  <c r="BG675" s="37"/>
    </row>
    <row r="676" spans="1:59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  <c r="BG676" s="37"/>
    </row>
    <row r="677" spans="1:59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  <c r="BG677" s="37"/>
    </row>
    <row r="678" spans="1:59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</row>
    <row r="679" spans="1:59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  <c r="BG679" s="37"/>
    </row>
    <row r="680" spans="1:59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  <c r="BG680" s="37"/>
    </row>
    <row r="681" spans="1:59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</row>
    <row r="682" spans="1:59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</row>
    <row r="683" spans="1:59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</row>
    <row r="684" spans="1:59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</row>
    <row r="685" spans="1:59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</row>
    <row r="686" spans="1:59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</row>
    <row r="687" spans="1:59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</row>
    <row r="688" spans="1:59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</row>
    <row r="689" spans="1:59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</row>
    <row r="690" spans="1:59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</row>
    <row r="691" spans="1:59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</row>
    <row r="692" spans="1:59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</row>
    <row r="693" spans="1:59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</row>
    <row r="694" spans="1:59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</row>
    <row r="695" spans="1:59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</row>
    <row r="696" spans="1:59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</row>
    <row r="697" spans="1:59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</row>
    <row r="698" spans="1:59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</row>
    <row r="699" spans="1:59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</row>
    <row r="700" spans="1:59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</row>
    <row r="701" spans="1:59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</row>
    <row r="702" spans="1:59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</row>
    <row r="703" spans="1:59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</row>
    <row r="704" spans="1:59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</row>
    <row r="705" spans="1:59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</row>
    <row r="706" spans="1:59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</row>
    <row r="707" spans="1:59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  <c r="BG707" s="37"/>
    </row>
    <row r="708" spans="1:59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</row>
    <row r="709" spans="1:59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</row>
    <row r="710" spans="1:59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  <c r="BG710" s="37"/>
    </row>
    <row r="711" spans="1:59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</row>
    <row r="712" spans="1:59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  <c r="BG712" s="37"/>
    </row>
    <row r="713" spans="1:59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  <c r="BG713" s="37"/>
    </row>
    <row r="714" spans="1:59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  <c r="BG714" s="37"/>
    </row>
    <row r="715" spans="1:59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  <c r="BG715" s="37"/>
    </row>
    <row r="716" spans="1:59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  <c r="BG716" s="37"/>
    </row>
    <row r="717" spans="1:59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</row>
    <row r="718" spans="1:59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</row>
    <row r="719" spans="1:59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  <c r="BG719" s="37"/>
    </row>
    <row r="720" spans="1:59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</row>
    <row r="721" spans="1:59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</row>
    <row r="722" spans="1:59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</row>
    <row r="723" spans="1:59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</row>
    <row r="724" spans="1:59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</row>
    <row r="725" spans="1:59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</row>
    <row r="726" spans="1:59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</row>
    <row r="727" spans="1:59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</row>
    <row r="728" spans="1:59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</row>
    <row r="729" spans="1:59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</row>
    <row r="730" spans="1:59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</row>
    <row r="731" spans="1:59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</row>
    <row r="732" spans="1:59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</row>
    <row r="733" spans="1:59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</row>
    <row r="734" spans="1:59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</row>
    <row r="735" spans="1:59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</row>
    <row r="736" spans="1:59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</row>
    <row r="737" spans="1:59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</row>
    <row r="738" spans="1:59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</row>
    <row r="739" spans="1:59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</row>
    <row r="740" spans="1:59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</row>
    <row r="741" spans="1:59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</row>
    <row r="742" spans="1:59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</row>
    <row r="743" spans="1:59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</row>
    <row r="744" spans="1:59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</row>
    <row r="745" spans="1:59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</row>
    <row r="746" spans="1:59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</row>
    <row r="747" spans="1:59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</row>
    <row r="748" spans="1:59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</row>
    <row r="749" spans="1:59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</row>
    <row r="750" spans="1:59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</row>
    <row r="751" spans="1:59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</row>
    <row r="752" spans="1:59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</row>
    <row r="753" spans="1:59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  <c r="BG753" s="37"/>
    </row>
    <row r="754" spans="1:59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  <c r="BG754" s="37"/>
    </row>
    <row r="755" spans="1:59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  <c r="BG755" s="37"/>
    </row>
    <row r="756" spans="1:59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  <c r="BG756" s="37"/>
    </row>
    <row r="757" spans="1:59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  <c r="BG757" s="37"/>
    </row>
    <row r="758" spans="1:59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  <c r="BG758" s="37"/>
    </row>
    <row r="759" spans="1:59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  <c r="BG759" s="37"/>
    </row>
    <row r="760" spans="1:59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  <c r="BG760" s="37"/>
    </row>
    <row r="761" spans="1:59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  <c r="BG761" s="37"/>
    </row>
    <row r="762" spans="1:59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  <c r="BG762" s="37"/>
    </row>
    <row r="763" spans="1:59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  <c r="BG763" s="37"/>
    </row>
    <row r="764" spans="1:59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  <c r="BG764" s="37"/>
    </row>
    <row r="765" spans="1:59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  <c r="BG765" s="37"/>
    </row>
    <row r="766" spans="1:59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  <c r="BG766" s="37"/>
    </row>
    <row r="767" spans="1:59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  <c r="BG767" s="37"/>
    </row>
    <row r="768" spans="1:59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  <c r="BG768" s="37"/>
    </row>
    <row r="769" spans="1:59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  <c r="BG769" s="37"/>
    </row>
    <row r="770" spans="1:59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  <c r="BG770" s="37"/>
    </row>
    <row r="771" spans="1:59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  <c r="BG771" s="37"/>
    </row>
    <row r="772" spans="1:59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  <c r="BG772" s="37"/>
    </row>
    <row r="773" spans="1:59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  <c r="BG773" s="37"/>
    </row>
    <row r="774" spans="1:59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  <c r="BG774" s="37"/>
    </row>
    <row r="775" spans="1:59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  <c r="BG775" s="37"/>
    </row>
    <row r="776" spans="1:59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  <c r="BG776" s="37"/>
    </row>
    <row r="777" spans="1:59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  <c r="BG777" s="37"/>
    </row>
    <row r="778" spans="1:59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  <c r="BG778" s="37"/>
    </row>
    <row r="779" spans="1:59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  <c r="BG779" s="37"/>
    </row>
    <row r="780" spans="1:59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  <c r="BG780" s="37"/>
    </row>
    <row r="781" spans="1:59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  <c r="BG781" s="37"/>
    </row>
    <row r="782" spans="1:59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</row>
    <row r="783" spans="1:59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</row>
    <row r="784" spans="1:59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</row>
    <row r="785" spans="1:59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</row>
    <row r="786" spans="1:59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</row>
    <row r="787" spans="1:59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</row>
    <row r="788" spans="1:59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</row>
    <row r="789" spans="1:59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</row>
    <row r="790" spans="1:59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  <c r="BG790" s="37"/>
    </row>
    <row r="791" spans="1:59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</row>
    <row r="792" spans="1:59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  <c r="BG792" s="37"/>
    </row>
    <row r="793" spans="1:59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  <c r="BG793" s="37"/>
    </row>
    <row r="794" spans="1:59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</row>
    <row r="795" spans="1:59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  <c r="BG795" s="37"/>
    </row>
    <row r="796" spans="1:59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  <c r="BG796" s="37"/>
    </row>
    <row r="797" spans="1:59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</row>
    <row r="798" spans="1:59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  <c r="BG798" s="37"/>
    </row>
    <row r="799" spans="1:59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</row>
    <row r="800" spans="1:59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</row>
    <row r="801" spans="1:59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  <c r="BG801" s="37"/>
    </row>
    <row r="802" spans="1:59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  <c r="BG802" s="37"/>
    </row>
    <row r="803" spans="1:59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</row>
    <row r="804" spans="1:59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</row>
    <row r="805" spans="1:59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  <c r="BG805" s="37"/>
    </row>
    <row r="806" spans="1:59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  <c r="BG806" s="37"/>
    </row>
    <row r="807" spans="1:59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  <c r="BG807" s="37"/>
    </row>
    <row r="808" spans="1:59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  <c r="BG808" s="37"/>
    </row>
    <row r="809" spans="1:59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  <c r="BG809" s="37"/>
    </row>
    <row r="810" spans="1:59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  <c r="BG810" s="37"/>
    </row>
    <row r="811" spans="1:59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  <c r="BG811" s="37"/>
    </row>
    <row r="812" spans="1:59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  <c r="BG812" s="37"/>
    </row>
    <row r="813" spans="1:59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  <c r="BG813" s="37"/>
    </row>
    <row r="814" spans="1:59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  <c r="BG814" s="37"/>
    </row>
    <row r="815" spans="1:59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  <c r="BG815" s="37"/>
    </row>
    <row r="816" spans="1:59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  <c r="BG816" s="37"/>
    </row>
    <row r="817" spans="1:59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  <c r="BG817" s="37"/>
    </row>
    <row r="818" spans="1:59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  <c r="BG818" s="37"/>
    </row>
    <row r="819" spans="1:59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  <c r="BG819" s="37"/>
    </row>
    <row r="820" spans="1:59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  <c r="BG820" s="37"/>
    </row>
    <row r="821" spans="1:59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  <c r="BG821" s="37"/>
    </row>
    <row r="822" spans="1:59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  <c r="BG822" s="37"/>
    </row>
    <row r="823" spans="1:59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  <c r="BG823" s="37"/>
    </row>
    <row r="824" spans="1:59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  <c r="BG824" s="37"/>
    </row>
    <row r="825" spans="1:59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</row>
    <row r="826" spans="1:59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  <c r="BG826" s="37"/>
    </row>
    <row r="827" spans="1:59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  <c r="BG827" s="37"/>
    </row>
    <row r="828" spans="1:59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  <c r="BG828" s="37"/>
    </row>
    <row r="829" spans="1:59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  <c r="BG829" s="37"/>
    </row>
    <row r="830" spans="1:59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</row>
    <row r="831" spans="1:59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</row>
    <row r="832" spans="1:59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</row>
    <row r="833" spans="1:59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</row>
    <row r="834" spans="1:59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</row>
    <row r="835" spans="1:59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</row>
    <row r="836" spans="1:59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</row>
    <row r="837" spans="1:59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  <c r="BG837" s="37"/>
    </row>
    <row r="838" spans="1:59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  <c r="BG838" s="37"/>
    </row>
    <row r="839" spans="1:59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  <c r="BG839" s="37"/>
    </row>
    <row r="840" spans="1:59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  <c r="BG840" s="37"/>
    </row>
    <row r="841" spans="1:59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  <c r="BG841" s="37"/>
    </row>
    <row r="842" spans="1:59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  <c r="BG842" s="37"/>
    </row>
    <row r="843" spans="1:59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  <c r="BG843" s="37"/>
    </row>
    <row r="844" spans="1:59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</row>
    <row r="845" spans="1:59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  <c r="BG845" s="37"/>
    </row>
    <row r="846" spans="1:59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  <c r="BG846" s="37"/>
    </row>
    <row r="847" spans="1:59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  <c r="BG847" s="37"/>
    </row>
    <row r="848" spans="1:59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  <c r="BG848" s="37"/>
    </row>
    <row r="849" spans="1:59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  <c r="BG849" s="37"/>
    </row>
    <row r="850" spans="1:59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  <c r="BG850" s="37"/>
    </row>
    <row r="851" spans="1:59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  <c r="BG851" s="37"/>
    </row>
    <row r="852" spans="1:59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  <c r="BG852" s="37"/>
    </row>
    <row r="853" spans="1:59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  <c r="BG853" s="37"/>
    </row>
    <row r="854" spans="1:59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  <c r="BG854" s="37"/>
    </row>
    <row r="855" spans="1:59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  <c r="BG855" s="37"/>
    </row>
    <row r="856" spans="1:59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  <c r="BG856" s="37"/>
    </row>
    <row r="857" spans="1:59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  <c r="BG857" s="37"/>
    </row>
    <row r="858" spans="1:59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  <c r="BG858" s="37"/>
    </row>
    <row r="859" spans="1:59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</row>
    <row r="860" spans="1:59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  <c r="BG860" s="37"/>
    </row>
    <row r="861" spans="1:59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  <c r="BG861" s="37"/>
    </row>
    <row r="862" spans="1:59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  <c r="BG862" s="37"/>
    </row>
    <row r="863" spans="1:59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  <c r="BG863" s="37"/>
    </row>
    <row r="864" spans="1:59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  <c r="BG864" s="37"/>
    </row>
    <row r="865" spans="1:59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  <c r="BG865" s="37"/>
    </row>
    <row r="866" spans="1:59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  <c r="BG866" s="37"/>
    </row>
    <row r="867" spans="1:59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  <c r="BG867" s="37"/>
    </row>
    <row r="868" spans="1:59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  <c r="BG868" s="37"/>
    </row>
    <row r="869" spans="1:59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  <c r="BG869" s="37"/>
    </row>
    <row r="870" spans="1:59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  <c r="BG870" s="37"/>
    </row>
    <row r="871" spans="1:59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  <c r="BG871" s="37"/>
    </row>
    <row r="872" spans="1:59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  <c r="BG872" s="37"/>
    </row>
    <row r="873" spans="1:59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  <c r="BG873" s="37"/>
    </row>
    <row r="874" spans="1:59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  <c r="BG874" s="37"/>
    </row>
    <row r="875" spans="1:59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  <c r="BG875" s="37"/>
    </row>
    <row r="876" spans="1:59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  <c r="BG876" s="37"/>
    </row>
    <row r="877" spans="1:59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  <c r="BG877" s="37"/>
    </row>
    <row r="878" spans="1:59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</row>
    <row r="879" spans="1:59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  <c r="BG879" s="37"/>
    </row>
    <row r="880" spans="1:59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</row>
    <row r="881" spans="1:59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</row>
    <row r="882" spans="1:59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</row>
    <row r="883" spans="1:59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</row>
    <row r="884" spans="1:59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</row>
    <row r="885" spans="1:59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</row>
    <row r="886" spans="1:59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</row>
    <row r="887" spans="1:59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</row>
    <row r="888" spans="1:59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</row>
    <row r="889" spans="1:59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</row>
    <row r="890" spans="1:59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</row>
    <row r="891" spans="1:59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  <c r="BG891" s="37"/>
    </row>
    <row r="892" spans="1:59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  <c r="BG892" s="37"/>
    </row>
    <row r="893" spans="1:59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</row>
    <row r="894" spans="1:59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  <c r="BG894" s="37"/>
    </row>
    <row r="895" spans="1:59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</row>
    <row r="896" spans="1:59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  <c r="BG896" s="37"/>
    </row>
    <row r="897" spans="1:59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  <c r="BG897" s="37"/>
    </row>
    <row r="898" spans="1:59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  <c r="BG898" s="37"/>
    </row>
    <row r="899" spans="1:59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  <c r="BG899" s="37"/>
    </row>
    <row r="900" spans="1:59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  <c r="BG900" s="37"/>
    </row>
    <row r="901" spans="1:59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  <c r="BG901" s="37"/>
    </row>
    <row r="902" spans="1:59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  <c r="BG902" s="37"/>
    </row>
    <row r="903" spans="1:59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  <c r="BG903" s="37"/>
    </row>
    <row r="904" spans="1:59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  <c r="BG904" s="37"/>
    </row>
    <row r="905" spans="1:59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  <c r="BG905" s="37"/>
    </row>
    <row r="906" spans="1:59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  <c r="BG906" s="37"/>
    </row>
    <row r="907" spans="1:59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  <c r="BG907" s="37"/>
    </row>
    <row r="908" spans="1:59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</row>
    <row r="909" spans="1:59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</row>
    <row r="910" spans="1:59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</row>
    <row r="911" spans="1:59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</row>
    <row r="912" spans="1:59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</row>
    <row r="913" spans="1:59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</row>
    <row r="914" spans="1:59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</row>
    <row r="915" spans="1:59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</row>
    <row r="916" spans="1:59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</row>
    <row r="917" spans="1:59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  <c r="BG917" s="37"/>
    </row>
    <row r="918" spans="1:59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  <c r="BG918" s="37"/>
    </row>
    <row r="919" spans="1:59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  <c r="BG919" s="37"/>
    </row>
    <row r="920" spans="1:59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  <c r="BG920" s="37"/>
    </row>
    <row r="921" spans="1:59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  <c r="BG921" s="37"/>
    </row>
    <row r="922" spans="1:59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  <c r="BG922" s="37"/>
    </row>
    <row r="923" spans="1:59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  <c r="BG923" s="37"/>
    </row>
    <row r="924" spans="1:59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  <c r="BG924" s="37"/>
    </row>
    <row r="925" spans="1:59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  <c r="BG925" s="37"/>
    </row>
    <row r="926" spans="1:59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  <c r="BG926" s="37"/>
    </row>
    <row r="927" spans="1:59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  <c r="BG927" s="37"/>
    </row>
    <row r="928" spans="1:59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  <c r="BG928" s="37"/>
    </row>
    <row r="929" spans="1:59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  <c r="BG929" s="37"/>
    </row>
    <row r="930" spans="1:59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  <c r="BG930" s="37"/>
    </row>
    <row r="931" spans="1:59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  <c r="BG931" s="37"/>
    </row>
    <row r="932" spans="1:59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  <c r="BG932" s="37"/>
    </row>
    <row r="933" spans="1:59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  <c r="BG933" s="37"/>
    </row>
    <row r="934" spans="1:59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  <c r="BG934" s="37"/>
    </row>
    <row r="935" spans="1:59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  <c r="BG935" s="37"/>
    </row>
    <row r="936" spans="1:59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  <c r="BG936" s="37"/>
    </row>
    <row r="937" spans="1:59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  <c r="BG937" s="37"/>
    </row>
    <row r="938" spans="1:59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  <c r="BG938" s="37"/>
    </row>
    <row r="939" spans="1:59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  <c r="BG939" s="37"/>
    </row>
    <row r="940" spans="1:59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  <c r="BG940" s="37"/>
    </row>
    <row r="941" spans="1:59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  <c r="BG941" s="37"/>
    </row>
    <row r="942" spans="1:59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  <c r="BG942" s="37"/>
    </row>
    <row r="943" spans="1:59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  <c r="BG943" s="37"/>
    </row>
    <row r="944" spans="1:59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  <c r="BG944" s="37"/>
    </row>
    <row r="945" spans="1:59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  <c r="BG945" s="37"/>
    </row>
    <row r="946" spans="1:59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  <c r="BG946" s="37"/>
    </row>
    <row r="947" spans="1:59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  <c r="BG947" s="37"/>
    </row>
    <row r="948" spans="1:59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  <c r="BG948" s="37"/>
    </row>
    <row r="949" spans="1:59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  <c r="BG949" s="37"/>
    </row>
    <row r="950" spans="1:59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  <c r="BG950" s="37"/>
    </row>
    <row r="951" spans="1:59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  <c r="BG951" s="37"/>
    </row>
    <row r="952" spans="1:59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  <c r="BG952" s="37"/>
    </row>
    <row r="953" spans="1:59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  <c r="BG953" s="37"/>
    </row>
    <row r="954" spans="1:59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  <c r="BG954" s="37"/>
    </row>
    <row r="955" spans="1:59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  <c r="BG955" s="37"/>
    </row>
    <row r="956" spans="1:59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  <c r="BG956" s="37"/>
    </row>
    <row r="957" spans="1:59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  <c r="BG957" s="37"/>
    </row>
    <row r="958" spans="1:59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  <c r="BG958" s="37"/>
    </row>
    <row r="959" spans="1:59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  <c r="BG959" s="37"/>
    </row>
    <row r="960" spans="1:59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  <c r="BG960" s="37"/>
    </row>
    <row r="961" spans="1:59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</row>
    <row r="962" spans="1:59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</row>
    <row r="963" spans="1:59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  <c r="BG963" s="37"/>
    </row>
    <row r="964" spans="1:59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  <c r="BG964" s="37"/>
    </row>
    <row r="965" spans="1:59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  <c r="BG965" s="37"/>
    </row>
    <row r="966" spans="1:59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  <c r="BG966" s="37"/>
    </row>
    <row r="967" spans="1:59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  <c r="BG967" s="37"/>
    </row>
    <row r="968" spans="1:59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  <c r="BG968" s="37"/>
    </row>
    <row r="969" spans="1:59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  <c r="BG969" s="37"/>
    </row>
    <row r="970" spans="1:59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  <c r="BG970" s="37"/>
    </row>
    <row r="971" spans="1:59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  <c r="BG971" s="37"/>
    </row>
    <row r="972" spans="1:59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  <c r="BG972" s="37"/>
    </row>
    <row r="973" spans="1:59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  <c r="BG973" s="37"/>
    </row>
    <row r="974" spans="1:59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  <c r="BG974" s="37"/>
    </row>
    <row r="975" spans="1:59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  <c r="BG975" s="37"/>
    </row>
    <row r="976" spans="1:59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  <c r="BG976" s="37"/>
    </row>
    <row r="977" spans="1:59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  <c r="BG977" s="37"/>
    </row>
    <row r="978" spans="1:59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  <c r="BG978" s="37"/>
    </row>
    <row r="979" spans="1:59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  <c r="BG979" s="37"/>
    </row>
    <row r="980" spans="1:59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  <c r="BG980" s="37"/>
    </row>
    <row r="981" spans="1:59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  <c r="BG981" s="37"/>
    </row>
    <row r="982" spans="1:59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  <c r="BG982" s="37"/>
    </row>
    <row r="983" spans="1:59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  <c r="BG983" s="37"/>
    </row>
    <row r="984" spans="1:59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  <c r="BG984" s="37"/>
    </row>
    <row r="985" spans="1:59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  <c r="BG985" s="37"/>
    </row>
    <row r="986" spans="1:59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  <c r="BG986" s="37"/>
    </row>
    <row r="987" spans="1:59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  <c r="BG987" s="37"/>
    </row>
    <row r="988" spans="1:59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  <c r="BG988" s="37"/>
    </row>
    <row r="989" spans="1:59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  <c r="BG989" s="37"/>
    </row>
    <row r="990" spans="1:59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  <c r="BG990" s="37"/>
    </row>
    <row r="991" spans="1:59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  <c r="BG991" s="37"/>
    </row>
    <row r="992" spans="1:59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  <c r="BG992" s="37"/>
    </row>
    <row r="993" spans="1:59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  <c r="BG993" s="37"/>
    </row>
    <row r="994" spans="1:59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  <c r="BG994" s="37"/>
    </row>
    <row r="995" spans="1:59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  <c r="BG995" s="37"/>
    </row>
  </sheetData>
  <mergeCells count="24">
    <mergeCell ref="AM2:AP2"/>
    <mergeCell ref="AY2:AZ2"/>
    <mergeCell ref="BA2:BB2"/>
    <mergeCell ref="AY1:BD1"/>
    <mergeCell ref="BE1:BE3"/>
    <mergeCell ref="BC2:BD2"/>
    <mergeCell ref="BF1:BF3"/>
    <mergeCell ref="BG1:BG3"/>
    <mergeCell ref="AQ2:AT2"/>
    <mergeCell ref="AU2:AX2"/>
    <mergeCell ref="A1:A3"/>
    <mergeCell ref="B1:B3"/>
    <mergeCell ref="C1:N1"/>
    <mergeCell ref="S1:AD1"/>
    <mergeCell ref="AI1:AT1"/>
    <mergeCell ref="C2:F2"/>
    <mergeCell ref="G2:J2"/>
    <mergeCell ref="K2:N2"/>
    <mergeCell ref="O2:R2"/>
    <mergeCell ref="S2:V2"/>
    <mergeCell ref="W2:Z2"/>
    <mergeCell ref="AA2:AD2"/>
    <mergeCell ref="AE2:AH2"/>
    <mergeCell ref="AI2:AL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G993"/>
  <sheetViews>
    <sheetView workbookViewId="0"/>
  </sheetViews>
  <sheetFormatPr defaultColWidth="14.42578125" defaultRowHeight="15" customHeight="1"/>
  <cols>
    <col min="1" max="1" width="10" customWidth="1"/>
    <col min="2" max="2" width="18.7109375" customWidth="1"/>
    <col min="3" max="56" width="7.7109375" customWidth="1"/>
  </cols>
  <sheetData>
    <row r="1" spans="1:59" ht="37.5" customHeight="1">
      <c r="A1" s="61" t="s">
        <v>0</v>
      </c>
      <c r="B1" s="61" t="s">
        <v>45</v>
      </c>
      <c r="C1" s="63" t="s">
        <v>78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3"/>
      <c r="S1" s="63" t="s">
        <v>79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3"/>
      <c r="AI1" s="63" t="s">
        <v>80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3"/>
      <c r="AY1" s="63" t="s">
        <v>81</v>
      </c>
      <c r="AZ1" s="52"/>
      <c r="BA1" s="52"/>
      <c r="BB1" s="52"/>
      <c r="BC1" s="52"/>
      <c r="BD1" s="53"/>
      <c r="BE1" s="64" t="s">
        <v>82</v>
      </c>
      <c r="BF1" s="64" t="s">
        <v>83</v>
      </c>
      <c r="BG1" s="64" t="s">
        <v>84</v>
      </c>
    </row>
    <row r="2" spans="1:59" ht="37.5" customHeight="1">
      <c r="A2" s="62"/>
      <c r="B2" s="62"/>
      <c r="C2" s="63" t="s">
        <v>85</v>
      </c>
      <c r="D2" s="52"/>
      <c r="E2" s="52"/>
      <c r="F2" s="53"/>
      <c r="G2" s="63" t="s">
        <v>86</v>
      </c>
      <c r="H2" s="52"/>
      <c r="I2" s="52"/>
      <c r="J2" s="53"/>
      <c r="K2" s="63" t="s">
        <v>87</v>
      </c>
      <c r="L2" s="52"/>
      <c r="M2" s="52"/>
      <c r="N2" s="53"/>
      <c r="O2" s="63" t="s">
        <v>88</v>
      </c>
      <c r="P2" s="52"/>
      <c r="Q2" s="52"/>
      <c r="R2" s="53"/>
      <c r="S2" s="63" t="s">
        <v>85</v>
      </c>
      <c r="T2" s="52"/>
      <c r="U2" s="52"/>
      <c r="V2" s="53"/>
      <c r="W2" s="63" t="s">
        <v>86</v>
      </c>
      <c r="X2" s="52"/>
      <c r="Y2" s="52"/>
      <c r="Z2" s="53"/>
      <c r="AA2" s="63" t="s">
        <v>87</v>
      </c>
      <c r="AB2" s="52"/>
      <c r="AC2" s="52"/>
      <c r="AD2" s="53"/>
      <c r="AE2" s="63" t="s">
        <v>88</v>
      </c>
      <c r="AF2" s="52"/>
      <c r="AG2" s="52"/>
      <c r="AH2" s="53"/>
      <c r="AI2" s="63" t="s">
        <v>85</v>
      </c>
      <c r="AJ2" s="52"/>
      <c r="AK2" s="52"/>
      <c r="AL2" s="53"/>
      <c r="AM2" s="63" t="s">
        <v>86</v>
      </c>
      <c r="AN2" s="52"/>
      <c r="AO2" s="52"/>
      <c r="AP2" s="53"/>
      <c r="AQ2" s="63" t="s">
        <v>87</v>
      </c>
      <c r="AR2" s="52"/>
      <c r="AS2" s="52"/>
      <c r="AT2" s="53"/>
      <c r="AU2" s="63" t="s">
        <v>88</v>
      </c>
      <c r="AV2" s="52"/>
      <c r="AW2" s="52"/>
      <c r="AX2" s="53"/>
      <c r="AY2" s="63" t="s">
        <v>85</v>
      </c>
      <c r="AZ2" s="53"/>
      <c r="BA2" s="63" t="s">
        <v>86</v>
      </c>
      <c r="BB2" s="53"/>
      <c r="BC2" s="63" t="s">
        <v>87</v>
      </c>
      <c r="BD2" s="53"/>
      <c r="BE2" s="62"/>
      <c r="BF2" s="62"/>
      <c r="BG2" s="62"/>
    </row>
    <row r="3" spans="1:59" ht="37.5" customHeight="1">
      <c r="A3" s="48"/>
      <c r="B3" s="48"/>
      <c r="C3" s="38" t="s">
        <v>89</v>
      </c>
      <c r="D3" s="38" t="s">
        <v>90</v>
      </c>
      <c r="E3" s="38" t="s">
        <v>91</v>
      </c>
      <c r="F3" s="38" t="s">
        <v>92</v>
      </c>
      <c r="G3" s="38" t="s">
        <v>89</v>
      </c>
      <c r="H3" s="38" t="s">
        <v>90</v>
      </c>
      <c r="I3" s="38" t="s">
        <v>91</v>
      </c>
      <c r="J3" s="38" t="s">
        <v>92</v>
      </c>
      <c r="K3" s="38" t="s">
        <v>89</v>
      </c>
      <c r="L3" s="38" t="s">
        <v>90</v>
      </c>
      <c r="M3" s="38" t="s">
        <v>91</v>
      </c>
      <c r="N3" s="38" t="s">
        <v>92</v>
      </c>
      <c r="O3" s="39" t="s">
        <v>89</v>
      </c>
      <c r="P3" s="38" t="s">
        <v>90</v>
      </c>
      <c r="Q3" s="38" t="s">
        <v>91</v>
      </c>
      <c r="R3" s="38" t="s">
        <v>92</v>
      </c>
      <c r="S3" s="38" t="s">
        <v>89</v>
      </c>
      <c r="T3" s="38" t="s">
        <v>90</v>
      </c>
      <c r="U3" s="38" t="s">
        <v>91</v>
      </c>
      <c r="V3" s="38" t="s">
        <v>92</v>
      </c>
      <c r="W3" s="38" t="s">
        <v>89</v>
      </c>
      <c r="X3" s="38" t="s">
        <v>90</v>
      </c>
      <c r="Y3" s="38" t="s">
        <v>91</v>
      </c>
      <c r="Z3" s="38" t="s">
        <v>92</v>
      </c>
      <c r="AA3" s="38" t="s">
        <v>89</v>
      </c>
      <c r="AB3" s="38" t="s">
        <v>90</v>
      </c>
      <c r="AC3" s="38" t="s">
        <v>91</v>
      </c>
      <c r="AD3" s="38" t="s">
        <v>92</v>
      </c>
      <c r="AE3" s="39" t="s">
        <v>89</v>
      </c>
      <c r="AF3" s="38" t="s">
        <v>90</v>
      </c>
      <c r="AG3" s="38" t="s">
        <v>91</v>
      </c>
      <c r="AH3" s="38" t="s">
        <v>92</v>
      </c>
      <c r="AI3" s="38" t="s">
        <v>89</v>
      </c>
      <c r="AJ3" s="38" t="s">
        <v>90</v>
      </c>
      <c r="AK3" s="38" t="s">
        <v>91</v>
      </c>
      <c r="AL3" s="38" t="s">
        <v>92</v>
      </c>
      <c r="AM3" s="38" t="s">
        <v>89</v>
      </c>
      <c r="AN3" s="38" t="s">
        <v>90</v>
      </c>
      <c r="AO3" s="38" t="s">
        <v>91</v>
      </c>
      <c r="AP3" s="38" t="s">
        <v>92</v>
      </c>
      <c r="AQ3" s="38" t="s">
        <v>89</v>
      </c>
      <c r="AR3" s="38" t="s">
        <v>90</v>
      </c>
      <c r="AS3" s="38" t="s">
        <v>91</v>
      </c>
      <c r="AT3" s="38" t="s">
        <v>92</v>
      </c>
      <c r="AU3" s="39" t="s">
        <v>89</v>
      </c>
      <c r="AV3" s="38" t="s">
        <v>90</v>
      </c>
      <c r="AW3" s="38" t="s">
        <v>91</v>
      </c>
      <c r="AX3" s="38" t="s">
        <v>92</v>
      </c>
      <c r="AY3" s="38" t="s">
        <v>91</v>
      </c>
      <c r="AZ3" s="38" t="s">
        <v>92</v>
      </c>
      <c r="BA3" s="38" t="s">
        <v>91</v>
      </c>
      <c r="BB3" s="38" t="s">
        <v>92</v>
      </c>
      <c r="BC3" s="38" t="s">
        <v>91</v>
      </c>
      <c r="BD3" s="38" t="s">
        <v>92</v>
      </c>
      <c r="BE3" s="48"/>
      <c r="BF3" s="48"/>
      <c r="BG3" s="48"/>
    </row>
    <row r="4" spans="1:59" ht="66.75" customHeight="1">
      <c r="A4" s="40">
        <v>227</v>
      </c>
      <c r="B4" s="41" t="s">
        <v>23</v>
      </c>
      <c r="C4" s="33">
        <f>'FA-2(2)'!C3*0.8</f>
        <v>16</v>
      </c>
      <c r="D4" s="33">
        <f>'FA-2(2)'!D3*0.8</f>
        <v>4</v>
      </c>
      <c r="E4" s="34">
        <f>'FA-2(2)'!E3*0.8</f>
        <v>20</v>
      </c>
      <c r="F4" s="34" t="str">
        <f>'FA-2(2)'!F3</f>
        <v>A+</v>
      </c>
      <c r="G4" s="33">
        <f>'FA-2(2)'!G3*0.8</f>
        <v>14.4</v>
      </c>
      <c r="H4" s="33">
        <f>'FA-2(2)'!H3*0.8</f>
        <v>4</v>
      </c>
      <c r="I4" s="34">
        <f>'FA-2(2)'!I3*0.8</f>
        <v>18.400000000000002</v>
      </c>
      <c r="J4" s="34" t="str">
        <f>'FA-2(2)'!J3</f>
        <v>A+</v>
      </c>
      <c r="K4" s="33">
        <f>'FA-2(2)'!K3*0.8</f>
        <v>15.200000000000001</v>
      </c>
      <c r="L4" s="33">
        <f>'FA-2(2)'!L3*0.8</f>
        <v>4</v>
      </c>
      <c r="M4" s="34">
        <f>'FA-2(2)'!M3*0.8</f>
        <v>19.200000000000003</v>
      </c>
      <c r="N4" s="34" t="str">
        <f>'FA-2(2)'!N3</f>
        <v>A+</v>
      </c>
      <c r="O4" s="33">
        <f t="shared" ref="O4:Q4" si="0">(C4+G4+K4)</f>
        <v>45.6</v>
      </c>
      <c r="P4" s="33">
        <f t="shared" si="0"/>
        <v>12</v>
      </c>
      <c r="Q4" s="34">
        <f t="shared" si="0"/>
        <v>57.600000000000009</v>
      </c>
      <c r="R4" s="34" t="str">
        <f t="shared" ref="R4:R26" si="1">IF(Q4&gt;=55,"A+",IF(Q4&gt;=49,"A",IF(Q4&gt;=43,"B+",IF(Q4&gt;=37,"B",IF(Q4&gt;=31,"C+",IF(Q4&gt;=25,"C",IF(Q4&gt;=20,"D+",IF(Q4&lt;20,"E"))))))))</f>
        <v>A+</v>
      </c>
      <c r="S4" s="33">
        <f>'SA-1 (2)'!C3*0.4</f>
        <v>6</v>
      </c>
      <c r="T4" s="33">
        <f>'SA-1 (2)'!D3*0.4</f>
        <v>4</v>
      </c>
      <c r="U4" s="34">
        <f>'SA-1 (2)'!E3*0.4</f>
        <v>10</v>
      </c>
      <c r="V4" s="34" t="str">
        <f>'SA-1 (2)'!F3</f>
        <v>C</v>
      </c>
      <c r="W4" s="33">
        <f>'SA-1 (2)'!G3*0.4</f>
        <v>14</v>
      </c>
      <c r="X4" s="33">
        <f>'SA-1 (2)'!H3*0.4</f>
        <v>4</v>
      </c>
      <c r="Y4" s="34">
        <f>'SA-1 (2)'!I3*0.4</f>
        <v>18</v>
      </c>
      <c r="Z4" s="34" t="str">
        <f>'SA-1 (2)'!J3</f>
        <v>A</v>
      </c>
      <c r="AA4" s="33">
        <f>'SA-1 (2)'!K3*0.4</f>
        <v>16</v>
      </c>
      <c r="AB4" s="33">
        <f>'SA-1 (2)'!L3*0.4</f>
        <v>4</v>
      </c>
      <c r="AC4" s="34">
        <f>'SA-1 (2)'!M3*0.4</f>
        <v>20</v>
      </c>
      <c r="AD4" s="34" t="str">
        <f>'SA-1 (2)'!N3</f>
        <v>A+</v>
      </c>
      <c r="AE4" s="33">
        <f t="shared" ref="AE4:AG4" si="2">(S4+W4+AA4)</f>
        <v>36</v>
      </c>
      <c r="AF4" s="33">
        <f t="shared" si="2"/>
        <v>12</v>
      </c>
      <c r="AG4" s="34">
        <f t="shared" si="2"/>
        <v>48</v>
      </c>
      <c r="AH4" s="34" t="str">
        <f t="shared" ref="AH4:AH26" si="3">IF(AG4&gt;=55,"A+",IF(AG4&gt;=49,"A",IF(AG4&gt;=43,"B+",IF(AG4&gt;=37,"B",IF(AG4&gt;=31,"C+",IF(AG4&gt;=25,"C",IF(AG4&gt;=20,"D+",IF(AG4&lt;20,"E"))))))))</f>
        <v>B+</v>
      </c>
      <c r="AI4" s="33">
        <f>'SA-2 (2)'!C3*1.2</f>
        <v>27.599999999999998</v>
      </c>
      <c r="AJ4" s="33">
        <f>'SA-2 (2)'!D3*1.2</f>
        <v>24</v>
      </c>
      <c r="AK4" s="34">
        <f>'SA-2 (2)'!E3*1.2</f>
        <v>51.6</v>
      </c>
      <c r="AL4" s="34" t="str">
        <f>'SA-2 (2)'!F3</f>
        <v>A</v>
      </c>
      <c r="AM4" s="33">
        <f>'SA-2 (2)'!G3*1.2</f>
        <v>31.2</v>
      </c>
      <c r="AN4" s="33">
        <f>'SA-2 (2)'!H3*1.2</f>
        <v>24</v>
      </c>
      <c r="AO4" s="34">
        <f>'SA-2 (2)'!I3*1.2</f>
        <v>55.199999999999996</v>
      </c>
      <c r="AP4" s="34" t="str">
        <f>'SA-2 (2)'!J3</f>
        <v>A+</v>
      </c>
      <c r="AQ4" s="33">
        <f>'SA-2 (2)'!K3*1.2</f>
        <v>30</v>
      </c>
      <c r="AR4" s="33">
        <f>'SA-2 (2)'!L3*1.2</f>
        <v>21.599999999999998</v>
      </c>
      <c r="AS4" s="34">
        <f>'SA-2 (2)'!M3*1.2</f>
        <v>51.6</v>
      </c>
      <c r="AT4" s="34" t="str">
        <f>'SA-2 (2)'!N3</f>
        <v>A</v>
      </c>
      <c r="AU4" s="33">
        <f t="shared" ref="AU4:AW4" si="4">(AI4+AM4+AQ4)</f>
        <v>88.8</v>
      </c>
      <c r="AV4" s="33">
        <f t="shared" si="4"/>
        <v>69.599999999999994</v>
      </c>
      <c r="AW4" s="34">
        <f t="shared" si="4"/>
        <v>158.4</v>
      </c>
      <c r="AX4" s="34" t="str">
        <f t="shared" ref="AX4:AX26" si="5">IF(AW4&gt;=164,"A+",IF(AW4&gt;=146,"A",IF(AW4&gt;=128,"B+",IF(AW4&gt;=110,"B",IF(AW4&gt;=92,"C+",IF(AW4&gt;=74,"C",IF(AW4&gt;=60,"D+",IF(AW4&lt;60,"E"))))))))</f>
        <v>A</v>
      </c>
      <c r="AY4" s="34">
        <f t="shared" ref="AY4:AY26" si="6">(E4+U4+AK4)</f>
        <v>81.599999999999994</v>
      </c>
      <c r="AZ4" s="34" t="str">
        <f t="shared" ref="AZ4:AZ26" si="7">IF(AY4&gt;=91,"A+",IF(AY4&gt;=81,"A",IF(AY4&gt;=71,"B+",IF(AY4&gt;=61,"B",IF(AY4&gt;=51,"C+",IF(AY4&gt;=41,"C",IF(AY4&gt;=33,"D+",IF(AY4&lt;33,"E"))))))))</f>
        <v>A</v>
      </c>
      <c r="BA4" s="34">
        <f t="shared" ref="BA4:BA26" si="8">(I4+Y4+AO4)</f>
        <v>91.6</v>
      </c>
      <c r="BB4" s="34" t="str">
        <f t="shared" ref="BB4:BB26" si="9">IF(BA4&gt;=91,"A+",IF(BA4&gt;=81,"A",IF(BA4&gt;=71,"B+",IF(BA4&gt;=61,"B",IF(BA4&gt;=51,"C+",IF(BA4&gt;=41,"C",IF(BA4&gt;=33,"D+",IF(BA4&lt;33,"E"))))))))</f>
        <v>A+</v>
      </c>
      <c r="BC4" s="34">
        <f t="shared" ref="BC4:BC26" si="10">(M4+AC4+AS4)</f>
        <v>90.800000000000011</v>
      </c>
      <c r="BD4" s="34" t="str">
        <f t="shared" ref="BD4:BD26" si="11">IF(BC4&gt;=91,"A+",IF(BC4&gt;=81,"A",IF(BC4&gt;=71,"B+",IF(BC4&gt;=61,"B",IF(BC4&gt;=51,"C+",IF(BC4&gt;=41,"C",IF(BC4&gt;=33,"D+",IF(BC4&lt;33,"E"))))))))</f>
        <v>A</v>
      </c>
      <c r="BE4" s="34">
        <f t="shared" ref="BE4:BE26" si="12">(AY4+BA4+BC4)</f>
        <v>264</v>
      </c>
      <c r="BF4" s="35">
        <f t="shared" ref="BF4:BF26" si="13">BE4/3</f>
        <v>88</v>
      </c>
      <c r="BG4" s="34" t="str">
        <f t="shared" ref="BG4:BG26" si="14">IF(BF4&gt;=91,"A+",IF(BF4&gt;=81,"A",IF(BF4&gt;=71,"B+",IF(BF4&gt;=61,"B",IF(BF4&gt;=51,"C+",IF(BF4&gt;=41,"C",IF(BF4&gt;=33,"D+",IF(BF4&lt;33,"E"))))))))</f>
        <v>A</v>
      </c>
    </row>
    <row r="5" spans="1:59" ht="66.75" customHeight="1">
      <c r="A5" s="40">
        <v>228</v>
      </c>
      <c r="B5" s="41" t="s">
        <v>24</v>
      </c>
      <c r="C5" s="33">
        <f>'FA-2(2)'!C4*0.8</f>
        <v>16</v>
      </c>
      <c r="D5" s="33">
        <f>'FA-2(2)'!D4*0.8</f>
        <v>4</v>
      </c>
      <c r="E5" s="34">
        <f>'FA-2(2)'!E4*0.8</f>
        <v>20</v>
      </c>
      <c r="F5" s="34" t="str">
        <f>'FA-2(2)'!F4</f>
        <v>A+</v>
      </c>
      <c r="G5" s="33">
        <f>'FA-2(2)'!G4*0.8</f>
        <v>8</v>
      </c>
      <c r="H5" s="33">
        <f>'FA-2(2)'!H4*0.8</f>
        <v>3.2</v>
      </c>
      <c r="I5" s="34">
        <f>'FA-2(2)'!I4*0.8</f>
        <v>11.200000000000001</v>
      </c>
      <c r="J5" s="34" t="str">
        <f>'FA-2(2)'!J4</f>
        <v>C+</v>
      </c>
      <c r="K5" s="33">
        <f>'FA-2(2)'!K4*0.8</f>
        <v>12</v>
      </c>
      <c r="L5" s="33">
        <f>'FA-2(2)'!L4*0.8</f>
        <v>3.2</v>
      </c>
      <c r="M5" s="34">
        <f>'FA-2(2)'!M4*0.8</f>
        <v>15.200000000000001</v>
      </c>
      <c r="N5" s="34" t="str">
        <f>'FA-2(2)'!N4</f>
        <v>B</v>
      </c>
      <c r="O5" s="33">
        <f t="shared" ref="O5:Q5" si="15">(C5+G5+K5)</f>
        <v>36</v>
      </c>
      <c r="P5" s="33">
        <f t="shared" si="15"/>
        <v>10.4</v>
      </c>
      <c r="Q5" s="34">
        <f t="shared" si="15"/>
        <v>46.400000000000006</v>
      </c>
      <c r="R5" s="34" t="str">
        <f t="shared" si="1"/>
        <v>B+</v>
      </c>
      <c r="S5" s="33">
        <f>'SA-1 (2)'!C4*0.4</f>
        <v>6.8000000000000007</v>
      </c>
      <c r="T5" s="33">
        <f>'SA-1 (2)'!D4*0.4</f>
        <v>4</v>
      </c>
      <c r="U5" s="34">
        <f>'SA-1 (2)'!E4*0.4</f>
        <v>10.8</v>
      </c>
      <c r="V5" s="34" t="str">
        <f>'SA-1 (2)'!F4</f>
        <v>C+</v>
      </c>
      <c r="W5" s="33">
        <f>'SA-1 (2)'!G4*0.4</f>
        <v>6</v>
      </c>
      <c r="X5" s="33">
        <f>'SA-1 (2)'!H4*0.4</f>
        <v>4</v>
      </c>
      <c r="Y5" s="34">
        <f>'SA-1 (2)'!I4*0.4</f>
        <v>10</v>
      </c>
      <c r="Z5" s="34" t="str">
        <f>'SA-1 (2)'!J4</f>
        <v>C</v>
      </c>
      <c r="AA5" s="33">
        <f>'SA-1 (2)'!K4*0.4</f>
        <v>11.600000000000001</v>
      </c>
      <c r="AB5" s="33">
        <f>'SA-1 (2)'!L4*0.4</f>
        <v>4</v>
      </c>
      <c r="AC5" s="34">
        <f>'SA-1 (2)'!M4*0.4</f>
        <v>15.600000000000001</v>
      </c>
      <c r="AD5" s="34" t="str">
        <f>'SA-1 (2)'!N4</f>
        <v>B+</v>
      </c>
      <c r="AE5" s="33">
        <f t="shared" ref="AE5:AG5" si="16">(S5+W5+AA5)</f>
        <v>24.400000000000002</v>
      </c>
      <c r="AF5" s="33">
        <f t="shared" si="16"/>
        <v>12</v>
      </c>
      <c r="AG5" s="34">
        <f t="shared" si="16"/>
        <v>36.400000000000006</v>
      </c>
      <c r="AH5" s="34" t="str">
        <f t="shared" si="3"/>
        <v>C+</v>
      </c>
      <c r="AI5" s="33">
        <f>'SA-2 (2)'!C4*1.2</f>
        <v>28.799999999999997</v>
      </c>
      <c r="AJ5" s="33">
        <f>'SA-2 (2)'!D4*1.2</f>
        <v>22.8</v>
      </c>
      <c r="AK5" s="34">
        <f>'SA-2 (2)'!E4*1.2</f>
        <v>51.6</v>
      </c>
      <c r="AL5" s="34" t="str">
        <f>'SA-2 (2)'!F4</f>
        <v>A</v>
      </c>
      <c r="AM5" s="33">
        <f>'SA-2 (2)'!G4*1.2</f>
        <v>20.399999999999999</v>
      </c>
      <c r="AN5" s="33">
        <f>'SA-2 (2)'!H4*1.2</f>
        <v>22.8</v>
      </c>
      <c r="AO5" s="34">
        <f>'SA-2 (2)'!I4*1.2</f>
        <v>43.199999999999996</v>
      </c>
      <c r="AP5" s="34" t="str">
        <f>'SA-2 (2)'!J4</f>
        <v>B+</v>
      </c>
      <c r="AQ5" s="33">
        <f>'SA-2 (2)'!K4*1.2</f>
        <v>22.8</v>
      </c>
      <c r="AR5" s="33">
        <f>'SA-2 (2)'!L4*1.2</f>
        <v>21.599999999999998</v>
      </c>
      <c r="AS5" s="34">
        <f>'SA-2 (2)'!M4*1.2</f>
        <v>44.4</v>
      </c>
      <c r="AT5" s="34" t="str">
        <f>'SA-2 (2)'!N4</f>
        <v>B+</v>
      </c>
      <c r="AU5" s="33">
        <f t="shared" ref="AU5:AW5" si="17">(AI5+AM5+AQ5)</f>
        <v>72</v>
      </c>
      <c r="AV5" s="33">
        <f t="shared" si="17"/>
        <v>67.2</v>
      </c>
      <c r="AW5" s="34">
        <f t="shared" si="17"/>
        <v>139.19999999999999</v>
      </c>
      <c r="AX5" s="34" t="str">
        <f t="shared" si="5"/>
        <v>B+</v>
      </c>
      <c r="AY5" s="34">
        <f t="shared" si="6"/>
        <v>82.4</v>
      </c>
      <c r="AZ5" s="34" t="str">
        <f t="shared" si="7"/>
        <v>A</v>
      </c>
      <c r="BA5" s="34">
        <f t="shared" si="8"/>
        <v>64.400000000000006</v>
      </c>
      <c r="BB5" s="34" t="str">
        <f t="shared" si="9"/>
        <v>B</v>
      </c>
      <c r="BC5" s="34">
        <f t="shared" si="10"/>
        <v>75.2</v>
      </c>
      <c r="BD5" s="34" t="str">
        <f t="shared" si="11"/>
        <v>B+</v>
      </c>
      <c r="BE5" s="34">
        <f t="shared" si="12"/>
        <v>222</v>
      </c>
      <c r="BF5" s="35">
        <f t="shared" si="13"/>
        <v>74</v>
      </c>
      <c r="BG5" s="34" t="str">
        <f t="shared" si="14"/>
        <v>B+</v>
      </c>
    </row>
    <row r="6" spans="1:59" ht="66.75" customHeight="1">
      <c r="A6" s="40">
        <v>229</v>
      </c>
      <c r="B6" s="41" t="s">
        <v>25</v>
      </c>
      <c r="C6" s="33">
        <f>'FA-2(2)'!C5*0.8</f>
        <v>15.200000000000001</v>
      </c>
      <c r="D6" s="33">
        <f>'FA-2(2)'!D5*0.8</f>
        <v>4</v>
      </c>
      <c r="E6" s="34">
        <f>'FA-2(2)'!E5*0.8</f>
        <v>19.200000000000003</v>
      </c>
      <c r="F6" s="34" t="str">
        <f>'FA-2(2)'!F5</f>
        <v>A+</v>
      </c>
      <c r="G6" s="33">
        <f>'FA-2(2)'!G5*0.8</f>
        <v>10.4</v>
      </c>
      <c r="H6" s="33">
        <f>'FA-2(2)'!H5*0.8</f>
        <v>4</v>
      </c>
      <c r="I6" s="34">
        <f>'FA-2(2)'!I5*0.8</f>
        <v>14.4</v>
      </c>
      <c r="J6" s="34" t="str">
        <f>'FA-2(2)'!J5</f>
        <v>B</v>
      </c>
      <c r="K6" s="33">
        <f>'FA-2(2)'!K5*0.8</f>
        <v>15.200000000000001</v>
      </c>
      <c r="L6" s="33">
        <f>'FA-2(2)'!L5*0.8</f>
        <v>4</v>
      </c>
      <c r="M6" s="34">
        <f>'FA-2(2)'!M5*0.8</f>
        <v>19.200000000000003</v>
      </c>
      <c r="N6" s="34" t="str">
        <f>'FA-2(2)'!N5</f>
        <v>A+</v>
      </c>
      <c r="O6" s="33">
        <f t="shared" ref="O6:Q6" si="18">(C6+G6+K6)</f>
        <v>40.800000000000004</v>
      </c>
      <c r="P6" s="33">
        <f t="shared" si="18"/>
        <v>12</v>
      </c>
      <c r="Q6" s="34">
        <f t="shared" si="18"/>
        <v>52.800000000000004</v>
      </c>
      <c r="R6" s="34" t="str">
        <f t="shared" si="1"/>
        <v>A</v>
      </c>
      <c r="S6" s="33">
        <f>'SA-1 (2)'!C5*0.4</f>
        <v>8.8000000000000007</v>
      </c>
      <c r="T6" s="33">
        <f>'SA-1 (2)'!D5*0.4</f>
        <v>4</v>
      </c>
      <c r="U6" s="34">
        <f>'SA-1 (2)'!E5*0.4</f>
        <v>12.8</v>
      </c>
      <c r="V6" s="34" t="str">
        <f>'SA-1 (2)'!F5</f>
        <v>B</v>
      </c>
      <c r="W6" s="33">
        <f>'SA-1 (2)'!G5*0.4</f>
        <v>10.8</v>
      </c>
      <c r="X6" s="33">
        <f>'SA-1 (2)'!H5*0.4</f>
        <v>4</v>
      </c>
      <c r="Y6" s="34">
        <f>'SA-1 (2)'!I5*0.4</f>
        <v>14.8</v>
      </c>
      <c r="Z6" s="34" t="str">
        <f>'SA-1 (2)'!J5</f>
        <v>B+</v>
      </c>
      <c r="AA6" s="33">
        <f>'SA-1 (2)'!K5*0.4</f>
        <v>14</v>
      </c>
      <c r="AB6" s="33">
        <f>'SA-1 (2)'!L5*0.4</f>
        <v>4</v>
      </c>
      <c r="AC6" s="34">
        <f>'SA-1 (2)'!M5*0.4</f>
        <v>18</v>
      </c>
      <c r="AD6" s="34" t="str">
        <f>'SA-1 (2)'!N5</f>
        <v>A</v>
      </c>
      <c r="AE6" s="33">
        <f t="shared" ref="AE6:AG6" si="19">(S6+W6+AA6)</f>
        <v>33.6</v>
      </c>
      <c r="AF6" s="33">
        <f t="shared" si="19"/>
        <v>12</v>
      </c>
      <c r="AG6" s="34">
        <f t="shared" si="19"/>
        <v>45.6</v>
      </c>
      <c r="AH6" s="34" t="str">
        <f t="shared" si="3"/>
        <v>B+</v>
      </c>
      <c r="AI6" s="33">
        <f>'SA-2 (2)'!C5*1.2</f>
        <v>27.599999999999998</v>
      </c>
      <c r="AJ6" s="33">
        <f>'SA-2 (2)'!D5*1.2</f>
        <v>22.8</v>
      </c>
      <c r="AK6" s="34">
        <f>'SA-2 (2)'!E5*1.2</f>
        <v>50.4</v>
      </c>
      <c r="AL6" s="34" t="str">
        <f>'SA-2 (2)'!F5</f>
        <v>A</v>
      </c>
      <c r="AM6" s="33">
        <f>'SA-2 (2)'!G5*1.2</f>
        <v>27.599999999999998</v>
      </c>
      <c r="AN6" s="33">
        <f>'SA-2 (2)'!H5*1.2</f>
        <v>22.8</v>
      </c>
      <c r="AO6" s="34">
        <f>'SA-2 (2)'!I5*1.2</f>
        <v>50.4</v>
      </c>
      <c r="AP6" s="34" t="str">
        <f>'SA-2 (2)'!J5</f>
        <v>A</v>
      </c>
      <c r="AQ6" s="33">
        <f>'SA-2 (2)'!K5*1.2</f>
        <v>27.599999999999998</v>
      </c>
      <c r="AR6" s="33">
        <f>'SA-2 (2)'!L5*1.2</f>
        <v>21.599999999999998</v>
      </c>
      <c r="AS6" s="34">
        <f>'SA-2 (2)'!M5*1.2</f>
        <v>49.199999999999996</v>
      </c>
      <c r="AT6" s="34" t="str">
        <f>'SA-2 (2)'!N5</f>
        <v>A</v>
      </c>
      <c r="AU6" s="33">
        <f t="shared" ref="AU6:AW6" si="20">(AI6+AM6+AQ6)</f>
        <v>82.8</v>
      </c>
      <c r="AV6" s="33">
        <f t="shared" si="20"/>
        <v>67.2</v>
      </c>
      <c r="AW6" s="34">
        <f t="shared" si="20"/>
        <v>150</v>
      </c>
      <c r="AX6" s="34" t="str">
        <f t="shared" si="5"/>
        <v>A</v>
      </c>
      <c r="AY6" s="34">
        <f t="shared" si="6"/>
        <v>82.4</v>
      </c>
      <c r="AZ6" s="34" t="str">
        <f t="shared" si="7"/>
        <v>A</v>
      </c>
      <c r="BA6" s="34">
        <f t="shared" si="8"/>
        <v>79.599999999999994</v>
      </c>
      <c r="BB6" s="34" t="str">
        <f t="shared" si="9"/>
        <v>B+</v>
      </c>
      <c r="BC6" s="34">
        <f t="shared" si="10"/>
        <v>86.4</v>
      </c>
      <c r="BD6" s="34" t="str">
        <f t="shared" si="11"/>
        <v>A</v>
      </c>
      <c r="BE6" s="34">
        <f t="shared" si="12"/>
        <v>248.4</v>
      </c>
      <c r="BF6" s="35">
        <f t="shared" si="13"/>
        <v>82.8</v>
      </c>
      <c r="BG6" s="34" t="str">
        <f t="shared" si="14"/>
        <v>A</v>
      </c>
    </row>
    <row r="7" spans="1:59" ht="66.75" customHeight="1">
      <c r="A7" s="40">
        <v>230</v>
      </c>
      <c r="B7" s="41" t="s">
        <v>26</v>
      </c>
      <c r="C7" s="33">
        <f>'FA-2(2)'!C6*0.8</f>
        <v>7.2</v>
      </c>
      <c r="D7" s="33">
        <f>'FA-2(2)'!D6*0.8</f>
        <v>4</v>
      </c>
      <c r="E7" s="34">
        <f>'FA-2(2)'!E6*0.8</f>
        <v>11.200000000000001</v>
      </c>
      <c r="F7" s="34" t="str">
        <f>'FA-2(2)'!F6</f>
        <v>C+</v>
      </c>
      <c r="G7" s="33">
        <f>'FA-2(2)'!G6*0.8</f>
        <v>8</v>
      </c>
      <c r="H7" s="33">
        <f>'FA-2(2)'!H6*0.8</f>
        <v>4</v>
      </c>
      <c r="I7" s="34">
        <f>'FA-2(2)'!I6*0.8</f>
        <v>12</v>
      </c>
      <c r="J7" s="34" t="str">
        <f>'FA-2(2)'!J6</f>
        <v>C+</v>
      </c>
      <c r="K7" s="33">
        <f>'FA-2(2)'!K6*0.8</f>
        <v>7.2</v>
      </c>
      <c r="L7" s="33">
        <f>'FA-2(2)'!L6*0.8</f>
        <v>4</v>
      </c>
      <c r="M7" s="34">
        <f>'FA-2(2)'!M6*0.8</f>
        <v>11.200000000000001</v>
      </c>
      <c r="N7" s="34" t="str">
        <f>'FA-2(2)'!N6</f>
        <v>C+</v>
      </c>
      <c r="O7" s="33">
        <f t="shared" ref="O7:Q7" si="21">(C7+G7+K7)</f>
        <v>22.4</v>
      </c>
      <c r="P7" s="33">
        <f t="shared" si="21"/>
        <v>12</v>
      </c>
      <c r="Q7" s="34">
        <f t="shared" si="21"/>
        <v>34.400000000000006</v>
      </c>
      <c r="R7" s="34" t="str">
        <f t="shared" si="1"/>
        <v>C+</v>
      </c>
      <c r="S7" s="33">
        <f>'SA-1 (2)'!C6*0.4</f>
        <v>8</v>
      </c>
      <c r="T7" s="33">
        <f>'SA-1 (2)'!D6*0.4</f>
        <v>4</v>
      </c>
      <c r="U7" s="34">
        <f>'SA-1 (2)'!E6*0.4</f>
        <v>12</v>
      </c>
      <c r="V7" s="34" t="str">
        <f>'SA-1 (2)'!F6</f>
        <v>C+</v>
      </c>
      <c r="W7" s="33">
        <f>'SA-1 (2)'!G6*0.4</f>
        <v>10</v>
      </c>
      <c r="X7" s="33">
        <f>'SA-1 (2)'!H6*0.4</f>
        <v>4</v>
      </c>
      <c r="Y7" s="34">
        <f>'SA-1 (2)'!I6*0.4</f>
        <v>14</v>
      </c>
      <c r="Z7" s="34" t="str">
        <f>'SA-1 (2)'!J6</f>
        <v>B</v>
      </c>
      <c r="AA7" s="33">
        <f>'SA-1 (2)'!K6*0.4</f>
        <v>10.4</v>
      </c>
      <c r="AB7" s="33">
        <f>'SA-1 (2)'!L6*0.4</f>
        <v>4</v>
      </c>
      <c r="AC7" s="34">
        <f>'SA-1 (2)'!M6*0.4</f>
        <v>14.4</v>
      </c>
      <c r="AD7" s="34" t="str">
        <f>'SA-1 (2)'!N6</f>
        <v>B+</v>
      </c>
      <c r="AE7" s="33">
        <f t="shared" ref="AE7:AG7" si="22">(S7+W7+AA7)</f>
        <v>28.4</v>
      </c>
      <c r="AF7" s="33">
        <f t="shared" si="22"/>
        <v>12</v>
      </c>
      <c r="AG7" s="34">
        <f t="shared" si="22"/>
        <v>40.4</v>
      </c>
      <c r="AH7" s="34" t="str">
        <f t="shared" si="3"/>
        <v>B</v>
      </c>
      <c r="AI7" s="33">
        <f>'SA-2 (2)'!C6*1.2</f>
        <v>28.799999999999997</v>
      </c>
      <c r="AJ7" s="33">
        <f>'SA-2 (2)'!D6*1.2</f>
        <v>22.8</v>
      </c>
      <c r="AK7" s="34">
        <f>'SA-2 (2)'!E6*1.2</f>
        <v>51.6</v>
      </c>
      <c r="AL7" s="34" t="str">
        <f>'SA-2 (2)'!F6</f>
        <v>A</v>
      </c>
      <c r="AM7" s="33">
        <f>'SA-2 (2)'!G6*1.2</f>
        <v>28.799999999999997</v>
      </c>
      <c r="AN7" s="33">
        <f>'SA-2 (2)'!H6*1.2</f>
        <v>22.8</v>
      </c>
      <c r="AO7" s="34">
        <f>'SA-2 (2)'!I6*1.2</f>
        <v>51.6</v>
      </c>
      <c r="AP7" s="34" t="str">
        <f>'SA-2 (2)'!J6</f>
        <v>A</v>
      </c>
      <c r="AQ7" s="33">
        <f>'SA-2 (2)'!K6*1.2</f>
        <v>22.8</v>
      </c>
      <c r="AR7" s="33">
        <f>'SA-2 (2)'!L6*1.2</f>
        <v>21.599999999999998</v>
      </c>
      <c r="AS7" s="34">
        <f>'SA-2 (2)'!M6*1.2</f>
        <v>44.4</v>
      </c>
      <c r="AT7" s="34" t="str">
        <f>'SA-2 (2)'!N6</f>
        <v>B+</v>
      </c>
      <c r="AU7" s="33">
        <f t="shared" ref="AU7:AW7" si="23">(AI7+AM7+AQ7)</f>
        <v>80.399999999999991</v>
      </c>
      <c r="AV7" s="33">
        <f t="shared" si="23"/>
        <v>67.2</v>
      </c>
      <c r="AW7" s="34">
        <f t="shared" si="23"/>
        <v>147.6</v>
      </c>
      <c r="AX7" s="34" t="str">
        <f t="shared" si="5"/>
        <v>A</v>
      </c>
      <c r="AY7" s="34">
        <f t="shared" si="6"/>
        <v>74.800000000000011</v>
      </c>
      <c r="AZ7" s="34" t="str">
        <f t="shared" si="7"/>
        <v>B+</v>
      </c>
      <c r="BA7" s="34">
        <f t="shared" si="8"/>
        <v>77.599999999999994</v>
      </c>
      <c r="BB7" s="34" t="str">
        <f t="shared" si="9"/>
        <v>B+</v>
      </c>
      <c r="BC7" s="34">
        <f t="shared" si="10"/>
        <v>70</v>
      </c>
      <c r="BD7" s="34" t="str">
        <f t="shared" si="11"/>
        <v>B</v>
      </c>
      <c r="BE7" s="34">
        <f t="shared" si="12"/>
        <v>222.4</v>
      </c>
      <c r="BF7" s="35">
        <f t="shared" si="13"/>
        <v>74.13333333333334</v>
      </c>
      <c r="BG7" s="34" t="str">
        <f t="shared" si="14"/>
        <v>B+</v>
      </c>
    </row>
    <row r="8" spans="1:59" ht="66.75" customHeight="1">
      <c r="A8" s="40">
        <v>231</v>
      </c>
      <c r="B8" s="41" t="s">
        <v>27</v>
      </c>
      <c r="C8" s="33">
        <f>'FA-2(2)'!C7*0.8</f>
        <v>15.200000000000001</v>
      </c>
      <c r="D8" s="33">
        <f>'FA-2(2)'!D7*0.8</f>
        <v>4</v>
      </c>
      <c r="E8" s="34">
        <f>'FA-2(2)'!E7*0.8</f>
        <v>19.200000000000003</v>
      </c>
      <c r="F8" s="34" t="str">
        <f>'FA-2(2)'!F7</f>
        <v>A+</v>
      </c>
      <c r="G8" s="33">
        <f>'FA-2(2)'!G7*0.8</f>
        <v>9.6000000000000014</v>
      </c>
      <c r="H8" s="33">
        <f>'FA-2(2)'!H7*0.8</f>
        <v>4</v>
      </c>
      <c r="I8" s="34">
        <f>'FA-2(2)'!I7*0.8</f>
        <v>13.600000000000001</v>
      </c>
      <c r="J8" s="34" t="str">
        <f>'FA-2(2)'!J7</f>
        <v>B</v>
      </c>
      <c r="K8" s="33">
        <f>'FA-2(2)'!K7*0.8</f>
        <v>12</v>
      </c>
      <c r="L8" s="33">
        <f>'FA-2(2)'!L7*0.8</f>
        <v>4</v>
      </c>
      <c r="M8" s="34">
        <f>'FA-2(2)'!M7*0.8</f>
        <v>16</v>
      </c>
      <c r="N8" s="34" t="str">
        <f>'FA-2(2)'!N7</f>
        <v>B+</v>
      </c>
      <c r="O8" s="33">
        <f t="shared" ref="O8:Q8" si="24">(C8+G8+K8)</f>
        <v>36.800000000000004</v>
      </c>
      <c r="P8" s="33">
        <f t="shared" si="24"/>
        <v>12</v>
      </c>
      <c r="Q8" s="34">
        <f t="shared" si="24"/>
        <v>48.800000000000004</v>
      </c>
      <c r="R8" s="34" t="str">
        <f t="shared" si="1"/>
        <v>B+</v>
      </c>
      <c r="S8" s="33">
        <f>'SA-1 (2)'!C7*0.4</f>
        <v>8.8000000000000007</v>
      </c>
      <c r="T8" s="33">
        <f>'SA-1 (2)'!D7*0.4</f>
        <v>4</v>
      </c>
      <c r="U8" s="34">
        <f>'SA-1 (2)'!E7*0.4</f>
        <v>12.8</v>
      </c>
      <c r="V8" s="34" t="str">
        <f>'SA-1 (2)'!F7</f>
        <v>B</v>
      </c>
      <c r="W8" s="33">
        <f>'SA-1 (2)'!G7*0.4</f>
        <v>10.4</v>
      </c>
      <c r="X8" s="33">
        <f>'SA-1 (2)'!H7*0.4</f>
        <v>4</v>
      </c>
      <c r="Y8" s="34">
        <f>'SA-1 (2)'!I7*0.4</f>
        <v>14.4</v>
      </c>
      <c r="Z8" s="34" t="str">
        <f>'SA-1 (2)'!J7</f>
        <v>B+</v>
      </c>
      <c r="AA8" s="33">
        <f>'SA-1 (2)'!K7*0.4</f>
        <v>11.200000000000001</v>
      </c>
      <c r="AB8" s="33">
        <f>'SA-1 (2)'!L7*0.4</f>
        <v>4</v>
      </c>
      <c r="AC8" s="34">
        <f>'SA-1 (2)'!M7*0.4</f>
        <v>15.200000000000001</v>
      </c>
      <c r="AD8" s="34" t="str">
        <f>'SA-1 (2)'!N7</f>
        <v>B+</v>
      </c>
      <c r="AE8" s="33">
        <f t="shared" ref="AE8:AG8" si="25">(S8+W8+AA8)</f>
        <v>30.400000000000006</v>
      </c>
      <c r="AF8" s="33">
        <f t="shared" si="25"/>
        <v>12</v>
      </c>
      <c r="AG8" s="34">
        <f t="shared" si="25"/>
        <v>42.400000000000006</v>
      </c>
      <c r="AH8" s="34" t="str">
        <f t="shared" si="3"/>
        <v>B</v>
      </c>
      <c r="AI8" s="33">
        <f>'SA-2 (2)'!C7*1.2</f>
        <v>25.2</v>
      </c>
      <c r="AJ8" s="33">
        <f>'SA-2 (2)'!D7*1.2</f>
        <v>22.8</v>
      </c>
      <c r="AK8" s="34">
        <f>'SA-2 (2)'!E7*1.2</f>
        <v>48</v>
      </c>
      <c r="AL8" s="34" t="str">
        <f>'SA-2 (2)'!F7</f>
        <v>B+</v>
      </c>
      <c r="AM8" s="33">
        <f>'SA-2 (2)'!G7*1.2</f>
        <v>26.4</v>
      </c>
      <c r="AN8" s="33">
        <f>'SA-2 (2)'!H7*1.2</f>
        <v>22.8</v>
      </c>
      <c r="AO8" s="34">
        <f>'SA-2 (2)'!I7*1.2</f>
        <v>49.199999999999996</v>
      </c>
      <c r="AP8" s="34" t="str">
        <f>'SA-2 (2)'!J7</f>
        <v>A</v>
      </c>
      <c r="AQ8" s="33">
        <f>'SA-2 (2)'!K7*1.2</f>
        <v>26.4</v>
      </c>
      <c r="AR8" s="33">
        <f>'SA-2 (2)'!L7*1.2</f>
        <v>21.599999999999998</v>
      </c>
      <c r="AS8" s="34">
        <f>'SA-2 (2)'!M7*1.2</f>
        <v>48</v>
      </c>
      <c r="AT8" s="34" t="str">
        <f>'SA-2 (2)'!N7</f>
        <v>B+</v>
      </c>
      <c r="AU8" s="33">
        <f t="shared" ref="AU8:AW8" si="26">(AI8+AM8+AQ8)</f>
        <v>78</v>
      </c>
      <c r="AV8" s="33">
        <f t="shared" si="26"/>
        <v>67.2</v>
      </c>
      <c r="AW8" s="34">
        <f t="shared" si="26"/>
        <v>145.19999999999999</v>
      </c>
      <c r="AX8" s="34" t="str">
        <f t="shared" si="5"/>
        <v>B+</v>
      </c>
      <c r="AY8" s="34">
        <f t="shared" si="6"/>
        <v>80</v>
      </c>
      <c r="AZ8" s="34" t="str">
        <f t="shared" si="7"/>
        <v>B+</v>
      </c>
      <c r="BA8" s="34">
        <f t="shared" si="8"/>
        <v>77.199999999999989</v>
      </c>
      <c r="BB8" s="34" t="str">
        <f t="shared" si="9"/>
        <v>B+</v>
      </c>
      <c r="BC8" s="34">
        <f t="shared" si="10"/>
        <v>79.2</v>
      </c>
      <c r="BD8" s="34" t="str">
        <f t="shared" si="11"/>
        <v>B+</v>
      </c>
      <c r="BE8" s="34">
        <f t="shared" si="12"/>
        <v>236.39999999999998</v>
      </c>
      <c r="BF8" s="35">
        <f t="shared" si="13"/>
        <v>78.8</v>
      </c>
      <c r="BG8" s="34" t="str">
        <f t="shared" si="14"/>
        <v>B+</v>
      </c>
    </row>
    <row r="9" spans="1:59" ht="66.75" customHeight="1">
      <c r="A9" s="40">
        <v>232</v>
      </c>
      <c r="B9" s="41" t="s">
        <v>28</v>
      </c>
      <c r="C9" s="33">
        <f>'FA-2(2)'!C8*0.8</f>
        <v>7.2</v>
      </c>
      <c r="D9" s="33">
        <f>'FA-2(2)'!D8*0.8</f>
        <v>3.2</v>
      </c>
      <c r="E9" s="34">
        <f>'FA-2(2)'!E8*0.8</f>
        <v>10.4</v>
      </c>
      <c r="F9" s="34" t="str">
        <f>'FA-2(2)'!F8</f>
        <v>C</v>
      </c>
      <c r="G9" s="33">
        <f>'FA-2(2)'!G8*0.8</f>
        <v>8</v>
      </c>
      <c r="H9" s="33">
        <f>'FA-2(2)'!H8*0.8</f>
        <v>3.2</v>
      </c>
      <c r="I9" s="34">
        <f>'FA-2(2)'!I8*0.8</f>
        <v>11.200000000000001</v>
      </c>
      <c r="J9" s="34" t="str">
        <f>'FA-2(2)'!J8</f>
        <v>C+</v>
      </c>
      <c r="K9" s="33">
        <f>'FA-2(2)'!K8*0.8</f>
        <v>7.2</v>
      </c>
      <c r="L9" s="33">
        <f>'FA-2(2)'!L8*0.8</f>
        <v>3.2</v>
      </c>
      <c r="M9" s="34">
        <f>'FA-2(2)'!M8*0.8</f>
        <v>10.4</v>
      </c>
      <c r="N9" s="34" t="str">
        <f>'FA-2(2)'!N8</f>
        <v>C</v>
      </c>
      <c r="O9" s="33">
        <f t="shared" ref="O9:Q9" si="27">(C9+G9+K9)</f>
        <v>22.4</v>
      </c>
      <c r="P9" s="33">
        <f t="shared" si="27"/>
        <v>9.6000000000000014</v>
      </c>
      <c r="Q9" s="34">
        <f t="shared" si="27"/>
        <v>32</v>
      </c>
      <c r="R9" s="34" t="str">
        <f t="shared" si="1"/>
        <v>C+</v>
      </c>
      <c r="S9" s="33">
        <f>'SA-1 (2)'!C8*0.4</f>
        <v>6</v>
      </c>
      <c r="T9" s="33">
        <f>'SA-1 (2)'!D8*0.4</f>
        <v>4</v>
      </c>
      <c r="U9" s="34">
        <f>'SA-1 (2)'!E8*0.4</f>
        <v>10</v>
      </c>
      <c r="V9" s="34" t="str">
        <f>'SA-1 (2)'!F8</f>
        <v>C</v>
      </c>
      <c r="W9" s="33">
        <f>'SA-1 (2)'!G8*0.4</f>
        <v>6</v>
      </c>
      <c r="X9" s="33">
        <f>'SA-1 (2)'!H8*0.4</f>
        <v>4</v>
      </c>
      <c r="Y9" s="34">
        <f>'SA-1 (2)'!I8*0.4</f>
        <v>10</v>
      </c>
      <c r="Z9" s="34" t="str">
        <f>'SA-1 (2)'!J8</f>
        <v>C</v>
      </c>
      <c r="AA9" s="33">
        <f>'SA-1 (2)'!K8*0.4</f>
        <v>6</v>
      </c>
      <c r="AB9" s="33">
        <f>'SA-1 (2)'!L8*0.4</f>
        <v>4</v>
      </c>
      <c r="AC9" s="34">
        <f>'SA-1 (2)'!M8*0.4</f>
        <v>10</v>
      </c>
      <c r="AD9" s="34" t="str">
        <f>'SA-1 (2)'!N8</f>
        <v>C</v>
      </c>
      <c r="AE9" s="33">
        <f t="shared" ref="AE9:AG9" si="28">(S9+W9+AA9)</f>
        <v>18</v>
      </c>
      <c r="AF9" s="33">
        <f t="shared" si="28"/>
        <v>12</v>
      </c>
      <c r="AG9" s="34">
        <f t="shared" si="28"/>
        <v>30</v>
      </c>
      <c r="AH9" s="34" t="str">
        <f t="shared" si="3"/>
        <v>C</v>
      </c>
      <c r="AI9" s="33">
        <f>'SA-2 (2)'!C8*1.2</f>
        <v>30</v>
      </c>
      <c r="AJ9" s="33">
        <f>'SA-2 (2)'!D8*1.2</f>
        <v>22.8</v>
      </c>
      <c r="AK9" s="34">
        <f>'SA-2 (2)'!E8*1.2</f>
        <v>52.8</v>
      </c>
      <c r="AL9" s="34" t="str">
        <f>'SA-2 (2)'!F8</f>
        <v>A</v>
      </c>
      <c r="AM9" s="33">
        <f>'SA-2 (2)'!G8*1.2</f>
        <v>19.2</v>
      </c>
      <c r="AN9" s="33">
        <f>'SA-2 (2)'!H8*1.2</f>
        <v>22.8</v>
      </c>
      <c r="AO9" s="34">
        <f>'SA-2 (2)'!I8*1.2</f>
        <v>42</v>
      </c>
      <c r="AP9" s="34" t="str">
        <f>'SA-2 (2)'!J8</f>
        <v>B</v>
      </c>
      <c r="AQ9" s="33">
        <f>'SA-2 (2)'!K8*1.2</f>
        <v>19.2</v>
      </c>
      <c r="AR9" s="33">
        <f>'SA-2 (2)'!L8*1.2</f>
        <v>21.599999999999998</v>
      </c>
      <c r="AS9" s="34">
        <f>'SA-2 (2)'!M8*1.2</f>
        <v>40.799999999999997</v>
      </c>
      <c r="AT9" s="34" t="str">
        <f>'SA-2 (2)'!N8</f>
        <v>B</v>
      </c>
      <c r="AU9" s="33">
        <f t="shared" ref="AU9:AW9" si="29">(AI9+AM9+AQ9)</f>
        <v>68.400000000000006</v>
      </c>
      <c r="AV9" s="33">
        <f t="shared" si="29"/>
        <v>67.2</v>
      </c>
      <c r="AW9" s="34">
        <f t="shared" si="29"/>
        <v>135.6</v>
      </c>
      <c r="AX9" s="34" t="str">
        <f t="shared" si="5"/>
        <v>B+</v>
      </c>
      <c r="AY9" s="34">
        <f t="shared" si="6"/>
        <v>73.199999999999989</v>
      </c>
      <c r="AZ9" s="34" t="str">
        <f t="shared" si="7"/>
        <v>B+</v>
      </c>
      <c r="BA9" s="34">
        <f t="shared" si="8"/>
        <v>63.2</v>
      </c>
      <c r="BB9" s="34" t="str">
        <f t="shared" si="9"/>
        <v>B</v>
      </c>
      <c r="BC9" s="34">
        <f t="shared" si="10"/>
        <v>61.199999999999996</v>
      </c>
      <c r="BD9" s="34" t="str">
        <f t="shared" si="11"/>
        <v>B</v>
      </c>
      <c r="BE9" s="34">
        <f t="shared" si="12"/>
        <v>197.59999999999997</v>
      </c>
      <c r="BF9" s="35">
        <f t="shared" si="13"/>
        <v>65.86666666666666</v>
      </c>
      <c r="BG9" s="34" t="str">
        <f t="shared" si="14"/>
        <v>B</v>
      </c>
    </row>
    <row r="10" spans="1:59" ht="66.75" customHeight="1">
      <c r="A10" s="40">
        <v>233</v>
      </c>
      <c r="B10" s="41" t="s">
        <v>29</v>
      </c>
      <c r="C10" s="33">
        <f>'FA-2(2)'!C9*0.8</f>
        <v>9.6000000000000014</v>
      </c>
      <c r="D10" s="33">
        <f>'FA-2(2)'!D9*0.8</f>
        <v>3.2</v>
      </c>
      <c r="E10" s="34">
        <f>'FA-2(2)'!E9*0.8</f>
        <v>12.8</v>
      </c>
      <c r="F10" s="34" t="str">
        <f>'FA-2(2)'!F9</f>
        <v>C+</v>
      </c>
      <c r="G10" s="33">
        <f>'FA-2(2)'!G9*0.8</f>
        <v>10.4</v>
      </c>
      <c r="H10" s="33">
        <f>'FA-2(2)'!H9*0.8</f>
        <v>4</v>
      </c>
      <c r="I10" s="34">
        <f>'FA-2(2)'!I9*0.8</f>
        <v>14.4</v>
      </c>
      <c r="J10" s="34" t="str">
        <f>'FA-2(2)'!J9</f>
        <v>B</v>
      </c>
      <c r="K10" s="33">
        <f>'FA-2(2)'!K9*0.8</f>
        <v>13.600000000000001</v>
      </c>
      <c r="L10" s="33">
        <f>'FA-2(2)'!L9*0.8</f>
        <v>3.2</v>
      </c>
      <c r="M10" s="34">
        <f>'FA-2(2)'!M9*0.8</f>
        <v>16.8</v>
      </c>
      <c r="N10" s="34" t="str">
        <f>'FA-2(2)'!N9</f>
        <v>B+</v>
      </c>
      <c r="O10" s="33">
        <f t="shared" ref="O10:Q10" si="30">(C10+G10+K10)</f>
        <v>33.6</v>
      </c>
      <c r="P10" s="33">
        <f t="shared" si="30"/>
        <v>10.4</v>
      </c>
      <c r="Q10" s="34">
        <f t="shared" si="30"/>
        <v>44</v>
      </c>
      <c r="R10" s="34" t="str">
        <f t="shared" si="1"/>
        <v>B+</v>
      </c>
      <c r="S10" s="33">
        <f>'SA-1 (2)'!C9*0.4</f>
        <v>6.4</v>
      </c>
      <c r="T10" s="33">
        <f>'SA-1 (2)'!D9*0.4</f>
        <v>4</v>
      </c>
      <c r="U10" s="34">
        <f>'SA-1 (2)'!E9*0.4</f>
        <v>10.4</v>
      </c>
      <c r="V10" s="34" t="str">
        <f>'SA-1 (2)'!F9</f>
        <v>C+</v>
      </c>
      <c r="W10" s="33">
        <f>'SA-1 (2)'!G9*0.4</f>
        <v>6</v>
      </c>
      <c r="X10" s="33">
        <f>'SA-1 (2)'!H9*0.4</f>
        <v>4</v>
      </c>
      <c r="Y10" s="34">
        <f>'SA-1 (2)'!I9*0.4</f>
        <v>10</v>
      </c>
      <c r="Z10" s="34" t="str">
        <f>'SA-1 (2)'!J9</f>
        <v>C</v>
      </c>
      <c r="AA10" s="33">
        <f>'SA-1 (2)'!K9*0.4</f>
        <v>9.6000000000000014</v>
      </c>
      <c r="AB10" s="33">
        <f>'SA-1 (2)'!L9*0.4</f>
        <v>4</v>
      </c>
      <c r="AC10" s="34">
        <f>'SA-1 (2)'!M9*0.4</f>
        <v>13.600000000000001</v>
      </c>
      <c r="AD10" s="34" t="str">
        <f>'SA-1 (2)'!N9</f>
        <v>B</v>
      </c>
      <c r="AE10" s="33">
        <f t="shared" ref="AE10:AG10" si="31">(S10+W10+AA10)</f>
        <v>22</v>
      </c>
      <c r="AF10" s="33">
        <f t="shared" si="31"/>
        <v>12</v>
      </c>
      <c r="AG10" s="34">
        <f t="shared" si="31"/>
        <v>34</v>
      </c>
      <c r="AH10" s="34" t="str">
        <f t="shared" si="3"/>
        <v>C+</v>
      </c>
      <c r="AI10" s="33">
        <f>'SA-2 (2)'!C9*1.2</f>
        <v>27.599999999999998</v>
      </c>
      <c r="AJ10" s="33">
        <f>'SA-2 (2)'!D9*1.2</f>
        <v>22.8</v>
      </c>
      <c r="AK10" s="34">
        <f>'SA-2 (2)'!E9*1.2</f>
        <v>50.4</v>
      </c>
      <c r="AL10" s="34" t="str">
        <f>'SA-2 (2)'!F9</f>
        <v>A</v>
      </c>
      <c r="AM10" s="33">
        <f>'SA-2 (2)'!G9*1.2</f>
        <v>21.599999999999998</v>
      </c>
      <c r="AN10" s="33">
        <f>'SA-2 (2)'!H9*1.2</f>
        <v>22.8</v>
      </c>
      <c r="AO10" s="34">
        <f>'SA-2 (2)'!I9*1.2</f>
        <v>44.4</v>
      </c>
      <c r="AP10" s="34" t="str">
        <f>'SA-2 (2)'!J9</f>
        <v>B+</v>
      </c>
      <c r="AQ10" s="33">
        <f>'SA-2 (2)'!K9*1.2</f>
        <v>19.2</v>
      </c>
      <c r="AR10" s="33">
        <f>'SA-2 (2)'!L9*1.2</f>
        <v>21.599999999999998</v>
      </c>
      <c r="AS10" s="34">
        <f>'SA-2 (2)'!M9*1.2</f>
        <v>40.799999999999997</v>
      </c>
      <c r="AT10" s="34" t="str">
        <f>'SA-2 (2)'!N9</f>
        <v>B</v>
      </c>
      <c r="AU10" s="33">
        <f t="shared" ref="AU10:AW10" si="32">(AI10+AM10+AQ10)</f>
        <v>68.399999999999991</v>
      </c>
      <c r="AV10" s="33">
        <f t="shared" si="32"/>
        <v>67.2</v>
      </c>
      <c r="AW10" s="34">
        <f t="shared" si="32"/>
        <v>135.6</v>
      </c>
      <c r="AX10" s="34" t="str">
        <f t="shared" si="5"/>
        <v>B+</v>
      </c>
      <c r="AY10" s="34">
        <f t="shared" si="6"/>
        <v>73.599999999999994</v>
      </c>
      <c r="AZ10" s="34" t="str">
        <f t="shared" si="7"/>
        <v>B+</v>
      </c>
      <c r="BA10" s="34">
        <f t="shared" si="8"/>
        <v>68.8</v>
      </c>
      <c r="BB10" s="34" t="str">
        <f t="shared" si="9"/>
        <v>B</v>
      </c>
      <c r="BC10" s="34">
        <f t="shared" si="10"/>
        <v>71.2</v>
      </c>
      <c r="BD10" s="34" t="str">
        <f t="shared" si="11"/>
        <v>B+</v>
      </c>
      <c r="BE10" s="34">
        <f t="shared" si="12"/>
        <v>213.59999999999997</v>
      </c>
      <c r="BF10" s="35">
        <f t="shared" si="13"/>
        <v>71.199999999999989</v>
      </c>
      <c r="BG10" s="34" t="str">
        <f t="shared" si="14"/>
        <v>B+</v>
      </c>
    </row>
    <row r="11" spans="1:59" ht="66.75" customHeight="1">
      <c r="A11" s="40">
        <v>234</v>
      </c>
      <c r="B11" s="41" t="s">
        <v>30</v>
      </c>
      <c r="C11" s="33">
        <f>'FA-2(2)'!C10*0.8</f>
        <v>7.2</v>
      </c>
      <c r="D11" s="33">
        <f>'FA-2(2)'!D10*0.8</f>
        <v>3.2</v>
      </c>
      <c r="E11" s="34">
        <f>'FA-2(2)'!E10*0.8</f>
        <v>10.4</v>
      </c>
      <c r="F11" s="34" t="str">
        <f>'FA-2(2)'!F10</f>
        <v>C</v>
      </c>
      <c r="G11" s="33">
        <f>'FA-2(2)'!G10*0.8</f>
        <v>8</v>
      </c>
      <c r="H11" s="33">
        <f>'FA-2(2)'!H10*0.8</f>
        <v>4</v>
      </c>
      <c r="I11" s="34">
        <f>'FA-2(2)'!I10*0.8</f>
        <v>12</v>
      </c>
      <c r="J11" s="34" t="str">
        <f>'FA-2(2)'!J10</f>
        <v>C+</v>
      </c>
      <c r="K11" s="33">
        <f>'FA-2(2)'!K10*0.8</f>
        <v>8.8000000000000007</v>
      </c>
      <c r="L11" s="33">
        <f>'FA-2(2)'!L10*0.8</f>
        <v>4</v>
      </c>
      <c r="M11" s="34">
        <f>'FA-2(2)'!M10*0.8</f>
        <v>12.8</v>
      </c>
      <c r="N11" s="34" t="str">
        <f>'FA-2(2)'!N10</f>
        <v>C+</v>
      </c>
      <c r="O11" s="33">
        <f t="shared" ref="O11:Q11" si="33">(C11+G11+K11)</f>
        <v>24</v>
      </c>
      <c r="P11" s="33">
        <f t="shared" si="33"/>
        <v>11.2</v>
      </c>
      <c r="Q11" s="34">
        <f t="shared" si="33"/>
        <v>35.200000000000003</v>
      </c>
      <c r="R11" s="34" t="str">
        <f t="shared" si="1"/>
        <v>C+</v>
      </c>
      <c r="S11" s="33">
        <f>'SA-1 (2)'!C10*0.4</f>
        <v>5.6000000000000005</v>
      </c>
      <c r="T11" s="33">
        <f>'SA-1 (2)'!D10*0.4</f>
        <v>4</v>
      </c>
      <c r="U11" s="34">
        <f>'SA-1 (2)'!E10*0.4</f>
        <v>9.6000000000000014</v>
      </c>
      <c r="V11" s="34" t="str">
        <f>'SA-1 (2)'!F10</f>
        <v>C</v>
      </c>
      <c r="W11" s="33">
        <f>'SA-1 (2)'!G10*0.4</f>
        <v>5.6000000000000005</v>
      </c>
      <c r="X11" s="33">
        <f>'SA-1 (2)'!H10*0.4</f>
        <v>4</v>
      </c>
      <c r="Y11" s="34">
        <f>'SA-1 (2)'!I10*0.4</f>
        <v>9.6000000000000014</v>
      </c>
      <c r="Z11" s="34" t="str">
        <f>'SA-1 (2)'!J10</f>
        <v>C</v>
      </c>
      <c r="AA11" s="33">
        <f>'SA-1 (2)'!K10*0.4</f>
        <v>7.2</v>
      </c>
      <c r="AB11" s="33">
        <f>'SA-1 (2)'!L10*0.4</f>
        <v>4</v>
      </c>
      <c r="AC11" s="34">
        <f>'SA-1 (2)'!M10*0.4</f>
        <v>11.200000000000001</v>
      </c>
      <c r="AD11" s="34" t="str">
        <f>'SA-1 (2)'!N10</f>
        <v>C+</v>
      </c>
      <c r="AE11" s="33">
        <f t="shared" ref="AE11:AG11" si="34">(S11+W11+AA11)</f>
        <v>18.400000000000002</v>
      </c>
      <c r="AF11" s="33">
        <f t="shared" si="34"/>
        <v>12</v>
      </c>
      <c r="AG11" s="34">
        <f t="shared" si="34"/>
        <v>30.400000000000006</v>
      </c>
      <c r="AH11" s="34" t="str">
        <f t="shared" si="3"/>
        <v>C</v>
      </c>
      <c r="AI11" s="33">
        <f>'SA-2 (2)'!C10*1.2</f>
        <v>25.2</v>
      </c>
      <c r="AJ11" s="33">
        <f>'SA-2 (2)'!D10*1.2</f>
        <v>22.8</v>
      </c>
      <c r="AK11" s="34">
        <f>'SA-2 (2)'!E10*1.2</f>
        <v>48</v>
      </c>
      <c r="AL11" s="34" t="str">
        <f>'SA-2 (2)'!F10</f>
        <v>B+</v>
      </c>
      <c r="AM11" s="33">
        <f>'SA-2 (2)'!G10*1.2</f>
        <v>15.6</v>
      </c>
      <c r="AN11" s="33">
        <f>'SA-2 (2)'!H10*1.2</f>
        <v>22.8</v>
      </c>
      <c r="AO11" s="34">
        <f>'SA-2 (2)'!I10*1.2</f>
        <v>38.4</v>
      </c>
      <c r="AP11" s="34" t="str">
        <f>'SA-2 (2)'!J10</f>
        <v>B</v>
      </c>
      <c r="AQ11" s="33">
        <f>'SA-2 (2)'!K10*1.2</f>
        <v>18</v>
      </c>
      <c r="AR11" s="33">
        <f>'SA-2 (2)'!L10*1.2</f>
        <v>21.599999999999998</v>
      </c>
      <c r="AS11" s="34">
        <f>'SA-2 (2)'!M10*1.2</f>
        <v>39.6</v>
      </c>
      <c r="AT11" s="34" t="str">
        <f>'SA-2 (2)'!N10</f>
        <v>B</v>
      </c>
      <c r="AU11" s="33">
        <f t="shared" ref="AU11:AW11" si="35">(AI11+AM11+AQ11)</f>
        <v>58.8</v>
      </c>
      <c r="AV11" s="33">
        <f t="shared" si="35"/>
        <v>67.2</v>
      </c>
      <c r="AW11" s="34">
        <f t="shared" si="35"/>
        <v>126</v>
      </c>
      <c r="AX11" s="34" t="str">
        <f t="shared" si="5"/>
        <v>B</v>
      </c>
      <c r="AY11" s="34">
        <f t="shared" si="6"/>
        <v>68</v>
      </c>
      <c r="AZ11" s="34" t="str">
        <f t="shared" si="7"/>
        <v>B</v>
      </c>
      <c r="BA11" s="34">
        <f t="shared" si="8"/>
        <v>60</v>
      </c>
      <c r="BB11" s="34" t="str">
        <f t="shared" si="9"/>
        <v>C+</v>
      </c>
      <c r="BC11" s="34">
        <f t="shared" si="10"/>
        <v>63.6</v>
      </c>
      <c r="BD11" s="34" t="str">
        <f t="shared" si="11"/>
        <v>B</v>
      </c>
      <c r="BE11" s="34">
        <f t="shared" si="12"/>
        <v>191.6</v>
      </c>
      <c r="BF11" s="35">
        <f t="shared" si="13"/>
        <v>63.866666666666667</v>
      </c>
      <c r="BG11" s="34" t="str">
        <f t="shared" si="14"/>
        <v>B</v>
      </c>
    </row>
    <row r="12" spans="1:59" ht="66.75" customHeight="1">
      <c r="A12" s="40">
        <v>235</v>
      </c>
      <c r="B12" s="41" t="s">
        <v>31</v>
      </c>
      <c r="C12" s="33">
        <f>'FA-2(2)'!C11*0.8</f>
        <v>7.2</v>
      </c>
      <c r="D12" s="33">
        <f>'FA-2(2)'!D11*0.8</f>
        <v>3.2</v>
      </c>
      <c r="E12" s="34">
        <f>'FA-2(2)'!E11*0.8</f>
        <v>10.4</v>
      </c>
      <c r="F12" s="34" t="str">
        <f>'FA-2(2)'!F11</f>
        <v>C</v>
      </c>
      <c r="G12" s="33">
        <f>'FA-2(2)'!G11*0.8</f>
        <v>8.8000000000000007</v>
      </c>
      <c r="H12" s="33">
        <f>'FA-2(2)'!H11*0.8</f>
        <v>3.2</v>
      </c>
      <c r="I12" s="34">
        <f>'FA-2(2)'!I11*0.8</f>
        <v>12</v>
      </c>
      <c r="J12" s="34" t="str">
        <f>'FA-2(2)'!J11</f>
        <v>C+</v>
      </c>
      <c r="K12" s="33">
        <f>'FA-2(2)'!K11*0.8</f>
        <v>8</v>
      </c>
      <c r="L12" s="33">
        <f>'FA-2(2)'!L11*0.8</f>
        <v>3.2</v>
      </c>
      <c r="M12" s="34">
        <f>'FA-2(2)'!M11*0.8</f>
        <v>11.200000000000001</v>
      </c>
      <c r="N12" s="34" t="str">
        <f>'FA-2(2)'!N11</f>
        <v>C+</v>
      </c>
      <c r="O12" s="33">
        <f t="shared" ref="O12:Q12" si="36">(C12+G12+K12)</f>
        <v>24</v>
      </c>
      <c r="P12" s="33">
        <f t="shared" si="36"/>
        <v>9.6000000000000014</v>
      </c>
      <c r="Q12" s="34">
        <f t="shared" si="36"/>
        <v>33.6</v>
      </c>
      <c r="R12" s="34" t="str">
        <f t="shared" si="1"/>
        <v>C+</v>
      </c>
      <c r="S12" s="33">
        <f>'SA-1 (2)'!C11*0.4</f>
        <v>5.6000000000000005</v>
      </c>
      <c r="T12" s="33">
        <f>'SA-1 (2)'!D11*0.4</f>
        <v>4</v>
      </c>
      <c r="U12" s="34">
        <f>'SA-1 (2)'!E11*0.4</f>
        <v>9.6000000000000014</v>
      </c>
      <c r="V12" s="34" t="str">
        <f>'SA-1 (2)'!F11</f>
        <v>C</v>
      </c>
      <c r="W12" s="33">
        <f>'SA-1 (2)'!G11*0.4</f>
        <v>5.6000000000000005</v>
      </c>
      <c r="X12" s="33">
        <f>'SA-1 (2)'!H11*0.4</f>
        <v>4</v>
      </c>
      <c r="Y12" s="34">
        <f>'SA-1 (2)'!I11*0.4</f>
        <v>9.6000000000000014</v>
      </c>
      <c r="Z12" s="34" t="str">
        <f>'SA-1 (2)'!J11</f>
        <v>C</v>
      </c>
      <c r="AA12" s="33">
        <f>'SA-1 (2)'!K11*0.4</f>
        <v>6</v>
      </c>
      <c r="AB12" s="33">
        <f>'SA-1 (2)'!L11*0.4</f>
        <v>4</v>
      </c>
      <c r="AC12" s="34">
        <f>'SA-1 (2)'!M11*0.4</f>
        <v>10</v>
      </c>
      <c r="AD12" s="34" t="str">
        <f>'SA-1 (2)'!N11</f>
        <v>C</v>
      </c>
      <c r="AE12" s="33">
        <f t="shared" ref="AE12:AG12" si="37">(S12+W12+AA12)</f>
        <v>17.200000000000003</v>
      </c>
      <c r="AF12" s="33">
        <f t="shared" si="37"/>
        <v>12</v>
      </c>
      <c r="AG12" s="34">
        <f t="shared" si="37"/>
        <v>29.200000000000003</v>
      </c>
      <c r="AH12" s="34" t="str">
        <f t="shared" si="3"/>
        <v>C</v>
      </c>
      <c r="AI12" s="33">
        <f>'SA-2 (2)'!C11*1.2</f>
        <v>27.599999999999998</v>
      </c>
      <c r="AJ12" s="33">
        <f>'SA-2 (2)'!D11*1.2</f>
        <v>22.8</v>
      </c>
      <c r="AK12" s="34">
        <f>'SA-2 (2)'!E11*1.2</f>
        <v>50.4</v>
      </c>
      <c r="AL12" s="34" t="str">
        <f>'SA-2 (2)'!F11</f>
        <v>A</v>
      </c>
      <c r="AM12" s="33">
        <f>'SA-2 (2)'!G11*1.2</f>
        <v>13.2</v>
      </c>
      <c r="AN12" s="33">
        <f>'SA-2 (2)'!H11*1.2</f>
        <v>22.8</v>
      </c>
      <c r="AO12" s="34">
        <f>'SA-2 (2)'!I11*1.2</f>
        <v>36</v>
      </c>
      <c r="AP12" s="34" t="str">
        <f>'SA-2 (2)'!J11</f>
        <v>C+</v>
      </c>
      <c r="AQ12" s="33">
        <f>'SA-2 (2)'!K11*1.2</f>
        <v>13.2</v>
      </c>
      <c r="AR12" s="33">
        <f>'SA-2 (2)'!L11*1.2</f>
        <v>21.599999999999998</v>
      </c>
      <c r="AS12" s="34">
        <f>'SA-2 (2)'!M11*1.2</f>
        <v>34.799999999999997</v>
      </c>
      <c r="AT12" s="34" t="str">
        <f>'SA-2 (2)'!N11</f>
        <v>C+</v>
      </c>
      <c r="AU12" s="33">
        <f t="shared" ref="AU12:AW12" si="38">(AI12+AM12+AQ12)</f>
        <v>54</v>
      </c>
      <c r="AV12" s="33">
        <f t="shared" si="38"/>
        <v>67.2</v>
      </c>
      <c r="AW12" s="34">
        <f t="shared" si="38"/>
        <v>121.2</v>
      </c>
      <c r="AX12" s="34" t="str">
        <f t="shared" si="5"/>
        <v>B</v>
      </c>
      <c r="AY12" s="34">
        <f t="shared" si="6"/>
        <v>70.400000000000006</v>
      </c>
      <c r="AZ12" s="34" t="str">
        <f t="shared" si="7"/>
        <v>B</v>
      </c>
      <c r="BA12" s="34">
        <f t="shared" si="8"/>
        <v>57.6</v>
      </c>
      <c r="BB12" s="34" t="str">
        <f t="shared" si="9"/>
        <v>C+</v>
      </c>
      <c r="BC12" s="34">
        <f t="shared" si="10"/>
        <v>56</v>
      </c>
      <c r="BD12" s="34" t="str">
        <f t="shared" si="11"/>
        <v>C+</v>
      </c>
      <c r="BE12" s="34">
        <f t="shared" si="12"/>
        <v>184</v>
      </c>
      <c r="BF12" s="35">
        <f t="shared" si="13"/>
        <v>61.333333333333336</v>
      </c>
      <c r="BG12" s="34" t="str">
        <f t="shared" si="14"/>
        <v>B</v>
      </c>
    </row>
    <row r="13" spans="1:59" ht="66.75" customHeight="1">
      <c r="A13" s="40">
        <v>236</v>
      </c>
      <c r="B13" s="41" t="s">
        <v>32</v>
      </c>
      <c r="C13" s="33">
        <f>'FA-2(2)'!C12*0.8</f>
        <v>14.4</v>
      </c>
      <c r="D13" s="33">
        <f>'FA-2(2)'!D12*0.8</f>
        <v>4</v>
      </c>
      <c r="E13" s="34">
        <f>'FA-2(2)'!E12*0.8</f>
        <v>18.400000000000002</v>
      </c>
      <c r="F13" s="34" t="str">
        <f>'FA-2(2)'!F12</f>
        <v>A+</v>
      </c>
      <c r="G13" s="33">
        <f>'FA-2(2)'!G12*0.8</f>
        <v>9.6000000000000014</v>
      </c>
      <c r="H13" s="33">
        <f>'FA-2(2)'!H12*0.8</f>
        <v>4</v>
      </c>
      <c r="I13" s="34">
        <f>'FA-2(2)'!I12*0.8</f>
        <v>13.600000000000001</v>
      </c>
      <c r="J13" s="34" t="str">
        <f>'FA-2(2)'!J12</f>
        <v>B</v>
      </c>
      <c r="K13" s="33">
        <f>'FA-2(2)'!K12*0.8</f>
        <v>7.2</v>
      </c>
      <c r="L13" s="33">
        <f>'FA-2(2)'!L12*0.8</f>
        <v>4</v>
      </c>
      <c r="M13" s="34">
        <f>'FA-2(2)'!M12*0.8</f>
        <v>11.200000000000001</v>
      </c>
      <c r="N13" s="34" t="str">
        <f>'FA-2(2)'!N12</f>
        <v>C+</v>
      </c>
      <c r="O13" s="33">
        <f t="shared" ref="O13:Q13" si="39">(C13+G13+K13)</f>
        <v>31.2</v>
      </c>
      <c r="P13" s="33">
        <f t="shared" si="39"/>
        <v>12</v>
      </c>
      <c r="Q13" s="34">
        <f t="shared" si="39"/>
        <v>43.2</v>
      </c>
      <c r="R13" s="34" t="str">
        <f t="shared" si="1"/>
        <v>B+</v>
      </c>
      <c r="S13" s="33">
        <f>'SA-1 (2)'!C12*0.4</f>
        <v>8</v>
      </c>
      <c r="T13" s="33">
        <f>'SA-1 (2)'!D12*0.4</f>
        <v>4</v>
      </c>
      <c r="U13" s="34">
        <f>'SA-1 (2)'!E12*0.4</f>
        <v>12</v>
      </c>
      <c r="V13" s="34" t="str">
        <f>'SA-1 (2)'!F12</f>
        <v>C+</v>
      </c>
      <c r="W13" s="33">
        <f>'SA-1 (2)'!G12*0.4</f>
        <v>10.8</v>
      </c>
      <c r="X13" s="33">
        <f>'SA-1 (2)'!H12*0.4</f>
        <v>4</v>
      </c>
      <c r="Y13" s="34">
        <f>'SA-1 (2)'!I12*0.4</f>
        <v>14.8</v>
      </c>
      <c r="Z13" s="34" t="str">
        <f>'SA-1 (2)'!J12</f>
        <v>B+</v>
      </c>
      <c r="AA13" s="33">
        <f>'SA-1 (2)'!K12*0.4</f>
        <v>6</v>
      </c>
      <c r="AB13" s="33">
        <f>'SA-1 (2)'!L12*0.4</f>
        <v>4</v>
      </c>
      <c r="AC13" s="34">
        <f>'SA-1 (2)'!M12*0.4</f>
        <v>10</v>
      </c>
      <c r="AD13" s="34" t="str">
        <f>'SA-1 (2)'!N12</f>
        <v>C</v>
      </c>
      <c r="AE13" s="33">
        <f t="shared" ref="AE13:AG13" si="40">(S13+W13+AA13)</f>
        <v>24.8</v>
      </c>
      <c r="AF13" s="33">
        <f t="shared" si="40"/>
        <v>12</v>
      </c>
      <c r="AG13" s="34">
        <f t="shared" si="40"/>
        <v>36.799999999999997</v>
      </c>
      <c r="AH13" s="34" t="str">
        <f t="shared" si="3"/>
        <v>C+</v>
      </c>
      <c r="AI13" s="33">
        <f>'SA-2 (2)'!C12*1.2</f>
        <v>24</v>
      </c>
      <c r="AJ13" s="33">
        <f>'SA-2 (2)'!D12*1.2</f>
        <v>22.8</v>
      </c>
      <c r="AK13" s="34">
        <f>'SA-2 (2)'!E12*1.2</f>
        <v>46.8</v>
      </c>
      <c r="AL13" s="34" t="str">
        <f>'SA-2 (2)'!F12</f>
        <v>B+</v>
      </c>
      <c r="AM13" s="33">
        <f>'SA-2 (2)'!G12*1.2</f>
        <v>30</v>
      </c>
      <c r="AN13" s="33">
        <f>'SA-2 (2)'!H12*1.2</f>
        <v>22.8</v>
      </c>
      <c r="AO13" s="34">
        <f>'SA-2 (2)'!I12*1.2</f>
        <v>52.8</v>
      </c>
      <c r="AP13" s="34" t="str">
        <f>'SA-2 (2)'!J12</f>
        <v>A</v>
      </c>
      <c r="AQ13" s="33">
        <f>'SA-2 (2)'!K12*1.2</f>
        <v>25.2</v>
      </c>
      <c r="AR13" s="33">
        <f>'SA-2 (2)'!L12*1.2</f>
        <v>21.599999999999998</v>
      </c>
      <c r="AS13" s="34">
        <f>'SA-2 (2)'!M12*1.2</f>
        <v>46.8</v>
      </c>
      <c r="AT13" s="34" t="str">
        <f>'SA-2 (2)'!N12</f>
        <v>B+</v>
      </c>
      <c r="AU13" s="33">
        <f t="shared" ref="AU13:AW13" si="41">(AI13+AM13+AQ13)</f>
        <v>79.2</v>
      </c>
      <c r="AV13" s="33">
        <f t="shared" si="41"/>
        <v>67.2</v>
      </c>
      <c r="AW13" s="34">
        <f t="shared" si="41"/>
        <v>146.39999999999998</v>
      </c>
      <c r="AX13" s="34" t="str">
        <f t="shared" si="5"/>
        <v>A</v>
      </c>
      <c r="AY13" s="34">
        <f t="shared" si="6"/>
        <v>77.2</v>
      </c>
      <c r="AZ13" s="34" t="str">
        <f t="shared" si="7"/>
        <v>B+</v>
      </c>
      <c r="BA13" s="34">
        <f t="shared" si="8"/>
        <v>81.2</v>
      </c>
      <c r="BB13" s="34" t="str">
        <f t="shared" si="9"/>
        <v>A</v>
      </c>
      <c r="BC13" s="34">
        <f t="shared" si="10"/>
        <v>68</v>
      </c>
      <c r="BD13" s="34" t="str">
        <f t="shared" si="11"/>
        <v>B</v>
      </c>
      <c r="BE13" s="34">
        <f t="shared" si="12"/>
        <v>226.4</v>
      </c>
      <c r="BF13" s="35">
        <f t="shared" si="13"/>
        <v>75.466666666666669</v>
      </c>
      <c r="BG13" s="34" t="str">
        <f t="shared" si="14"/>
        <v>B+</v>
      </c>
    </row>
    <row r="14" spans="1:59" ht="66.75" customHeight="1">
      <c r="A14" s="40">
        <v>237</v>
      </c>
      <c r="B14" s="41" t="s">
        <v>33</v>
      </c>
      <c r="C14" s="33">
        <f>'FA-2(2)'!C13*0.8</f>
        <v>15.200000000000001</v>
      </c>
      <c r="D14" s="33">
        <f>'FA-2(2)'!D13*0.8</f>
        <v>4</v>
      </c>
      <c r="E14" s="34">
        <f>'FA-2(2)'!E13*0.8</f>
        <v>19.200000000000003</v>
      </c>
      <c r="F14" s="34" t="str">
        <f>'FA-2(2)'!F13</f>
        <v>A+</v>
      </c>
      <c r="G14" s="33">
        <f>'FA-2(2)'!G13*0.8</f>
        <v>10.4</v>
      </c>
      <c r="H14" s="33">
        <f>'FA-2(2)'!H13*0.8</f>
        <v>4</v>
      </c>
      <c r="I14" s="34">
        <f>'FA-2(2)'!I13*0.8</f>
        <v>14.4</v>
      </c>
      <c r="J14" s="34" t="str">
        <f>'FA-2(2)'!J13</f>
        <v>B</v>
      </c>
      <c r="K14" s="33">
        <f>'FA-2(2)'!K13*0.8</f>
        <v>9.6000000000000014</v>
      </c>
      <c r="L14" s="33">
        <f>'FA-2(2)'!L13*0.8</f>
        <v>4</v>
      </c>
      <c r="M14" s="34">
        <f>'FA-2(2)'!M13*0.8</f>
        <v>13.600000000000001</v>
      </c>
      <c r="N14" s="34" t="str">
        <f>'FA-2(2)'!N13</f>
        <v>B</v>
      </c>
      <c r="O14" s="33">
        <f t="shared" ref="O14:Q14" si="42">(C14+G14+K14)</f>
        <v>35.200000000000003</v>
      </c>
      <c r="P14" s="33">
        <f t="shared" si="42"/>
        <v>12</v>
      </c>
      <c r="Q14" s="34">
        <f t="shared" si="42"/>
        <v>47.2</v>
      </c>
      <c r="R14" s="34" t="str">
        <f t="shared" si="1"/>
        <v>B+</v>
      </c>
      <c r="S14" s="33">
        <f>'SA-1 (2)'!C13*0.4</f>
        <v>6</v>
      </c>
      <c r="T14" s="33">
        <f>'SA-1 (2)'!D13*0.4</f>
        <v>4</v>
      </c>
      <c r="U14" s="34">
        <f>'SA-1 (2)'!E13*0.4</f>
        <v>10</v>
      </c>
      <c r="V14" s="34" t="str">
        <f>'SA-1 (2)'!F13</f>
        <v>C</v>
      </c>
      <c r="W14" s="33">
        <f>'SA-1 (2)'!G13*0.4</f>
        <v>10.4</v>
      </c>
      <c r="X14" s="33">
        <f>'SA-1 (2)'!H13*0.4</f>
        <v>4</v>
      </c>
      <c r="Y14" s="34">
        <f>'SA-1 (2)'!I13*0.4</f>
        <v>14.4</v>
      </c>
      <c r="Z14" s="34" t="str">
        <f>'SA-1 (2)'!J13</f>
        <v>B+</v>
      </c>
      <c r="AA14" s="33">
        <f>'SA-1 (2)'!K13*0.4</f>
        <v>13.600000000000001</v>
      </c>
      <c r="AB14" s="33">
        <f>'SA-1 (2)'!L13*0.4</f>
        <v>4</v>
      </c>
      <c r="AC14" s="34">
        <f>'SA-1 (2)'!M13*0.4</f>
        <v>17.600000000000001</v>
      </c>
      <c r="AD14" s="34" t="str">
        <f>'SA-1 (2)'!N13</f>
        <v>A</v>
      </c>
      <c r="AE14" s="33">
        <f t="shared" ref="AE14:AG14" si="43">(S14+W14+AA14)</f>
        <v>30</v>
      </c>
      <c r="AF14" s="33">
        <f t="shared" si="43"/>
        <v>12</v>
      </c>
      <c r="AG14" s="34">
        <f t="shared" si="43"/>
        <v>42</v>
      </c>
      <c r="AH14" s="34" t="str">
        <f t="shared" si="3"/>
        <v>B</v>
      </c>
      <c r="AI14" s="33">
        <f>'SA-2 (2)'!C13*1.2</f>
        <v>25.2</v>
      </c>
      <c r="AJ14" s="33">
        <f>'SA-2 (2)'!D13*1.2</f>
        <v>22.8</v>
      </c>
      <c r="AK14" s="34">
        <f>'SA-2 (2)'!E13*1.2</f>
        <v>48</v>
      </c>
      <c r="AL14" s="34" t="str">
        <f>'SA-2 (2)'!F13</f>
        <v>B+</v>
      </c>
      <c r="AM14" s="33">
        <f>'SA-2 (2)'!G13*1.2</f>
        <v>27.599999999999998</v>
      </c>
      <c r="AN14" s="33">
        <f>'SA-2 (2)'!H13*1.2</f>
        <v>22.8</v>
      </c>
      <c r="AO14" s="34">
        <f>'SA-2 (2)'!I13*1.2</f>
        <v>50.4</v>
      </c>
      <c r="AP14" s="34" t="str">
        <f>'SA-2 (2)'!J13</f>
        <v>A</v>
      </c>
      <c r="AQ14" s="33">
        <f>'SA-2 (2)'!K13*1.2</f>
        <v>24</v>
      </c>
      <c r="AR14" s="33">
        <f>'SA-2 (2)'!L13*1.2</f>
        <v>21.599999999999998</v>
      </c>
      <c r="AS14" s="34">
        <f>'SA-2 (2)'!M13*1.2</f>
        <v>45.6</v>
      </c>
      <c r="AT14" s="34" t="str">
        <f>'SA-2 (2)'!N13</f>
        <v>B+</v>
      </c>
      <c r="AU14" s="33">
        <f t="shared" ref="AU14:AW14" si="44">(AI14+AM14+AQ14)</f>
        <v>76.8</v>
      </c>
      <c r="AV14" s="33">
        <f t="shared" si="44"/>
        <v>67.2</v>
      </c>
      <c r="AW14" s="34">
        <f t="shared" si="44"/>
        <v>144</v>
      </c>
      <c r="AX14" s="34" t="str">
        <f t="shared" si="5"/>
        <v>B+</v>
      </c>
      <c r="AY14" s="34">
        <f t="shared" si="6"/>
        <v>77.2</v>
      </c>
      <c r="AZ14" s="34" t="str">
        <f t="shared" si="7"/>
        <v>B+</v>
      </c>
      <c r="BA14" s="34">
        <f t="shared" si="8"/>
        <v>79.2</v>
      </c>
      <c r="BB14" s="34" t="str">
        <f t="shared" si="9"/>
        <v>B+</v>
      </c>
      <c r="BC14" s="34">
        <f t="shared" si="10"/>
        <v>76.800000000000011</v>
      </c>
      <c r="BD14" s="34" t="str">
        <f t="shared" si="11"/>
        <v>B+</v>
      </c>
      <c r="BE14" s="34">
        <f t="shared" si="12"/>
        <v>233.20000000000002</v>
      </c>
      <c r="BF14" s="35">
        <f t="shared" si="13"/>
        <v>77.733333333333334</v>
      </c>
      <c r="BG14" s="34" t="str">
        <f t="shared" si="14"/>
        <v>B+</v>
      </c>
    </row>
    <row r="15" spans="1:59" ht="66.75" customHeight="1">
      <c r="A15" s="40">
        <v>238</v>
      </c>
      <c r="B15" s="41" t="s">
        <v>34</v>
      </c>
      <c r="C15" s="33">
        <f>'FA-2(2)'!C14*0.8</f>
        <v>14.4</v>
      </c>
      <c r="D15" s="33">
        <f>'FA-2(2)'!D14*0.8</f>
        <v>4</v>
      </c>
      <c r="E15" s="34">
        <f>'FA-2(2)'!E14*0.8</f>
        <v>18.400000000000002</v>
      </c>
      <c r="F15" s="34" t="str">
        <f>'FA-2(2)'!F14</f>
        <v>A+</v>
      </c>
      <c r="G15" s="33">
        <f>'FA-2(2)'!G14*0.8</f>
        <v>7.2</v>
      </c>
      <c r="H15" s="33">
        <f>'FA-2(2)'!H14*0.8</f>
        <v>4</v>
      </c>
      <c r="I15" s="34">
        <f>'FA-2(2)'!I14*0.8</f>
        <v>11.200000000000001</v>
      </c>
      <c r="J15" s="34" t="str">
        <f>'FA-2(2)'!J14</f>
        <v>C+</v>
      </c>
      <c r="K15" s="33">
        <f>'FA-2(2)'!K14*0.8</f>
        <v>7.2</v>
      </c>
      <c r="L15" s="33">
        <f>'FA-2(2)'!L14*0.8</f>
        <v>4</v>
      </c>
      <c r="M15" s="34">
        <f>'FA-2(2)'!M14*0.8</f>
        <v>11.200000000000001</v>
      </c>
      <c r="N15" s="34" t="str">
        <f>'FA-2(2)'!N14</f>
        <v>C+</v>
      </c>
      <c r="O15" s="33">
        <f t="shared" ref="O15:Q15" si="45">(C15+G15+K15)</f>
        <v>28.8</v>
      </c>
      <c r="P15" s="33">
        <f t="shared" si="45"/>
        <v>12</v>
      </c>
      <c r="Q15" s="34">
        <f t="shared" si="45"/>
        <v>40.800000000000004</v>
      </c>
      <c r="R15" s="34" t="str">
        <f t="shared" si="1"/>
        <v>B</v>
      </c>
      <c r="S15" s="33">
        <f>'SA-1 (2)'!C14*0.4</f>
        <v>6</v>
      </c>
      <c r="T15" s="33">
        <f>'SA-1 (2)'!D14*0.4</f>
        <v>4</v>
      </c>
      <c r="U15" s="34">
        <f>'SA-1 (2)'!E14*0.4</f>
        <v>10</v>
      </c>
      <c r="V15" s="34" t="str">
        <f>'SA-1 (2)'!F14</f>
        <v>C</v>
      </c>
      <c r="W15" s="33">
        <f>'SA-1 (2)'!G14*0.4</f>
        <v>10</v>
      </c>
      <c r="X15" s="33">
        <f>'SA-1 (2)'!H14*0.4</f>
        <v>4</v>
      </c>
      <c r="Y15" s="34">
        <f>'SA-1 (2)'!I14*0.4</f>
        <v>14</v>
      </c>
      <c r="Z15" s="34" t="str">
        <f>'SA-1 (2)'!J14</f>
        <v>B</v>
      </c>
      <c r="AA15" s="33">
        <f>'SA-1 (2)'!K14*0.4</f>
        <v>6</v>
      </c>
      <c r="AB15" s="33">
        <f>'SA-1 (2)'!L14*0.4</f>
        <v>4</v>
      </c>
      <c r="AC15" s="34">
        <f>'SA-1 (2)'!M14*0.4</f>
        <v>10</v>
      </c>
      <c r="AD15" s="34" t="str">
        <f>'SA-1 (2)'!N14</f>
        <v>C</v>
      </c>
      <c r="AE15" s="33">
        <f t="shared" ref="AE15:AG15" si="46">(S15+W15+AA15)</f>
        <v>22</v>
      </c>
      <c r="AF15" s="33">
        <f t="shared" si="46"/>
        <v>12</v>
      </c>
      <c r="AG15" s="34">
        <f t="shared" si="46"/>
        <v>34</v>
      </c>
      <c r="AH15" s="34" t="str">
        <f t="shared" si="3"/>
        <v>C+</v>
      </c>
      <c r="AI15" s="33">
        <f>'SA-2 (2)'!C14*1.2</f>
        <v>26.4</v>
      </c>
      <c r="AJ15" s="33">
        <f>'SA-2 (2)'!D14*1.2</f>
        <v>22.8</v>
      </c>
      <c r="AK15" s="34">
        <f>'SA-2 (2)'!E14*1.2</f>
        <v>49.199999999999996</v>
      </c>
      <c r="AL15" s="34" t="str">
        <f>'SA-2 (2)'!F14</f>
        <v>A</v>
      </c>
      <c r="AM15" s="33">
        <f>'SA-2 (2)'!G14*1.2</f>
        <v>21.599999999999998</v>
      </c>
      <c r="AN15" s="33">
        <f>'SA-2 (2)'!H14*1.2</f>
        <v>22.8</v>
      </c>
      <c r="AO15" s="34">
        <f>'SA-2 (2)'!I14*1.2</f>
        <v>44.4</v>
      </c>
      <c r="AP15" s="34" t="str">
        <f>'SA-2 (2)'!J14</f>
        <v>B+</v>
      </c>
      <c r="AQ15" s="33">
        <f>'SA-2 (2)'!K14*1.2</f>
        <v>21.599999999999998</v>
      </c>
      <c r="AR15" s="33">
        <f>'SA-2 (2)'!L14*1.2</f>
        <v>21.599999999999998</v>
      </c>
      <c r="AS15" s="34">
        <f>'SA-2 (2)'!M14*1.2</f>
        <v>43.199999999999996</v>
      </c>
      <c r="AT15" s="34" t="str">
        <f>'SA-2 (2)'!N14</f>
        <v>B+</v>
      </c>
      <c r="AU15" s="33">
        <f t="shared" ref="AU15:AW15" si="47">(AI15+AM15+AQ15)</f>
        <v>69.599999999999994</v>
      </c>
      <c r="AV15" s="33">
        <f t="shared" si="47"/>
        <v>67.2</v>
      </c>
      <c r="AW15" s="34">
        <f t="shared" si="47"/>
        <v>136.79999999999998</v>
      </c>
      <c r="AX15" s="34" t="str">
        <f t="shared" si="5"/>
        <v>B+</v>
      </c>
      <c r="AY15" s="34">
        <f t="shared" si="6"/>
        <v>77.599999999999994</v>
      </c>
      <c r="AZ15" s="34" t="str">
        <f t="shared" si="7"/>
        <v>B+</v>
      </c>
      <c r="BA15" s="34">
        <f t="shared" si="8"/>
        <v>69.599999999999994</v>
      </c>
      <c r="BB15" s="34" t="str">
        <f t="shared" si="9"/>
        <v>B</v>
      </c>
      <c r="BC15" s="34">
        <f t="shared" si="10"/>
        <v>64.400000000000006</v>
      </c>
      <c r="BD15" s="34" t="str">
        <f t="shared" si="11"/>
        <v>B</v>
      </c>
      <c r="BE15" s="34">
        <f t="shared" si="12"/>
        <v>211.6</v>
      </c>
      <c r="BF15" s="35">
        <f t="shared" si="13"/>
        <v>70.533333333333331</v>
      </c>
      <c r="BG15" s="34" t="str">
        <f t="shared" si="14"/>
        <v>B</v>
      </c>
    </row>
    <row r="16" spans="1:59" ht="66.75" customHeight="1">
      <c r="A16" s="40">
        <v>239</v>
      </c>
      <c r="B16" s="41" t="s">
        <v>35</v>
      </c>
      <c r="C16" s="33">
        <f>'FA-2(2)'!C15*0.8</f>
        <v>12.8</v>
      </c>
      <c r="D16" s="33">
        <f>'FA-2(2)'!D15*0.8</f>
        <v>4</v>
      </c>
      <c r="E16" s="34">
        <f>'FA-2(2)'!E15*0.8</f>
        <v>16.8</v>
      </c>
      <c r="F16" s="34" t="str">
        <f>'FA-2(2)'!F15</f>
        <v>B+</v>
      </c>
      <c r="G16" s="33">
        <f>'FA-2(2)'!G15*0.8</f>
        <v>10.4</v>
      </c>
      <c r="H16" s="33">
        <f>'FA-2(2)'!H15*0.8</f>
        <v>4</v>
      </c>
      <c r="I16" s="34">
        <f>'FA-2(2)'!I15*0.8</f>
        <v>14.4</v>
      </c>
      <c r="J16" s="34" t="str">
        <f>'FA-2(2)'!J15</f>
        <v>B</v>
      </c>
      <c r="K16" s="33">
        <f>'FA-2(2)'!K15*0.8</f>
        <v>16</v>
      </c>
      <c r="L16" s="33">
        <f>'FA-2(2)'!L15*0.8</f>
        <v>4</v>
      </c>
      <c r="M16" s="34">
        <f>'FA-2(2)'!M15*0.8</f>
        <v>20</v>
      </c>
      <c r="N16" s="34" t="str">
        <f>'FA-2(2)'!N15</f>
        <v>A+</v>
      </c>
      <c r="O16" s="33">
        <f t="shared" ref="O16:Q16" si="48">(C16+G16+K16)</f>
        <v>39.200000000000003</v>
      </c>
      <c r="P16" s="33">
        <f t="shared" si="48"/>
        <v>12</v>
      </c>
      <c r="Q16" s="34">
        <f t="shared" si="48"/>
        <v>51.2</v>
      </c>
      <c r="R16" s="34" t="str">
        <f t="shared" si="1"/>
        <v>A</v>
      </c>
      <c r="S16" s="33">
        <f>'SA-1 (2)'!C15*0.4</f>
        <v>6.4</v>
      </c>
      <c r="T16" s="33">
        <f>'SA-1 (2)'!D15*0.4</f>
        <v>4</v>
      </c>
      <c r="U16" s="34">
        <f>'SA-1 (2)'!E15*0.4</f>
        <v>10.4</v>
      </c>
      <c r="V16" s="34" t="str">
        <f>'SA-1 (2)'!F15</f>
        <v>C+</v>
      </c>
      <c r="W16" s="33">
        <f>'SA-1 (2)'!G15*0.4</f>
        <v>6.4</v>
      </c>
      <c r="X16" s="33">
        <f>'SA-1 (2)'!H15*0.4</f>
        <v>4</v>
      </c>
      <c r="Y16" s="34">
        <f>'SA-1 (2)'!I15*0.4</f>
        <v>10.4</v>
      </c>
      <c r="Z16" s="34" t="str">
        <f>'SA-1 (2)'!J15</f>
        <v>C+</v>
      </c>
      <c r="AA16" s="33">
        <f>'SA-1 (2)'!K15*0.4</f>
        <v>13.600000000000001</v>
      </c>
      <c r="AB16" s="33">
        <f>'SA-1 (2)'!L15*0.4</f>
        <v>4</v>
      </c>
      <c r="AC16" s="34">
        <f>'SA-1 (2)'!M15*0.4</f>
        <v>17.600000000000001</v>
      </c>
      <c r="AD16" s="34" t="str">
        <f>'SA-1 (2)'!N15</f>
        <v>A</v>
      </c>
      <c r="AE16" s="33">
        <f t="shared" ref="AE16:AG16" si="49">(S16+W16+AA16)</f>
        <v>26.400000000000002</v>
      </c>
      <c r="AF16" s="33">
        <f t="shared" si="49"/>
        <v>12</v>
      </c>
      <c r="AG16" s="34">
        <f t="shared" si="49"/>
        <v>38.400000000000006</v>
      </c>
      <c r="AH16" s="34" t="str">
        <f t="shared" si="3"/>
        <v>B</v>
      </c>
      <c r="AI16" s="33">
        <f>'SA-2 (2)'!C15*1.2</f>
        <v>22.8</v>
      </c>
      <c r="AJ16" s="33">
        <f>'SA-2 (2)'!D15*1.2</f>
        <v>22.8</v>
      </c>
      <c r="AK16" s="34">
        <f>'SA-2 (2)'!E15*1.2</f>
        <v>45.6</v>
      </c>
      <c r="AL16" s="34" t="str">
        <f>'SA-2 (2)'!F15</f>
        <v>B+</v>
      </c>
      <c r="AM16" s="33">
        <f>'SA-2 (2)'!G15*1.2</f>
        <v>24</v>
      </c>
      <c r="AN16" s="33">
        <f>'SA-2 (2)'!H15*1.2</f>
        <v>22.8</v>
      </c>
      <c r="AO16" s="34">
        <f>'SA-2 (2)'!I15*1.2</f>
        <v>46.8</v>
      </c>
      <c r="AP16" s="34" t="str">
        <f>'SA-2 (2)'!J15</f>
        <v>B+</v>
      </c>
      <c r="AQ16" s="33">
        <f>'SA-2 (2)'!K15*1.2</f>
        <v>25.2</v>
      </c>
      <c r="AR16" s="33">
        <f>'SA-2 (2)'!L15*1.2</f>
        <v>21.599999999999998</v>
      </c>
      <c r="AS16" s="34">
        <f>'SA-2 (2)'!M15*1.2</f>
        <v>46.8</v>
      </c>
      <c r="AT16" s="34" t="str">
        <f>'SA-2 (2)'!N15</f>
        <v>B+</v>
      </c>
      <c r="AU16" s="33">
        <f t="shared" ref="AU16:AW16" si="50">(AI16+AM16+AQ16)</f>
        <v>72</v>
      </c>
      <c r="AV16" s="33">
        <f t="shared" si="50"/>
        <v>67.2</v>
      </c>
      <c r="AW16" s="34">
        <f t="shared" si="50"/>
        <v>139.19999999999999</v>
      </c>
      <c r="AX16" s="34" t="str">
        <f t="shared" si="5"/>
        <v>B+</v>
      </c>
      <c r="AY16" s="34">
        <f t="shared" si="6"/>
        <v>72.800000000000011</v>
      </c>
      <c r="AZ16" s="34" t="str">
        <f t="shared" si="7"/>
        <v>B+</v>
      </c>
      <c r="BA16" s="34">
        <f t="shared" si="8"/>
        <v>71.599999999999994</v>
      </c>
      <c r="BB16" s="34" t="str">
        <f t="shared" si="9"/>
        <v>B+</v>
      </c>
      <c r="BC16" s="34">
        <f t="shared" si="10"/>
        <v>84.4</v>
      </c>
      <c r="BD16" s="34" t="str">
        <f t="shared" si="11"/>
        <v>A</v>
      </c>
      <c r="BE16" s="34">
        <f t="shared" si="12"/>
        <v>228.8</v>
      </c>
      <c r="BF16" s="35">
        <f t="shared" si="13"/>
        <v>76.266666666666666</v>
      </c>
      <c r="BG16" s="34" t="str">
        <f t="shared" si="14"/>
        <v>B+</v>
      </c>
    </row>
    <row r="17" spans="1:59" ht="66.75" customHeight="1">
      <c r="A17" s="40">
        <v>240</v>
      </c>
      <c r="B17" s="41" t="s">
        <v>36</v>
      </c>
      <c r="C17" s="33">
        <f>'FA-2(2)'!C16*0.8</f>
        <v>12</v>
      </c>
      <c r="D17" s="33">
        <f>'FA-2(2)'!D16*0.8</f>
        <v>4</v>
      </c>
      <c r="E17" s="34">
        <f>'FA-2(2)'!E16*0.8</f>
        <v>16</v>
      </c>
      <c r="F17" s="34" t="str">
        <f>'FA-2(2)'!F16</f>
        <v>B+</v>
      </c>
      <c r="G17" s="33">
        <f>'FA-2(2)'!G16*0.8</f>
        <v>11.200000000000001</v>
      </c>
      <c r="H17" s="33">
        <f>'FA-2(2)'!H16*0.8</f>
        <v>4</v>
      </c>
      <c r="I17" s="34">
        <f>'FA-2(2)'!I16*0.8</f>
        <v>15.200000000000001</v>
      </c>
      <c r="J17" s="34" t="str">
        <f>'FA-2(2)'!J16</f>
        <v>B</v>
      </c>
      <c r="K17" s="33">
        <f>'FA-2(2)'!K16*0.8</f>
        <v>7.2</v>
      </c>
      <c r="L17" s="33">
        <f>'FA-2(2)'!L16*0.8</f>
        <v>3.2</v>
      </c>
      <c r="M17" s="34">
        <f>'FA-2(2)'!M16*0.8</f>
        <v>10.4</v>
      </c>
      <c r="N17" s="34" t="str">
        <f>'FA-2(2)'!N16</f>
        <v>C</v>
      </c>
      <c r="O17" s="33">
        <f t="shared" ref="O17:Q17" si="51">(C17+G17+K17)</f>
        <v>30.400000000000002</v>
      </c>
      <c r="P17" s="33">
        <f t="shared" si="51"/>
        <v>11.2</v>
      </c>
      <c r="Q17" s="34">
        <f t="shared" si="51"/>
        <v>41.6</v>
      </c>
      <c r="R17" s="34" t="str">
        <f t="shared" si="1"/>
        <v>B</v>
      </c>
      <c r="S17" s="33">
        <f>'SA-1 (2)'!C16*0.4</f>
        <v>7.2</v>
      </c>
      <c r="T17" s="33">
        <f>'SA-1 (2)'!D16*0.4</f>
        <v>4</v>
      </c>
      <c r="U17" s="34">
        <f>'SA-1 (2)'!E16*0.4</f>
        <v>11.200000000000001</v>
      </c>
      <c r="V17" s="34" t="str">
        <f>'SA-1 (2)'!F16</f>
        <v>C+</v>
      </c>
      <c r="W17" s="33">
        <f>'SA-1 (2)'!G16*0.4</f>
        <v>6</v>
      </c>
      <c r="X17" s="33">
        <f>'SA-1 (2)'!H16*0.4</f>
        <v>4</v>
      </c>
      <c r="Y17" s="34">
        <f>'SA-1 (2)'!I16*0.4</f>
        <v>10</v>
      </c>
      <c r="Z17" s="34" t="str">
        <f>'SA-1 (2)'!J16</f>
        <v>C</v>
      </c>
      <c r="AA17" s="33">
        <f>'SA-1 (2)'!K16*0.4</f>
        <v>8</v>
      </c>
      <c r="AB17" s="33">
        <f>'SA-1 (2)'!L16*0.4</f>
        <v>4</v>
      </c>
      <c r="AC17" s="34">
        <f>'SA-1 (2)'!M16*0.4</f>
        <v>12</v>
      </c>
      <c r="AD17" s="34" t="str">
        <f>'SA-1 (2)'!N16</f>
        <v>C+</v>
      </c>
      <c r="AE17" s="33">
        <f t="shared" ref="AE17:AG17" si="52">(S17+W17+AA17)</f>
        <v>21.2</v>
      </c>
      <c r="AF17" s="33">
        <f t="shared" si="52"/>
        <v>12</v>
      </c>
      <c r="AG17" s="34">
        <f t="shared" si="52"/>
        <v>33.200000000000003</v>
      </c>
      <c r="AH17" s="34" t="str">
        <f t="shared" si="3"/>
        <v>C+</v>
      </c>
      <c r="AI17" s="33">
        <f>'SA-2 (2)'!C16*1.2</f>
        <v>25.2</v>
      </c>
      <c r="AJ17" s="33">
        <f>'SA-2 (2)'!D16*1.2</f>
        <v>22.8</v>
      </c>
      <c r="AK17" s="34">
        <f>'SA-2 (2)'!E16*1.2</f>
        <v>48</v>
      </c>
      <c r="AL17" s="34" t="str">
        <f>'SA-2 (2)'!F16</f>
        <v>B+</v>
      </c>
      <c r="AM17" s="33">
        <f>'SA-2 (2)'!G16*1.2</f>
        <v>21.599999999999998</v>
      </c>
      <c r="AN17" s="33">
        <f>'SA-2 (2)'!H16*1.2</f>
        <v>22.8</v>
      </c>
      <c r="AO17" s="34">
        <f>'SA-2 (2)'!I16*1.2</f>
        <v>44.4</v>
      </c>
      <c r="AP17" s="34" t="str">
        <f>'SA-2 (2)'!J16</f>
        <v>B+</v>
      </c>
      <c r="AQ17" s="33">
        <f>'SA-2 (2)'!K16*1.2</f>
        <v>25.2</v>
      </c>
      <c r="AR17" s="33">
        <f>'SA-2 (2)'!L16*1.2</f>
        <v>21.599999999999998</v>
      </c>
      <c r="AS17" s="34">
        <f>'SA-2 (2)'!M16*1.2</f>
        <v>46.8</v>
      </c>
      <c r="AT17" s="34" t="str">
        <f>'SA-2 (2)'!N16</f>
        <v>B+</v>
      </c>
      <c r="AU17" s="33">
        <f t="shared" ref="AU17:AW17" si="53">(AI17+AM17+AQ17)</f>
        <v>72</v>
      </c>
      <c r="AV17" s="33">
        <f t="shared" si="53"/>
        <v>67.2</v>
      </c>
      <c r="AW17" s="34">
        <f t="shared" si="53"/>
        <v>139.19999999999999</v>
      </c>
      <c r="AX17" s="34" t="str">
        <f t="shared" si="5"/>
        <v>B+</v>
      </c>
      <c r="AY17" s="34">
        <f t="shared" si="6"/>
        <v>75.2</v>
      </c>
      <c r="AZ17" s="34" t="str">
        <f t="shared" si="7"/>
        <v>B+</v>
      </c>
      <c r="BA17" s="34">
        <f t="shared" si="8"/>
        <v>69.599999999999994</v>
      </c>
      <c r="BB17" s="34" t="str">
        <f t="shared" si="9"/>
        <v>B</v>
      </c>
      <c r="BC17" s="34">
        <f t="shared" si="10"/>
        <v>69.199999999999989</v>
      </c>
      <c r="BD17" s="34" t="str">
        <f t="shared" si="11"/>
        <v>B</v>
      </c>
      <c r="BE17" s="34">
        <f t="shared" si="12"/>
        <v>214</v>
      </c>
      <c r="BF17" s="35">
        <f t="shared" si="13"/>
        <v>71.333333333333329</v>
      </c>
      <c r="BG17" s="34" t="str">
        <f t="shared" si="14"/>
        <v>B+</v>
      </c>
    </row>
    <row r="18" spans="1:59" ht="66.75" customHeight="1">
      <c r="A18" s="40">
        <v>241</v>
      </c>
      <c r="B18" s="41" t="s">
        <v>37</v>
      </c>
      <c r="C18" s="33">
        <f>'FA-2(2)'!C17*0.8</f>
        <v>12</v>
      </c>
      <c r="D18" s="33">
        <f>'FA-2(2)'!D17*0.8</f>
        <v>4</v>
      </c>
      <c r="E18" s="34">
        <f>'FA-2(2)'!E17*0.8</f>
        <v>16</v>
      </c>
      <c r="F18" s="34" t="str">
        <f>'FA-2(2)'!F17</f>
        <v>B+</v>
      </c>
      <c r="G18" s="33">
        <f>'FA-2(2)'!G17*0.8</f>
        <v>10.4</v>
      </c>
      <c r="H18" s="33">
        <f>'FA-2(2)'!H17*0.8</f>
        <v>4</v>
      </c>
      <c r="I18" s="34">
        <f>'FA-2(2)'!I17*0.8</f>
        <v>14.4</v>
      </c>
      <c r="J18" s="34" t="str">
        <f>'FA-2(2)'!J17</f>
        <v>B</v>
      </c>
      <c r="K18" s="33">
        <f>'FA-2(2)'!K17*0.8</f>
        <v>8</v>
      </c>
      <c r="L18" s="33">
        <f>'FA-2(2)'!L17*0.8</f>
        <v>4</v>
      </c>
      <c r="M18" s="34">
        <f>'FA-2(2)'!M17*0.8</f>
        <v>12</v>
      </c>
      <c r="N18" s="34" t="str">
        <f>'FA-2(2)'!N17</f>
        <v>C+</v>
      </c>
      <c r="O18" s="33">
        <f t="shared" ref="O18:Q18" si="54">(C18+G18+K18)</f>
        <v>30.4</v>
      </c>
      <c r="P18" s="33">
        <f t="shared" si="54"/>
        <v>12</v>
      </c>
      <c r="Q18" s="34">
        <f t="shared" si="54"/>
        <v>42.4</v>
      </c>
      <c r="R18" s="34" t="str">
        <f t="shared" si="1"/>
        <v>B</v>
      </c>
      <c r="S18" s="33">
        <f>'SA-1 (2)'!C17*0.4</f>
        <v>6</v>
      </c>
      <c r="T18" s="33">
        <f>'SA-1 (2)'!D17*0.4</f>
        <v>4</v>
      </c>
      <c r="U18" s="34">
        <f>'SA-1 (2)'!E17*0.4</f>
        <v>10</v>
      </c>
      <c r="V18" s="34" t="str">
        <f>'SA-1 (2)'!F17</f>
        <v>C</v>
      </c>
      <c r="W18" s="33">
        <f>'SA-1 (2)'!G17*0.4</f>
        <v>7.2</v>
      </c>
      <c r="X18" s="33">
        <f>'SA-1 (2)'!H17*0.4</f>
        <v>4</v>
      </c>
      <c r="Y18" s="34">
        <f>'SA-1 (2)'!I17*0.4</f>
        <v>11.200000000000001</v>
      </c>
      <c r="Z18" s="34" t="str">
        <f>'SA-1 (2)'!J17</f>
        <v>C+</v>
      </c>
      <c r="AA18" s="33">
        <f>'SA-1 (2)'!K17*0.4</f>
        <v>6</v>
      </c>
      <c r="AB18" s="33">
        <f>'SA-1 (2)'!L17*0.4</f>
        <v>4</v>
      </c>
      <c r="AC18" s="34">
        <f>'SA-1 (2)'!M17*0.4</f>
        <v>10</v>
      </c>
      <c r="AD18" s="34" t="str">
        <f>'SA-1 (2)'!N17</f>
        <v>C</v>
      </c>
      <c r="AE18" s="33">
        <f t="shared" ref="AE18:AG18" si="55">(S18+W18+AA18)</f>
        <v>19.2</v>
      </c>
      <c r="AF18" s="33">
        <f t="shared" si="55"/>
        <v>12</v>
      </c>
      <c r="AG18" s="34">
        <f t="shared" si="55"/>
        <v>31.200000000000003</v>
      </c>
      <c r="AH18" s="34" t="str">
        <f t="shared" si="3"/>
        <v>C+</v>
      </c>
      <c r="AI18" s="33">
        <f>'SA-2 (2)'!C17*1.2</f>
        <v>24</v>
      </c>
      <c r="AJ18" s="33">
        <f>'SA-2 (2)'!D17*1.2</f>
        <v>22.8</v>
      </c>
      <c r="AK18" s="34">
        <f>'SA-2 (2)'!E17*1.2</f>
        <v>46.8</v>
      </c>
      <c r="AL18" s="34" t="str">
        <f>'SA-2 (2)'!F17</f>
        <v>B+</v>
      </c>
      <c r="AM18" s="33">
        <f>'SA-2 (2)'!G17*1.2</f>
        <v>24</v>
      </c>
      <c r="AN18" s="33">
        <f>'SA-2 (2)'!H17*1.2</f>
        <v>22.8</v>
      </c>
      <c r="AO18" s="34">
        <f>'SA-2 (2)'!I17*1.2</f>
        <v>46.8</v>
      </c>
      <c r="AP18" s="34" t="str">
        <f>'SA-2 (2)'!J17</f>
        <v>B+</v>
      </c>
      <c r="AQ18" s="33">
        <f>'SA-2 (2)'!K17*1.2</f>
        <v>24</v>
      </c>
      <c r="AR18" s="33">
        <f>'SA-2 (2)'!L17*1.2</f>
        <v>21.599999999999998</v>
      </c>
      <c r="AS18" s="34">
        <f>'SA-2 (2)'!M17*1.2</f>
        <v>45.6</v>
      </c>
      <c r="AT18" s="34" t="str">
        <f>'SA-2 (2)'!N17</f>
        <v>B+</v>
      </c>
      <c r="AU18" s="33">
        <f t="shared" ref="AU18:AW18" si="56">(AI18+AM18+AQ18)</f>
        <v>72</v>
      </c>
      <c r="AV18" s="33">
        <f t="shared" si="56"/>
        <v>67.2</v>
      </c>
      <c r="AW18" s="34">
        <f t="shared" si="56"/>
        <v>139.19999999999999</v>
      </c>
      <c r="AX18" s="34" t="str">
        <f t="shared" si="5"/>
        <v>B+</v>
      </c>
      <c r="AY18" s="34">
        <f t="shared" si="6"/>
        <v>72.8</v>
      </c>
      <c r="AZ18" s="34" t="str">
        <f t="shared" si="7"/>
        <v>B+</v>
      </c>
      <c r="BA18" s="34">
        <f t="shared" si="8"/>
        <v>72.400000000000006</v>
      </c>
      <c r="BB18" s="34" t="str">
        <f t="shared" si="9"/>
        <v>B+</v>
      </c>
      <c r="BC18" s="34">
        <f t="shared" si="10"/>
        <v>67.599999999999994</v>
      </c>
      <c r="BD18" s="34" t="str">
        <f t="shared" si="11"/>
        <v>B</v>
      </c>
      <c r="BE18" s="34">
        <f t="shared" si="12"/>
        <v>212.79999999999998</v>
      </c>
      <c r="BF18" s="35">
        <f t="shared" si="13"/>
        <v>70.933333333333323</v>
      </c>
      <c r="BG18" s="34" t="str">
        <f t="shared" si="14"/>
        <v>B</v>
      </c>
    </row>
    <row r="19" spans="1:59" ht="66.75" customHeight="1">
      <c r="A19" s="40">
        <v>242</v>
      </c>
      <c r="B19" s="41" t="s">
        <v>38</v>
      </c>
      <c r="C19" s="33">
        <f>'FA-2(2)'!C18*0.8</f>
        <v>14.4</v>
      </c>
      <c r="D19" s="33">
        <f>'FA-2(2)'!D18*0.8</f>
        <v>4</v>
      </c>
      <c r="E19" s="34">
        <f>'FA-2(2)'!E18*0.8</f>
        <v>18.400000000000002</v>
      </c>
      <c r="F19" s="34" t="str">
        <f>'FA-2(2)'!F18</f>
        <v>A+</v>
      </c>
      <c r="G19" s="33">
        <f>'FA-2(2)'!G18*0.8</f>
        <v>10.4</v>
      </c>
      <c r="H19" s="33">
        <f>'FA-2(2)'!H18*0.8</f>
        <v>4</v>
      </c>
      <c r="I19" s="34">
        <f>'FA-2(2)'!I18*0.8</f>
        <v>14.4</v>
      </c>
      <c r="J19" s="34" t="str">
        <f>'FA-2(2)'!J18</f>
        <v>B</v>
      </c>
      <c r="K19" s="33">
        <f>'FA-2(2)'!K18*0.8</f>
        <v>8.8000000000000007</v>
      </c>
      <c r="L19" s="33">
        <f>'FA-2(2)'!L18*0.8</f>
        <v>4</v>
      </c>
      <c r="M19" s="34">
        <f>'FA-2(2)'!M18*0.8</f>
        <v>12.8</v>
      </c>
      <c r="N19" s="34" t="str">
        <f>'FA-2(2)'!N18</f>
        <v>C+</v>
      </c>
      <c r="O19" s="33">
        <f t="shared" ref="O19:Q19" si="57">(C19+G19+K19)</f>
        <v>33.6</v>
      </c>
      <c r="P19" s="33">
        <f t="shared" si="57"/>
        <v>12</v>
      </c>
      <c r="Q19" s="34">
        <f t="shared" si="57"/>
        <v>45.600000000000009</v>
      </c>
      <c r="R19" s="34" t="str">
        <f t="shared" si="1"/>
        <v>B+</v>
      </c>
      <c r="S19" s="33">
        <f>'SA-1 (2)'!C18*0.4</f>
        <v>6</v>
      </c>
      <c r="T19" s="33">
        <f>'SA-1 (2)'!D18*0.4</f>
        <v>4</v>
      </c>
      <c r="U19" s="34">
        <f>'SA-1 (2)'!E18*0.4</f>
        <v>10</v>
      </c>
      <c r="V19" s="34" t="str">
        <f>'SA-1 (2)'!F18</f>
        <v>C</v>
      </c>
      <c r="W19" s="33">
        <f>'SA-1 (2)'!G18*0.4</f>
        <v>7.2</v>
      </c>
      <c r="X19" s="33">
        <f>'SA-1 (2)'!H18*0.4</f>
        <v>4</v>
      </c>
      <c r="Y19" s="34">
        <f>'SA-1 (2)'!I18*0.4</f>
        <v>11.200000000000001</v>
      </c>
      <c r="Z19" s="34" t="str">
        <f>'SA-1 (2)'!J18</f>
        <v>C+</v>
      </c>
      <c r="AA19" s="33">
        <f>'SA-1 (2)'!K18*0.4</f>
        <v>8.4</v>
      </c>
      <c r="AB19" s="33">
        <f>'SA-1 (2)'!L18*0.4</f>
        <v>4</v>
      </c>
      <c r="AC19" s="34">
        <f>'SA-1 (2)'!M18*0.4</f>
        <v>12.4</v>
      </c>
      <c r="AD19" s="34" t="str">
        <f>'SA-1 (2)'!N18</f>
        <v>B</v>
      </c>
      <c r="AE19" s="33">
        <f t="shared" ref="AE19:AG19" si="58">(S19+W19+AA19)</f>
        <v>21.6</v>
      </c>
      <c r="AF19" s="33">
        <f t="shared" si="58"/>
        <v>12</v>
      </c>
      <c r="AG19" s="34">
        <f t="shared" si="58"/>
        <v>33.6</v>
      </c>
      <c r="AH19" s="34" t="str">
        <f t="shared" si="3"/>
        <v>C+</v>
      </c>
      <c r="AI19" s="33">
        <f>'SA-2 (2)'!C18*1.2</f>
        <v>28.799999999999997</v>
      </c>
      <c r="AJ19" s="33">
        <f>'SA-2 (2)'!D18*1.2</f>
        <v>22.8</v>
      </c>
      <c r="AK19" s="34">
        <f>'SA-2 (2)'!E18*1.2</f>
        <v>51.6</v>
      </c>
      <c r="AL19" s="34" t="str">
        <f>'SA-2 (2)'!F18</f>
        <v>A</v>
      </c>
      <c r="AM19" s="33">
        <f>'SA-2 (2)'!G18*1.2</f>
        <v>19.2</v>
      </c>
      <c r="AN19" s="33">
        <f>'SA-2 (2)'!H18*1.2</f>
        <v>22.8</v>
      </c>
      <c r="AO19" s="34">
        <f>'SA-2 (2)'!I18*1.2</f>
        <v>42</v>
      </c>
      <c r="AP19" s="34" t="str">
        <f>'SA-2 (2)'!J18</f>
        <v>B</v>
      </c>
      <c r="AQ19" s="33">
        <f>'SA-2 (2)'!K18*1.2</f>
        <v>24</v>
      </c>
      <c r="AR19" s="33">
        <f>'SA-2 (2)'!L18*1.2</f>
        <v>21.599999999999998</v>
      </c>
      <c r="AS19" s="34">
        <f>'SA-2 (2)'!M18*1.2</f>
        <v>45.6</v>
      </c>
      <c r="AT19" s="34" t="str">
        <f>'SA-2 (2)'!N18</f>
        <v>B+</v>
      </c>
      <c r="AU19" s="33">
        <f t="shared" ref="AU19:AW19" si="59">(AI19+AM19+AQ19)</f>
        <v>72</v>
      </c>
      <c r="AV19" s="33">
        <f t="shared" si="59"/>
        <v>67.2</v>
      </c>
      <c r="AW19" s="34">
        <f t="shared" si="59"/>
        <v>139.19999999999999</v>
      </c>
      <c r="AX19" s="34" t="str">
        <f t="shared" si="5"/>
        <v>B+</v>
      </c>
      <c r="AY19" s="34">
        <f t="shared" si="6"/>
        <v>80</v>
      </c>
      <c r="AZ19" s="34" t="str">
        <f t="shared" si="7"/>
        <v>B+</v>
      </c>
      <c r="BA19" s="34">
        <f t="shared" si="8"/>
        <v>67.599999999999994</v>
      </c>
      <c r="BB19" s="34" t="str">
        <f t="shared" si="9"/>
        <v>B</v>
      </c>
      <c r="BC19" s="34">
        <f t="shared" si="10"/>
        <v>70.800000000000011</v>
      </c>
      <c r="BD19" s="34" t="str">
        <f t="shared" si="11"/>
        <v>B</v>
      </c>
      <c r="BE19" s="34">
        <f t="shared" si="12"/>
        <v>218.4</v>
      </c>
      <c r="BF19" s="35">
        <f t="shared" si="13"/>
        <v>72.8</v>
      </c>
      <c r="BG19" s="34" t="str">
        <f t="shared" si="14"/>
        <v>B+</v>
      </c>
    </row>
    <row r="20" spans="1:59" ht="66.75" customHeight="1">
      <c r="A20" s="40">
        <v>243</v>
      </c>
      <c r="B20" s="41" t="s">
        <v>39</v>
      </c>
      <c r="C20" s="33">
        <f>'FA-2(2)'!C19*0.8</f>
        <v>16</v>
      </c>
      <c r="D20" s="33">
        <f>'FA-2(2)'!D19*0.8</f>
        <v>4</v>
      </c>
      <c r="E20" s="34">
        <f>'FA-2(2)'!E19*0.8</f>
        <v>20</v>
      </c>
      <c r="F20" s="34" t="str">
        <f>'FA-2(2)'!F19</f>
        <v>A+</v>
      </c>
      <c r="G20" s="33">
        <f>'FA-2(2)'!G19*0.8</f>
        <v>10.4</v>
      </c>
      <c r="H20" s="33">
        <f>'FA-2(2)'!H19*0.8</f>
        <v>4</v>
      </c>
      <c r="I20" s="34">
        <f>'FA-2(2)'!I19*0.8</f>
        <v>14.4</v>
      </c>
      <c r="J20" s="34" t="str">
        <f>'FA-2(2)'!J19</f>
        <v>B</v>
      </c>
      <c r="K20" s="33">
        <f>'FA-2(2)'!K19*0.8</f>
        <v>12</v>
      </c>
      <c r="L20" s="33">
        <f>'FA-2(2)'!L19*0.8</f>
        <v>4</v>
      </c>
      <c r="M20" s="34">
        <f>'FA-2(2)'!M19*0.8</f>
        <v>16</v>
      </c>
      <c r="N20" s="34" t="str">
        <f>'FA-2(2)'!N19</f>
        <v>B+</v>
      </c>
      <c r="O20" s="33">
        <f t="shared" ref="O20:Q20" si="60">(C20+G20+K20)</f>
        <v>38.4</v>
      </c>
      <c r="P20" s="33">
        <f t="shared" si="60"/>
        <v>12</v>
      </c>
      <c r="Q20" s="34">
        <f t="shared" si="60"/>
        <v>50.4</v>
      </c>
      <c r="R20" s="34" t="str">
        <f t="shared" si="1"/>
        <v>A</v>
      </c>
      <c r="S20" s="33">
        <f>'SA-1 (2)'!C19*0.4</f>
        <v>5.6000000000000005</v>
      </c>
      <c r="T20" s="33">
        <f>'SA-1 (2)'!D19*0.4</f>
        <v>4</v>
      </c>
      <c r="U20" s="34">
        <f>'SA-1 (2)'!E19*0.4</f>
        <v>9.6000000000000014</v>
      </c>
      <c r="V20" s="34" t="str">
        <f>'SA-1 (2)'!F19</f>
        <v>C</v>
      </c>
      <c r="W20" s="33">
        <f>'SA-1 (2)'!G19*0.4</f>
        <v>6</v>
      </c>
      <c r="X20" s="33">
        <f>'SA-1 (2)'!H19*0.4</f>
        <v>4</v>
      </c>
      <c r="Y20" s="34">
        <f>'SA-1 (2)'!I19*0.4</f>
        <v>10</v>
      </c>
      <c r="Z20" s="34" t="str">
        <f>'SA-1 (2)'!J19</f>
        <v>C</v>
      </c>
      <c r="AA20" s="33">
        <f>'SA-1 (2)'!K19*0.4</f>
        <v>10.4</v>
      </c>
      <c r="AB20" s="33">
        <f>'SA-1 (2)'!L19*0.4</f>
        <v>4</v>
      </c>
      <c r="AC20" s="34">
        <f>'SA-1 (2)'!M19*0.4</f>
        <v>14.4</v>
      </c>
      <c r="AD20" s="34" t="str">
        <f>'SA-1 (2)'!N19</f>
        <v>B+</v>
      </c>
      <c r="AE20" s="33">
        <f t="shared" ref="AE20:AG20" si="61">(S20+W20+AA20)</f>
        <v>22</v>
      </c>
      <c r="AF20" s="33">
        <f t="shared" si="61"/>
        <v>12</v>
      </c>
      <c r="AG20" s="34">
        <f t="shared" si="61"/>
        <v>34</v>
      </c>
      <c r="AH20" s="34" t="str">
        <f t="shared" si="3"/>
        <v>C+</v>
      </c>
      <c r="AI20" s="33">
        <f>'SA-2 (2)'!C19*1.2</f>
        <v>28.799999999999997</v>
      </c>
      <c r="AJ20" s="33">
        <f>'SA-2 (2)'!D19*1.2</f>
        <v>22.8</v>
      </c>
      <c r="AK20" s="34">
        <f>'SA-2 (2)'!E19*1.2</f>
        <v>51.6</v>
      </c>
      <c r="AL20" s="34" t="str">
        <f>'SA-2 (2)'!F19</f>
        <v>A</v>
      </c>
      <c r="AM20" s="33">
        <f>'SA-2 (2)'!G19*1.2</f>
        <v>26.4</v>
      </c>
      <c r="AN20" s="33">
        <f>'SA-2 (2)'!H19*1.2</f>
        <v>22.8</v>
      </c>
      <c r="AO20" s="34">
        <f>'SA-2 (2)'!I19*1.2</f>
        <v>49.199999999999996</v>
      </c>
      <c r="AP20" s="34" t="str">
        <f>'SA-2 (2)'!J19</f>
        <v>A</v>
      </c>
      <c r="AQ20" s="33">
        <f>'SA-2 (2)'!K19*1.2</f>
        <v>26.4</v>
      </c>
      <c r="AR20" s="33">
        <f>'SA-2 (2)'!L19*1.2</f>
        <v>21.599999999999998</v>
      </c>
      <c r="AS20" s="34">
        <f>'SA-2 (2)'!M19*1.2</f>
        <v>48</v>
      </c>
      <c r="AT20" s="34" t="str">
        <f>'SA-2 (2)'!N19</f>
        <v>B+</v>
      </c>
      <c r="AU20" s="33">
        <f t="shared" ref="AU20:AW20" si="62">(AI20+AM20+AQ20)</f>
        <v>81.599999999999994</v>
      </c>
      <c r="AV20" s="33">
        <f t="shared" si="62"/>
        <v>67.2</v>
      </c>
      <c r="AW20" s="34">
        <f t="shared" si="62"/>
        <v>148.80000000000001</v>
      </c>
      <c r="AX20" s="34" t="str">
        <f t="shared" si="5"/>
        <v>A</v>
      </c>
      <c r="AY20" s="34">
        <f t="shared" si="6"/>
        <v>81.2</v>
      </c>
      <c r="AZ20" s="34" t="str">
        <f t="shared" si="7"/>
        <v>A</v>
      </c>
      <c r="BA20" s="34">
        <f t="shared" si="8"/>
        <v>73.599999999999994</v>
      </c>
      <c r="BB20" s="34" t="str">
        <f t="shared" si="9"/>
        <v>B+</v>
      </c>
      <c r="BC20" s="34">
        <f t="shared" si="10"/>
        <v>78.400000000000006</v>
      </c>
      <c r="BD20" s="34" t="str">
        <f t="shared" si="11"/>
        <v>B+</v>
      </c>
      <c r="BE20" s="34">
        <f t="shared" si="12"/>
        <v>233.20000000000002</v>
      </c>
      <c r="BF20" s="35">
        <f t="shared" si="13"/>
        <v>77.733333333333334</v>
      </c>
      <c r="BG20" s="34" t="str">
        <f t="shared" si="14"/>
        <v>B+</v>
      </c>
    </row>
    <row r="21" spans="1:59" ht="66.75" customHeight="1">
      <c r="A21" s="40">
        <v>244</v>
      </c>
      <c r="B21" s="41" t="s">
        <v>40</v>
      </c>
      <c r="C21" s="33">
        <f>'FA-2(2)'!C20*0.8</f>
        <v>16</v>
      </c>
      <c r="D21" s="33">
        <f>'FA-2(2)'!D20*0.8</f>
        <v>4</v>
      </c>
      <c r="E21" s="34">
        <f>'FA-2(2)'!E20*0.8</f>
        <v>20</v>
      </c>
      <c r="F21" s="34" t="str">
        <f>'FA-2(2)'!F20</f>
        <v>A+</v>
      </c>
      <c r="G21" s="33">
        <f>'FA-2(2)'!G20*0.8</f>
        <v>13.600000000000001</v>
      </c>
      <c r="H21" s="33">
        <f>'FA-2(2)'!H20*0.8</f>
        <v>4</v>
      </c>
      <c r="I21" s="34">
        <f>'FA-2(2)'!I20*0.8</f>
        <v>17.600000000000001</v>
      </c>
      <c r="J21" s="34" t="str">
        <f>'FA-2(2)'!J20</f>
        <v>A</v>
      </c>
      <c r="K21" s="33">
        <f>'FA-2(2)'!K20*0.8</f>
        <v>15.200000000000001</v>
      </c>
      <c r="L21" s="33">
        <f>'FA-2(2)'!L20*0.8</f>
        <v>4</v>
      </c>
      <c r="M21" s="34">
        <f>'FA-2(2)'!M20*0.8</f>
        <v>19.200000000000003</v>
      </c>
      <c r="N21" s="34" t="str">
        <f>'FA-2(2)'!N20</f>
        <v>A+</v>
      </c>
      <c r="O21" s="33">
        <f t="shared" ref="O21:Q21" si="63">(C21+G21+K21)</f>
        <v>44.800000000000004</v>
      </c>
      <c r="P21" s="33">
        <f t="shared" si="63"/>
        <v>12</v>
      </c>
      <c r="Q21" s="34">
        <f t="shared" si="63"/>
        <v>56.800000000000004</v>
      </c>
      <c r="R21" s="34" t="str">
        <f t="shared" si="1"/>
        <v>A+</v>
      </c>
      <c r="S21" s="33">
        <f>'SA-1 (2)'!C20*0.4</f>
        <v>10</v>
      </c>
      <c r="T21" s="33">
        <f>'SA-1 (2)'!D20*0.4</f>
        <v>4</v>
      </c>
      <c r="U21" s="34">
        <f>'SA-1 (2)'!E20*0.4</f>
        <v>14</v>
      </c>
      <c r="V21" s="34" t="str">
        <f>'SA-1 (2)'!F20</f>
        <v>B</v>
      </c>
      <c r="W21" s="33">
        <f>'SA-1 (2)'!G20*0.4</f>
        <v>14</v>
      </c>
      <c r="X21" s="33">
        <f>'SA-1 (2)'!H20*0.4</f>
        <v>4</v>
      </c>
      <c r="Y21" s="34">
        <f>'SA-1 (2)'!I20*0.4</f>
        <v>18</v>
      </c>
      <c r="Z21" s="34" t="str">
        <f>'SA-1 (2)'!J20</f>
        <v>A</v>
      </c>
      <c r="AA21" s="33">
        <f>'SA-1 (2)'!K20*0.4</f>
        <v>14.8</v>
      </c>
      <c r="AB21" s="33">
        <f>'SA-1 (2)'!L20*0.4</f>
        <v>4</v>
      </c>
      <c r="AC21" s="34">
        <f>'SA-1 (2)'!M20*0.4</f>
        <v>18.8</v>
      </c>
      <c r="AD21" s="34" t="str">
        <f>'SA-1 (2)'!N20</f>
        <v>A+</v>
      </c>
      <c r="AE21" s="33">
        <f t="shared" ref="AE21:AG21" si="64">(S21+W21+AA21)</f>
        <v>38.799999999999997</v>
      </c>
      <c r="AF21" s="33">
        <f t="shared" si="64"/>
        <v>12</v>
      </c>
      <c r="AG21" s="34">
        <f t="shared" si="64"/>
        <v>50.8</v>
      </c>
      <c r="AH21" s="34" t="str">
        <f t="shared" si="3"/>
        <v>A</v>
      </c>
      <c r="AI21" s="33">
        <f>'SA-2 (2)'!C20*1.2</f>
        <v>34.799999999999997</v>
      </c>
      <c r="AJ21" s="33">
        <f>'SA-2 (2)'!D20*1.2</f>
        <v>24</v>
      </c>
      <c r="AK21" s="34">
        <f>'SA-2 (2)'!E20*1.2</f>
        <v>58.8</v>
      </c>
      <c r="AL21" s="34" t="str">
        <f>'SA-2 (2)'!F20</f>
        <v>A+</v>
      </c>
      <c r="AM21" s="33">
        <f>'SA-2 (2)'!G20*1.2</f>
        <v>32.4</v>
      </c>
      <c r="AN21" s="33">
        <f>'SA-2 (2)'!H20*1.2</f>
        <v>24</v>
      </c>
      <c r="AO21" s="34">
        <f>'SA-2 (2)'!I20*1.2</f>
        <v>56.4</v>
      </c>
      <c r="AP21" s="34" t="str">
        <f>'SA-2 (2)'!J20</f>
        <v>A+</v>
      </c>
      <c r="AQ21" s="33">
        <f>'SA-2 (2)'!K20*1.2</f>
        <v>27.599999999999998</v>
      </c>
      <c r="AR21" s="33">
        <f>'SA-2 (2)'!L20*1.2</f>
        <v>21.599999999999998</v>
      </c>
      <c r="AS21" s="34">
        <f>'SA-2 (2)'!M20*1.2</f>
        <v>49.199999999999996</v>
      </c>
      <c r="AT21" s="34" t="str">
        <f>'SA-2 (2)'!N20</f>
        <v>A</v>
      </c>
      <c r="AU21" s="33">
        <f t="shared" ref="AU21:AW21" si="65">(AI21+AM21+AQ21)</f>
        <v>94.799999999999983</v>
      </c>
      <c r="AV21" s="33">
        <f t="shared" si="65"/>
        <v>69.599999999999994</v>
      </c>
      <c r="AW21" s="34">
        <f t="shared" si="65"/>
        <v>164.39999999999998</v>
      </c>
      <c r="AX21" s="34" t="str">
        <f t="shared" si="5"/>
        <v>A+</v>
      </c>
      <c r="AY21" s="34">
        <f t="shared" si="6"/>
        <v>92.8</v>
      </c>
      <c r="AZ21" s="34" t="str">
        <f t="shared" si="7"/>
        <v>A+</v>
      </c>
      <c r="BA21" s="34">
        <f t="shared" si="8"/>
        <v>92</v>
      </c>
      <c r="BB21" s="34" t="str">
        <f t="shared" si="9"/>
        <v>A+</v>
      </c>
      <c r="BC21" s="34">
        <f t="shared" si="10"/>
        <v>87.199999999999989</v>
      </c>
      <c r="BD21" s="34" t="str">
        <f t="shared" si="11"/>
        <v>A</v>
      </c>
      <c r="BE21" s="34">
        <f t="shared" si="12"/>
        <v>272</v>
      </c>
      <c r="BF21" s="35">
        <f t="shared" si="13"/>
        <v>90.666666666666671</v>
      </c>
      <c r="BG21" s="34" t="str">
        <f t="shared" si="14"/>
        <v>A</v>
      </c>
    </row>
    <row r="22" spans="1:59" ht="66.75" customHeight="1">
      <c r="A22" s="40">
        <v>245</v>
      </c>
      <c r="B22" s="41" t="s">
        <v>41</v>
      </c>
      <c r="C22" s="33">
        <f>'FA-2(2)'!C21*0.8</f>
        <v>8</v>
      </c>
      <c r="D22" s="33">
        <f>'FA-2(2)'!D21*0.8</f>
        <v>3.2</v>
      </c>
      <c r="E22" s="34">
        <f>'FA-2(2)'!E21*0.8</f>
        <v>11.200000000000001</v>
      </c>
      <c r="F22" s="34" t="str">
        <f>'FA-2(2)'!F21</f>
        <v>C+</v>
      </c>
      <c r="G22" s="33">
        <f>'FA-2(2)'!G21*0.8</f>
        <v>12.8</v>
      </c>
      <c r="H22" s="33">
        <f>'FA-2(2)'!H21*0.8</f>
        <v>3.2</v>
      </c>
      <c r="I22" s="34">
        <f>'FA-2(2)'!I21*0.8</f>
        <v>16</v>
      </c>
      <c r="J22" s="34" t="str">
        <f>'FA-2(2)'!J21</f>
        <v>B+</v>
      </c>
      <c r="K22" s="33">
        <f>'FA-2(2)'!K21*0.8</f>
        <v>8</v>
      </c>
      <c r="L22" s="33">
        <f>'FA-2(2)'!L21*0.8</f>
        <v>3.2</v>
      </c>
      <c r="M22" s="34">
        <f>'FA-2(2)'!M21*0.8</f>
        <v>11.200000000000001</v>
      </c>
      <c r="N22" s="34" t="str">
        <f>'FA-2(2)'!N21</f>
        <v>C+</v>
      </c>
      <c r="O22" s="33">
        <f t="shared" ref="O22:Q22" si="66">(C22+G22+K22)</f>
        <v>28.8</v>
      </c>
      <c r="P22" s="33">
        <f t="shared" si="66"/>
        <v>9.6000000000000014</v>
      </c>
      <c r="Q22" s="34">
        <f t="shared" si="66"/>
        <v>38.400000000000006</v>
      </c>
      <c r="R22" s="34" t="str">
        <f t="shared" si="1"/>
        <v>B</v>
      </c>
      <c r="S22" s="33">
        <f>'SA-1 (2)'!C21*0.4</f>
        <v>6</v>
      </c>
      <c r="T22" s="33">
        <f>'SA-1 (2)'!D21*0.4</f>
        <v>4</v>
      </c>
      <c r="U22" s="34">
        <f>'SA-1 (2)'!E21*0.4</f>
        <v>10</v>
      </c>
      <c r="V22" s="34" t="str">
        <f>'SA-1 (2)'!F21</f>
        <v>C</v>
      </c>
      <c r="W22" s="33">
        <f>'SA-1 (2)'!G21*0.4</f>
        <v>6</v>
      </c>
      <c r="X22" s="33">
        <f>'SA-1 (2)'!H21*0.4</f>
        <v>4</v>
      </c>
      <c r="Y22" s="34">
        <f>'SA-1 (2)'!I21*0.4</f>
        <v>10</v>
      </c>
      <c r="Z22" s="34" t="str">
        <f>'SA-1 (2)'!J21</f>
        <v>C</v>
      </c>
      <c r="AA22" s="33">
        <f>'SA-1 (2)'!K21*0.4</f>
        <v>10</v>
      </c>
      <c r="AB22" s="33">
        <f>'SA-1 (2)'!L21*0.4</f>
        <v>4</v>
      </c>
      <c r="AC22" s="34">
        <f>'SA-1 (2)'!M21*0.4</f>
        <v>14</v>
      </c>
      <c r="AD22" s="34" t="str">
        <f>'SA-1 (2)'!N21</f>
        <v>B</v>
      </c>
      <c r="AE22" s="33">
        <f t="shared" ref="AE22:AG22" si="67">(S22+W22+AA22)</f>
        <v>22</v>
      </c>
      <c r="AF22" s="33">
        <f t="shared" si="67"/>
        <v>12</v>
      </c>
      <c r="AG22" s="34">
        <f t="shared" si="67"/>
        <v>34</v>
      </c>
      <c r="AH22" s="34" t="str">
        <f t="shared" si="3"/>
        <v>C+</v>
      </c>
      <c r="AI22" s="33">
        <f>'SA-2 (2)'!C21*1.2</f>
        <v>20.399999999999999</v>
      </c>
      <c r="AJ22" s="33">
        <f>'SA-2 (2)'!D21*1.2</f>
        <v>22.8</v>
      </c>
      <c r="AK22" s="34">
        <f>'SA-2 (2)'!E21*1.2</f>
        <v>43.199999999999996</v>
      </c>
      <c r="AL22" s="34" t="str">
        <f>'SA-2 (2)'!F21</f>
        <v>B+</v>
      </c>
      <c r="AM22" s="33">
        <f>'SA-2 (2)'!G21*1.2</f>
        <v>19.2</v>
      </c>
      <c r="AN22" s="33">
        <f>'SA-2 (2)'!H21*1.2</f>
        <v>22.8</v>
      </c>
      <c r="AO22" s="34">
        <f>'SA-2 (2)'!I21*1.2</f>
        <v>42</v>
      </c>
      <c r="AP22" s="34" t="str">
        <f>'SA-2 (2)'!J21</f>
        <v>B</v>
      </c>
      <c r="AQ22" s="33">
        <f>'SA-2 (2)'!K21*1.2</f>
        <v>24</v>
      </c>
      <c r="AR22" s="33">
        <f>'SA-2 (2)'!L21*1.2</f>
        <v>21.599999999999998</v>
      </c>
      <c r="AS22" s="34">
        <f>'SA-2 (2)'!M21*1.2</f>
        <v>45.6</v>
      </c>
      <c r="AT22" s="34" t="str">
        <f>'SA-2 (2)'!N21</f>
        <v>B+</v>
      </c>
      <c r="AU22" s="33">
        <f t="shared" ref="AU22:AW22" si="68">(AI22+AM22+AQ22)</f>
        <v>63.599999999999994</v>
      </c>
      <c r="AV22" s="33">
        <f t="shared" si="68"/>
        <v>67.2</v>
      </c>
      <c r="AW22" s="34">
        <f t="shared" si="68"/>
        <v>130.79999999999998</v>
      </c>
      <c r="AX22" s="34" t="str">
        <f t="shared" si="5"/>
        <v>B+</v>
      </c>
      <c r="AY22" s="34">
        <f t="shared" si="6"/>
        <v>64.400000000000006</v>
      </c>
      <c r="AZ22" s="34" t="str">
        <f t="shared" si="7"/>
        <v>B</v>
      </c>
      <c r="BA22" s="34">
        <f t="shared" si="8"/>
        <v>68</v>
      </c>
      <c r="BB22" s="34" t="str">
        <f t="shared" si="9"/>
        <v>B</v>
      </c>
      <c r="BC22" s="34">
        <f t="shared" si="10"/>
        <v>70.800000000000011</v>
      </c>
      <c r="BD22" s="34" t="str">
        <f t="shared" si="11"/>
        <v>B</v>
      </c>
      <c r="BE22" s="34">
        <f t="shared" si="12"/>
        <v>203.20000000000002</v>
      </c>
      <c r="BF22" s="35">
        <f t="shared" si="13"/>
        <v>67.733333333333334</v>
      </c>
      <c r="BG22" s="34" t="str">
        <f t="shared" si="14"/>
        <v>B</v>
      </c>
    </row>
    <row r="23" spans="1:59" ht="66.75" customHeight="1">
      <c r="A23" s="40">
        <v>246</v>
      </c>
      <c r="B23" s="41" t="s">
        <v>42</v>
      </c>
      <c r="C23" s="33">
        <f>'FA-2(2)'!C22*0.8</f>
        <v>12.8</v>
      </c>
      <c r="D23" s="33">
        <f>'FA-2(2)'!D22*0.8</f>
        <v>4</v>
      </c>
      <c r="E23" s="34">
        <f>'FA-2(2)'!E22*0.8</f>
        <v>16.8</v>
      </c>
      <c r="F23" s="34" t="str">
        <f>'FA-2(2)'!F22</f>
        <v>B+</v>
      </c>
      <c r="G23" s="33">
        <f>'FA-2(2)'!G22*0.8</f>
        <v>8</v>
      </c>
      <c r="H23" s="33">
        <f>'FA-2(2)'!H22*0.8</f>
        <v>4</v>
      </c>
      <c r="I23" s="34">
        <f>'FA-2(2)'!I22*0.8</f>
        <v>12</v>
      </c>
      <c r="J23" s="34" t="str">
        <f>'FA-2(2)'!J22</f>
        <v>C+</v>
      </c>
      <c r="K23" s="33">
        <f>'FA-2(2)'!K22*0.8</f>
        <v>10.4</v>
      </c>
      <c r="L23" s="33">
        <f>'FA-2(2)'!L22*0.8</f>
        <v>4</v>
      </c>
      <c r="M23" s="34">
        <f>'FA-2(2)'!M22*0.8</f>
        <v>14.4</v>
      </c>
      <c r="N23" s="34" t="str">
        <f>'FA-2(2)'!N22</f>
        <v>B</v>
      </c>
      <c r="O23" s="33">
        <f t="shared" ref="O23:Q23" si="69">(C23+G23+K23)</f>
        <v>31.200000000000003</v>
      </c>
      <c r="P23" s="33">
        <f t="shared" si="69"/>
        <v>12</v>
      </c>
      <c r="Q23" s="34">
        <f t="shared" si="69"/>
        <v>43.2</v>
      </c>
      <c r="R23" s="34" t="str">
        <f t="shared" si="1"/>
        <v>B+</v>
      </c>
      <c r="S23" s="33">
        <f>'SA-1 (2)'!C22*0.4</f>
        <v>6.8000000000000007</v>
      </c>
      <c r="T23" s="33">
        <f>'SA-1 (2)'!D22*0.4</f>
        <v>4</v>
      </c>
      <c r="U23" s="34">
        <f>'SA-1 (2)'!E22*0.4</f>
        <v>10.8</v>
      </c>
      <c r="V23" s="34" t="str">
        <f>'SA-1 (2)'!F22</f>
        <v>C+</v>
      </c>
      <c r="W23" s="33">
        <f>'SA-1 (2)'!G22*0.4</f>
        <v>5.6000000000000005</v>
      </c>
      <c r="X23" s="33">
        <f>'SA-1 (2)'!H22*0.4</f>
        <v>4</v>
      </c>
      <c r="Y23" s="34">
        <f>'SA-1 (2)'!I22*0.4</f>
        <v>9.6000000000000014</v>
      </c>
      <c r="Z23" s="34" t="str">
        <f>'SA-1 (2)'!J22</f>
        <v>C</v>
      </c>
      <c r="AA23" s="33">
        <f>'SA-1 (2)'!K22*0.4</f>
        <v>9.2000000000000011</v>
      </c>
      <c r="AB23" s="33">
        <f>'SA-1 (2)'!L22*0.4</f>
        <v>4</v>
      </c>
      <c r="AC23" s="34">
        <f>'SA-1 (2)'!M22*0.4</f>
        <v>13.200000000000001</v>
      </c>
      <c r="AD23" s="34" t="str">
        <f>'SA-1 (2)'!N22</f>
        <v>B</v>
      </c>
      <c r="AE23" s="33">
        <f t="shared" ref="AE23:AG23" si="70">(S23+W23+AA23)</f>
        <v>21.6</v>
      </c>
      <c r="AF23" s="33">
        <f t="shared" si="70"/>
        <v>12</v>
      </c>
      <c r="AG23" s="34">
        <f t="shared" si="70"/>
        <v>33.6</v>
      </c>
      <c r="AH23" s="34" t="str">
        <f t="shared" si="3"/>
        <v>C+</v>
      </c>
      <c r="AI23" s="33">
        <f>'SA-2 (2)'!C22*1.2</f>
        <v>20.399999999999999</v>
      </c>
      <c r="AJ23" s="33">
        <f>'SA-2 (2)'!D22*1.2</f>
        <v>22.8</v>
      </c>
      <c r="AK23" s="34">
        <f>'SA-2 (2)'!E22*1.2</f>
        <v>43.199999999999996</v>
      </c>
      <c r="AL23" s="34" t="str">
        <f>'SA-2 (2)'!F22</f>
        <v>B+</v>
      </c>
      <c r="AM23" s="33">
        <f>'SA-2 (2)'!G22*1.2</f>
        <v>15.6</v>
      </c>
      <c r="AN23" s="33">
        <f>'SA-2 (2)'!H22*1.2</f>
        <v>22.8</v>
      </c>
      <c r="AO23" s="34">
        <f>'SA-2 (2)'!I22*1.2</f>
        <v>38.4</v>
      </c>
      <c r="AP23" s="34" t="str">
        <f>'SA-2 (2)'!J22</f>
        <v>B</v>
      </c>
      <c r="AQ23" s="33">
        <f>'SA-2 (2)'!K22*1.2</f>
        <v>20.399999999999999</v>
      </c>
      <c r="AR23" s="33">
        <f>'SA-2 (2)'!L22*1.2</f>
        <v>21.599999999999998</v>
      </c>
      <c r="AS23" s="34">
        <f>'SA-2 (2)'!M22*1.2</f>
        <v>42</v>
      </c>
      <c r="AT23" s="34" t="str">
        <f>'SA-2 (2)'!N22</f>
        <v>B</v>
      </c>
      <c r="AU23" s="33">
        <f t="shared" ref="AU23:AW23" si="71">(AI23+AM23+AQ23)</f>
        <v>56.4</v>
      </c>
      <c r="AV23" s="33">
        <f t="shared" si="71"/>
        <v>67.2</v>
      </c>
      <c r="AW23" s="34">
        <f t="shared" si="71"/>
        <v>123.6</v>
      </c>
      <c r="AX23" s="34" t="str">
        <f t="shared" si="5"/>
        <v>B</v>
      </c>
      <c r="AY23" s="34">
        <f t="shared" si="6"/>
        <v>70.8</v>
      </c>
      <c r="AZ23" s="34" t="str">
        <f t="shared" si="7"/>
        <v>B</v>
      </c>
      <c r="BA23" s="34">
        <f t="shared" si="8"/>
        <v>60</v>
      </c>
      <c r="BB23" s="34" t="str">
        <f t="shared" si="9"/>
        <v>C+</v>
      </c>
      <c r="BC23" s="34">
        <f t="shared" si="10"/>
        <v>69.599999999999994</v>
      </c>
      <c r="BD23" s="34" t="str">
        <f t="shared" si="11"/>
        <v>B</v>
      </c>
      <c r="BE23" s="34">
        <f t="shared" si="12"/>
        <v>200.4</v>
      </c>
      <c r="BF23" s="35">
        <f t="shared" si="13"/>
        <v>66.8</v>
      </c>
      <c r="BG23" s="34" t="str">
        <f t="shared" si="14"/>
        <v>B</v>
      </c>
    </row>
    <row r="24" spans="1:59" ht="66.75" customHeight="1">
      <c r="A24" s="40">
        <v>247</v>
      </c>
      <c r="B24" s="41" t="s">
        <v>43</v>
      </c>
      <c r="C24" s="33">
        <f>'FA-2(2)'!C23*0.8</f>
        <v>14.4</v>
      </c>
      <c r="D24" s="33">
        <f>'FA-2(2)'!D23*0.8</f>
        <v>4</v>
      </c>
      <c r="E24" s="34">
        <f>'FA-2(2)'!E23*0.8</f>
        <v>18.400000000000002</v>
      </c>
      <c r="F24" s="34" t="str">
        <f>'FA-2(2)'!F23</f>
        <v>A+</v>
      </c>
      <c r="G24" s="33">
        <f>'FA-2(2)'!G23*0.8</f>
        <v>11.200000000000001</v>
      </c>
      <c r="H24" s="33">
        <f>'FA-2(2)'!H23*0.8</f>
        <v>4</v>
      </c>
      <c r="I24" s="34">
        <f>'FA-2(2)'!I23*0.8</f>
        <v>15.200000000000001</v>
      </c>
      <c r="J24" s="34" t="str">
        <f>'FA-2(2)'!J23</f>
        <v>B</v>
      </c>
      <c r="K24" s="33">
        <f>'FA-2(2)'!K23*0.8</f>
        <v>15.200000000000001</v>
      </c>
      <c r="L24" s="33">
        <f>'FA-2(2)'!L23*0.8</f>
        <v>4</v>
      </c>
      <c r="M24" s="34">
        <f>'FA-2(2)'!M23*0.8</f>
        <v>19.200000000000003</v>
      </c>
      <c r="N24" s="34" t="str">
        <f>'FA-2(2)'!N23</f>
        <v>A+</v>
      </c>
      <c r="O24" s="33">
        <f t="shared" ref="O24:Q24" si="72">(C24+G24+K24)</f>
        <v>40.800000000000004</v>
      </c>
      <c r="P24" s="33">
        <f t="shared" si="72"/>
        <v>12</v>
      </c>
      <c r="Q24" s="34">
        <f t="shared" si="72"/>
        <v>52.800000000000004</v>
      </c>
      <c r="R24" s="34" t="str">
        <f t="shared" si="1"/>
        <v>A</v>
      </c>
      <c r="S24" s="33">
        <f>'SA-1 (2)'!C23*0.4</f>
        <v>7.6000000000000005</v>
      </c>
      <c r="T24" s="33">
        <f>'SA-1 (2)'!D23*0.4</f>
        <v>4</v>
      </c>
      <c r="U24" s="34">
        <f>'SA-1 (2)'!E23*0.4</f>
        <v>11.600000000000001</v>
      </c>
      <c r="V24" s="34" t="str">
        <f>'SA-1 (2)'!F23</f>
        <v>C+</v>
      </c>
      <c r="W24" s="33">
        <f>'SA-1 (2)'!G23*0.4</f>
        <v>6</v>
      </c>
      <c r="X24" s="33">
        <f>'SA-1 (2)'!H23*0.4</f>
        <v>4</v>
      </c>
      <c r="Y24" s="34">
        <f>'SA-1 (2)'!I23*0.4</f>
        <v>10</v>
      </c>
      <c r="Z24" s="34" t="str">
        <f>'SA-1 (2)'!J23</f>
        <v>C</v>
      </c>
      <c r="AA24" s="33">
        <f>'SA-1 (2)'!K23*0.4</f>
        <v>7.2</v>
      </c>
      <c r="AB24" s="33">
        <f>'SA-1 (2)'!L23*0.4</f>
        <v>4</v>
      </c>
      <c r="AC24" s="34">
        <f>'SA-1 (2)'!M23*0.4</f>
        <v>11.200000000000001</v>
      </c>
      <c r="AD24" s="34" t="str">
        <f>'SA-1 (2)'!N23</f>
        <v>C+</v>
      </c>
      <c r="AE24" s="33">
        <f t="shared" ref="AE24:AG24" si="73">(S24+W24+AA24)</f>
        <v>20.8</v>
      </c>
      <c r="AF24" s="33">
        <f t="shared" si="73"/>
        <v>12</v>
      </c>
      <c r="AG24" s="34">
        <f t="shared" si="73"/>
        <v>32.800000000000004</v>
      </c>
      <c r="AH24" s="34" t="str">
        <f t="shared" si="3"/>
        <v>C+</v>
      </c>
      <c r="AI24" s="33">
        <f>'SA-2 (2)'!C23*1.2</f>
        <v>25.2</v>
      </c>
      <c r="AJ24" s="33">
        <f>'SA-2 (2)'!D23*1.2</f>
        <v>22.8</v>
      </c>
      <c r="AK24" s="34">
        <f>'SA-2 (2)'!E23*1.2</f>
        <v>48</v>
      </c>
      <c r="AL24" s="34" t="str">
        <f>'SA-2 (2)'!F23</f>
        <v>B+</v>
      </c>
      <c r="AM24" s="33">
        <f>'SA-2 (2)'!G23*1.2</f>
        <v>24</v>
      </c>
      <c r="AN24" s="33">
        <f>'SA-2 (2)'!H23*1.2</f>
        <v>22.8</v>
      </c>
      <c r="AO24" s="34">
        <f>'SA-2 (2)'!I23*1.2</f>
        <v>46.8</v>
      </c>
      <c r="AP24" s="34" t="str">
        <f>'SA-2 (2)'!J23</f>
        <v>B+</v>
      </c>
      <c r="AQ24" s="33">
        <f>'SA-2 (2)'!K23*1.2</f>
        <v>20.399999999999999</v>
      </c>
      <c r="AR24" s="33">
        <f>'SA-2 (2)'!L23*1.2</f>
        <v>21.599999999999998</v>
      </c>
      <c r="AS24" s="34">
        <f>'SA-2 (2)'!M23*1.2</f>
        <v>42</v>
      </c>
      <c r="AT24" s="34" t="str">
        <f>'SA-2 (2)'!N23</f>
        <v>B</v>
      </c>
      <c r="AU24" s="33">
        <f t="shared" ref="AU24:AW24" si="74">(AI24+AM24+AQ24)</f>
        <v>69.599999999999994</v>
      </c>
      <c r="AV24" s="33">
        <f t="shared" si="74"/>
        <v>67.2</v>
      </c>
      <c r="AW24" s="34">
        <f t="shared" si="74"/>
        <v>136.80000000000001</v>
      </c>
      <c r="AX24" s="34" t="str">
        <f t="shared" si="5"/>
        <v>B+</v>
      </c>
      <c r="AY24" s="34">
        <f t="shared" si="6"/>
        <v>78</v>
      </c>
      <c r="AZ24" s="34" t="str">
        <f t="shared" si="7"/>
        <v>B+</v>
      </c>
      <c r="BA24" s="34">
        <f t="shared" si="8"/>
        <v>72</v>
      </c>
      <c r="BB24" s="34" t="str">
        <f t="shared" si="9"/>
        <v>B+</v>
      </c>
      <c r="BC24" s="34">
        <f t="shared" si="10"/>
        <v>72.400000000000006</v>
      </c>
      <c r="BD24" s="34" t="str">
        <f t="shared" si="11"/>
        <v>B+</v>
      </c>
      <c r="BE24" s="34">
        <f t="shared" si="12"/>
        <v>222.4</v>
      </c>
      <c r="BF24" s="35">
        <f t="shared" si="13"/>
        <v>74.13333333333334</v>
      </c>
      <c r="BG24" s="34" t="str">
        <f t="shared" si="14"/>
        <v>B+</v>
      </c>
    </row>
    <row r="25" spans="1:59" ht="66.75" customHeight="1">
      <c r="A25" s="40">
        <v>248</v>
      </c>
      <c r="B25" s="41" t="s">
        <v>44</v>
      </c>
      <c r="C25" s="33">
        <f>'FA-2(2)'!C24*0.8</f>
        <v>7.2</v>
      </c>
      <c r="D25" s="33">
        <f>'FA-2(2)'!D24*0.8</f>
        <v>4</v>
      </c>
      <c r="E25" s="34">
        <f>'FA-2(2)'!E24*0.8</f>
        <v>11.200000000000001</v>
      </c>
      <c r="F25" s="34" t="str">
        <f>'FA-2(2)'!F24</f>
        <v>C+</v>
      </c>
      <c r="G25" s="33">
        <f>'FA-2(2)'!G24*0.8</f>
        <v>8.8000000000000007</v>
      </c>
      <c r="H25" s="33">
        <f>'FA-2(2)'!H24*0.8</f>
        <v>4</v>
      </c>
      <c r="I25" s="34">
        <f>'FA-2(2)'!I24*0.8</f>
        <v>12.8</v>
      </c>
      <c r="J25" s="34" t="str">
        <f>'FA-2(2)'!J24</f>
        <v>C+</v>
      </c>
      <c r="K25" s="33">
        <f>'FA-2(2)'!K24*0.8</f>
        <v>14.4</v>
      </c>
      <c r="L25" s="33">
        <f>'FA-2(2)'!L24*0.8</f>
        <v>4</v>
      </c>
      <c r="M25" s="34">
        <f>'FA-2(2)'!M24*0.8</f>
        <v>18.400000000000002</v>
      </c>
      <c r="N25" s="34" t="str">
        <f>'FA-2(2)'!N24</f>
        <v>A+</v>
      </c>
      <c r="O25" s="33">
        <f t="shared" ref="O25:Q25" si="75">(C25+G25+K25)</f>
        <v>30.4</v>
      </c>
      <c r="P25" s="33">
        <f t="shared" si="75"/>
        <v>12</v>
      </c>
      <c r="Q25" s="34">
        <f t="shared" si="75"/>
        <v>42.400000000000006</v>
      </c>
      <c r="R25" s="34" t="str">
        <f t="shared" si="1"/>
        <v>B</v>
      </c>
      <c r="S25" s="33">
        <f>'SA-1 (2)'!C24*0.4</f>
        <v>6</v>
      </c>
      <c r="T25" s="33">
        <f>'SA-1 (2)'!D24*0.4</f>
        <v>4</v>
      </c>
      <c r="U25" s="34">
        <f>'SA-1 (2)'!E24*0.4</f>
        <v>10</v>
      </c>
      <c r="V25" s="34" t="str">
        <f>'SA-1 (2)'!F24</f>
        <v>C</v>
      </c>
      <c r="W25" s="33">
        <f>'SA-1 (2)'!G24*0.4</f>
        <v>7.2</v>
      </c>
      <c r="X25" s="33">
        <f>'SA-1 (2)'!H24*0.4</f>
        <v>4</v>
      </c>
      <c r="Y25" s="34">
        <f>'SA-1 (2)'!I24*0.4</f>
        <v>11.200000000000001</v>
      </c>
      <c r="Z25" s="34" t="str">
        <f>'SA-1 (2)'!J24</f>
        <v>C+</v>
      </c>
      <c r="AA25" s="33">
        <f>'SA-1 (2)'!K24*0.4</f>
        <v>8.4</v>
      </c>
      <c r="AB25" s="33">
        <f>'SA-1 (2)'!L24*0.4</f>
        <v>4</v>
      </c>
      <c r="AC25" s="34">
        <f>'SA-1 (2)'!M24*0.4</f>
        <v>12.4</v>
      </c>
      <c r="AD25" s="34" t="str">
        <f>'SA-1 (2)'!N24</f>
        <v>B</v>
      </c>
      <c r="AE25" s="33">
        <f t="shared" ref="AE25:AG25" si="76">(S25+W25+AA25)</f>
        <v>21.6</v>
      </c>
      <c r="AF25" s="33">
        <f t="shared" si="76"/>
        <v>12</v>
      </c>
      <c r="AG25" s="34">
        <f t="shared" si="76"/>
        <v>33.6</v>
      </c>
      <c r="AH25" s="34" t="str">
        <f t="shared" si="3"/>
        <v>C+</v>
      </c>
      <c r="AI25" s="33">
        <f>'SA-2 (2)'!C24*1.2</f>
        <v>28.799999999999997</v>
      </c>
      <c r="AJ25" s="33">
        <f>'SA-2 (2)'!D24*1.2</f>
        <v>22.8</v>
      </c>
      <c r="AK25" s="34">
        <f>'SA-2 (2)'!E24*1.2</f>
        <v>51.6</v>
      </c>
      <c r="AL25" s="34" t="str">
        <f>'SA-2 (2)'!F24</f>
        <v>A</v>
      </c>
      <c r="AM25" s="33">
        <f>'SA-2 (2)'!G24*1.2</f>
        <v>28.799999999999997</v>
      </c>
      <c r="AN25" s="33">
        <f>'SA-2 (2)'!H24*1.2</f>
        <v>22.8</v>
      </c>
      <c r="AO25" s="34">
        <f>'SA-2 (2)'!I24*1.2</f>
        <v>51.6</v>
      </c>
      <c r="AP25" s="34" t="str">
        <f>'SA-2 (2)'!J24</f>
        <v>A</v>
      </c>
      <c r="AQ25" s="33">
        <f>'SA-2 (2)'!K24*1.2</f>
        <v>26.4</v>
      </c>
      <c r="AR25" s="33">
        <f>'SA-2 (2)'!L24*1.2</f>
        <v>21.599999999999998</v>
      </c>
      <c r="AS25" s="34">
        <f>'SA-2 (2)'!M24*1.2</f>
        <v>48</v>
      </c>
      <c r="AT25" s="34" t="str">
        <f>'SA-2 (2)'!N24</f>
        <v>B+</v>
      </c>
      <c r="AU25" s="33">
        <f t="shared" ref="AU25:AW25" si="77">(AI25+AM25+AQ25)</f>
        <v>84</v>
      </c>
      <c r="AV25" s="33">
        <f t="shared" si="77"/>
        <v>67.2</v>
      </c>
      <c r="AW25" s="34">
        <f t="shared" si="77"/>
        <v>151.19999999999999</v>
      </c>
      <c r="AX25" s="34" t="str">
        <f t="shared" si="5"/>
        <v>A</v>
      </c>
      <c r="AY25" s="34">
        <f t="shared" si="6"/>
        <v>72.800000000000011</v>
      </c>
      <c r="AZ25" s="34" t="str">
        <f t="shared" si="7"/>
        <v>B+</v>
      </c>
      <c r="BA25" s="34">
        <f t="shared" si="8"/>
        <v>75.599999999999994</v>
      </c>
      <c r="BB25" s="34" t="str">
        <f t="shared" si="9"/>
        <v>B+</v>
      </c>
      <c r="BC25" s="34">
        <f t="shared" si="10"/>
        <v>78.800000000000011</v>
      </c>
      <c r="BD25" s="34" t="str">
        <f t="shared" si="11"/>
        <v>B+</v>
      </c>
      <c r="BE25" s="34">
        <f t="shared" si="12"/>
        <v>227.20000000000002</v>
      </c>
      <c r="BF25" s="35">
        <f t="shared" si="13"/>
        <v>75.733333333333334</v>
      </c>
      <c r="BG25" s="34" t="str">
        <f t="shared" si="14"/>
        <v>B+</v>
      </c>
    </row>
    <row r="26" spans="1:59" ht="66.75" customHeight="1">
      <c r="A26" s="40">
        <v>249</v>
      </c>
      <c r="B26" s="42" t="s">
        <v>72</v>
      </c>
      <c r="C26" s="33">
        <f>'FA-2(2)'!C25*0.8</f>
        <v>15.200000000000001</v>
      </c>
      <c r="D26" s="33">
        <f>'FA-2(2)'!D25*0.8</f>
        <v>4</v>
      </c>
      <c r="E26" s="34">
        <f>'FA-2(2)'!E25*0.8</f>
        <v>19.200000000000003</v>
      </c>
      <c r="F26" s="34" t="str">
        <f>'FA-2(2)'!F25</f>
        <v>A+</v>
      </c>
      <c r="G26" s="33">
        <f>'FA-2(2)'!G25*0.8</f>
        <v>12</v>
      </c>
      <c r="H26" s="33">
        <f>'FA-2(2)'!H25*0.8</f>
        <v>4</v>
      </c>
      <c r="I26" s="34">
        <f>'FA-2(2)'!I25*0.8</f>
        <v>16</v>
      </c>
      <c r="J26" s="34" t="str">
        <f>'FA-2(2)'!J25</f>
        <v>B+</v>
      </c>
      <c r="K26" s="33">
        <f>'FA-2(2)'!K25*0.8</f>
        <v>15.200000000000001</v>
      </c>
      <c r="L26" s="33">
        <f>'FA-2(2)'!L25*0.8</f>
        <v>4</v>
      </c>
      <c r="M26" s="34">
        <f>'FA-2(2)'!M25*0.8</f>
        <v>19.200000000000003</v>
      </c>
      <c r="N26" s="34" t="str">
        <f>'FA-2(2)'!N25</f>
        <v>A+</v>
      </c>
      <c r="O26" s="33">
        <f t="shared" ref="O26:Q26" si="78">(C26+G26+K26)</f>
        <v>42.400000000000006</v>
      </c>
      <c r="P26" s="33">
        <f t="shared" si="78"/>
        <v>12</v>
      </c>
      <c r="Q26" s="34">
        <f t="shared" si="78"/>
        <v>54.400000000000006</v>
      </c>
      <c r="R26" s="34" t="str">
        <f t="shared" si="1"/>
        <v>A</v>
      </c>
      <c r="S26" s="33">
        <f>'SA-1 (2)'!C25*0.4</f>
        <v>6</v>
      </c>
      <c r="T26" s="33">
        <f>'SA-1 (2)'!D25*0.4</f>
        <v>4</v>
      </c>
      <c r="U26" s="34">
        <f>'SA-1 (2)'!E25*0.4</f>
        <v>10</v>
      </c>
      <c r="V26" s="34" t="str">
        <f>'SA-1 (2)'!F25</f>
        <v>C</v>
      </c>
      <c r="W26" s="33">
        <f>'SA-1 (2)'!G25*0.4</f>
        <v>10.4</v>
      </c>
      <c r="X26" s="33">
        <f>'SA-1 (2)'!H25*0.4</f>
        <v>4</v>
      </c>
      <c r="Y26" s="34">
        <f>'SA-1 (2)'!I25*0.4</f>
        <v>14.4</v>
      </c>
      <c r="Z26" s="34" t="str">
        <f>'SA-1 (2)'!J25</f>
        <v>B+</v>
      </c>
      <c r="AA26" s="33">
        <f>'SA-1 (2)'!K25*0.4</f>
        <v>12.8</v>
      </c>
      <c r="AB26" s="33">
        <f>'SA-1 (2)'!L25*0.4</f>
        <v>4</v>
      </c>
      <c r="AC26" s="34">
        <f>'SA-1 (2)'!M25*0.4</f>
        <v>16.8</v>
      </c>
      <c r="AD26" s="34" t="str">
        <f>'SA-1 (2)'!N25</f>
        <v>A</v>
      </c>
      <c r="AE26" s="33">
        <f t="shared" ref="AE26:AG26" si="79">(S26+W26+AA26)</f>
        <v>29.2</v>
      </c>
      <c r="AF26" s="33">
        <f t="shared" si="79"/>
        <v>12</v>
      </c>
      <c r="AG26" s="34">
        <f t="shared" si="79"/>
        <v>41.2</v>
      </c>
      <c r="AH26" s="34" t="str">
        <f t="shared" si="3"/>
        <v>B</v>
      </c>
      <c r="AI26" s="33">
        <f>'SA-2 (2)'!C25*1.2</f>
        <v>26.4</v>
      </c>
      <c r="AJ26" s="33">
        <f>'SA-2 (2)'!D25*1.2</f>
        <v>22.8</v>
      </c>
      <c r="AK26" s="34">
        <f>'SA-2 (2)'!E25*1.2</f>
        <v>49.199999999999996</v>
      </c>
      <c r="AL26" s="34" t="str">
        <f>'SA-2 (2)'!F25</f>
        <v>A</v>
      </c>
      <c r="AM26" s="33">
        <f>'SA-2 (2)'!G25*1.2</f>
        <v>33.6</v>
      </c>
      <c r="AN26" s="33">
        <f>'SA-2 (2)'!H25*1.2</f>
        <v>22.8</v>
      </c>
      <c r="AO26" s="34">
        <f>'SA-2 (2)'!I25*1.2</f>
        <v>56.4</v>
      </c>
      <c r="AP26" s="34" t="str">
        <f>'SA-2 (2)'!J25</f>
        <v>A+</v>
      </c>
      <c r="AQ26" s="33">
        <f>'SA-2 (2)'!K25*1.2</f>
        <v>26.4</v>
      </c>
      <c r="AR26" s="33">
        <f>'SA-2 (2)'!L25*1.2</f>
        <v>21.599999999999998</v>
      </c>
      <c r="AS26" s="34">
        <f>'SA-2 (2)'!M25*1.2</f>
        <v>48</v>
      </c>
      <c r="AT26" s="34" t="str">
        <f>'SA-2 (2)'!N25</f>
        <v>B+</v>
      </c>
      <c r="AU26" s="33">
        <f t="shared" ref="AU26:AW26" si="80">(AI26+AM26+AQ26)</f>
        <v>86.4</v>
      </c>
      <c r="AV26" s="33">
        <f t="shared" si="80"/>
        <v>67.2</v>
      </c>
      <c r="AW26" s="34">
        <f t="shared" si="80"/>
        <v>153.6</v>
      </c>
      <c r="AX26" s="34" t="str">
        <f t="shared" si="5"/>
        <v>A</v>
      </c>
      <c r="AY26" s="34">
        <f t="shared" si="6"/>
        <v>78.400000000000006</v>
      </c>
      <c r="AZ26" s="34" t="str">
        <f t="shared" si="7"/>
        <v>B+</v>
      </c>
      <c r="BA26" s="34">
        <f t="shared" si="8"/>
        <v>86.8</v>
      </c>
      <c r="BB26" s="34" t="str">
        <f t="shared" si="9"/>
        <v>A</v>
      </c>
      <c r="BC26" s="34">
        <f t="shared" si="10"/>
        <v>84</v>
      </c>
      <c r="BD26" s="34" t="str">
        <f t="shared" si="11"/>
        <v>A</v>
      </c>
      <c r="BE26" s="34">
        <f t="shared" si="12"/>
        <v>249.2</v>
      </c>
      <c r="BF26" s="35">
        <f t="shared" si="13"/>
        <v>83.066666666666663</v>
      </c>
      <c r="BG26" s="34" t="str">
        <f t="shared" si="14"/>
        <v>A</v>
      </c>
    </row>
    <row r="27" spans="1:59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</row>
    <row r="28" spans="1:59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</row>
    <row r="29" spans="1:59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</row>
    <row r="30" spans="1:59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</row>
    <row r="31" spans="1:59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</row>
    <row r="32" spans="1:59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</row>
    <row r="33" spans="3:59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</row>
    <row r="34" spans="3:59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</row>
    <row r="35" spans="3:59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</row>
    <row r="36" spans="3:59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</row>
    <row r="37" spans="3:59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</row>
    <row r="38" spans="3:59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</row>
    <row r="39" spans="3:59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</row>
    <row r="40" spans="3:59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</row>
    <row r="41" spans="3:59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</row>
    <row r="42" spans="3:59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</row>
    <row r="43" spans="3:59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</row>
    <row r="44" spans="3:59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</row>
    <row r="45" spans="3:59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</row>
    <row r="46" spans="3:59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</row>
    <row r="47" spans="3:59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</row>
    <row r="48" spans="3:59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</row>
    <row r="49" spans="3:59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</row>
    <row r="50" spans="3:59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</row>
    <row r="51" spans="3:59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</row>
    <row r="52" spans="3:59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</row>
    <row r="53" spans="3:59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</row>
    <row r="54" spans="3:59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</row>
    <row r="55" spans="3:59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</row>
    <row r="56" spans="3:59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</row>
    <row r="57" spans="3:59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</row>
    <row r="58" spans="3:59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</row>
    <row r="59" spans="3:59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</row>
    <row r="60" spans="3:59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</row>
    <row r="61" spans="3:59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</row>
    <row r="62" spans="3:59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</row>
    <row r="63" spans="3:59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</row>
    <row r="64" spans="3:59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</row>
    <row r="65" spans="3:59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</row>
    <row r="66" spans="3:59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</row>
    <row r="67" spans="3:59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</row>
    <row r="68" spans="3:59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</row>
    <row r="69" spans="3:59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</row>
    <row r="70" spans="3:59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</row>
    <row r="71" spans="3:59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</row>
    <row r="72" spans="3:59"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</row>
    <row r="73" spans="3:59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</row>
    <row r="74" spans="3:59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</row>
    <row r="75" spans="3:59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</row>
    <row r="76" spans="3:59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</row>
    <row r="77" spans="3:59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</row>
    <row r="78" spans="3:59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</row>
    <row r="79" spans="3:59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</row>
    <row r="80" spans="3:59"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</row>
    <row r="81" spans="3:59"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</row>
    <row r="82" spans="3:59"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</row>
    <row r="83" spans="3:59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</row>
    <row r="84" spans="3:59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</row>
    <row r="85" spans="3:59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</row>
    <row r="86" spans="3:59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</row>
    <row r="87" spans="3:59"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</row>
    <row r="88" spans="3:59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</row>
    <row r="89" spans="3:59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</row>
    <row r="90" spans="3:59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</row>
    <row r="91" spans="3:59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</row>
    <row r="92" spans="3:59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</row>
    <row r="93" spans="3:59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</row>
    <row r="94" spans="3:59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</row>
    <row r="95" spans="3:59"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</row>
    <row r="96" spans="3:59"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</row>
    <row r="97" spans="3:59"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</row>
    <row r="98" spans="3:59"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</row>
    <row r="99" spans="3:59"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</row>
    <row r="100" spans="3:59"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</row>
    <row r="101" spans="3:59"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</row>
    <row r="102" spans="3:59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</row>
    <row r="103" spans="3:59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</row>
    <row r="104" spans="3:59"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</row>
    <row r="105" spans="3:59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</row>
    <row r="106" spans="3:59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</row>
    <row r="107" spans="3:59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</row>
    <row r="108" spans="3:59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</row>
    <row r="109" spans="3:59"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</row>
    <row r="110" spans="3:59"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</row>
    <row r="111" spans="3:59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</row>
    <row r="112" spans="3:59"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</row>
    <row r="113" spans="3:59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</row>
    <row r="114" spans="3:59"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</row>
    <row r="115" spans="3:59"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</row>
    <row r="116" spans="3:59"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3:59"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</row>
    <row r="118" spans="3:59"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3:59"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3:59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3:59"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3:59"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3:59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3:59"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3:59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3:59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3:59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3:59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3:59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3:59"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3:59"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3:59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3:59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3:59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3:59"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3:59"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3:59"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3:59"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3:59"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3:59"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3:59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3:59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3:59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3:59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3:59"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3:59"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3:59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3:59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3:59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3:59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3:59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3:59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3:59"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3:59"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3:59"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3:59"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3:59"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3:59"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3:59"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3:59"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3:59"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3:59"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3:59"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</row>
    <row r="164" spans="3:59"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</row>
    <row r="165" spans="3:59"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</row>
    <row r="166" spans="3:59"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</row>
    <row r="167" spans="3:59"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</row>
    <row r="168" spans="3:59"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</row>
    <row r="169" spans="3:59"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</row>
    <row r="170" spans="3:59"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</row>
    <row r="171" spans="3:59"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</row>
    <row r="172" spans="3:59"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</row>
    <row r="173" spans="3:59"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</row>
    <row r="174" spans="3:59"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</row>
    <row r="175" spans="3:59"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</row>
    <row r="176" spans="3:59"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</row>
    <row r="177" spans="3:59"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</row>
    <row r="178" spans="3:59"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</row>
    <row r="179" spans="3:59"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</row>
    <row r="180" spans="3:59"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</row>
    <row r="181" spans="3:59"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</row>
    <row r="182" spans="3:59"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</row>
    <row r="183" spans="3:59"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</row>
    <row r="184" spans="3:59"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</row>
    <row r="185" spans="3:59"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</row>
    <row r="186" spans="3:59"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</row>
    <row r="187" spans="3:59"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</row>
    <row r="188" spans="3:59"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</row>
    <row r="189" spans="3:59"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</row>
    <row r="190" spans="3:59"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</row>
    <row r="191" spans="3:59"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</row>
    <row r="192" spans="3:59"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</row>
    <row r="193" spans="3:59"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</row>
    <row r="194" spans="3:59"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</row>
    <row r="195" spans="3:59"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</row>
    <row r="196" spans="3:59"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</row>
    <row r="197" spans="3:59"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</row>
    <row r="198" spans="3:59"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</row>
    <row r="199" spans="3:59"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</row>
    <row r="200" spans="3:59"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</row>
    <row r="201" spans="3:59"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</row>
    <row r="202" spans="3:59"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</row>
    <row r="203" spans="3:59"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</row>
    <row r="204" spans="3:59"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</row>
    <row r="205" spans="3:59"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</row>
    <row r="206" spans="3:59"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</row>
    <row r="207" spans="3:59"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</row>
    <row r="208" spans="3:59"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</row>
    <row r="209" spans="3:59"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</row>
    <row r="210" spans="3:59"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</row>
    <row r="211" spans="3:59"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</row>
    <row r="212" spans="3:59"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</row>
    <row r="213" spans="3:59"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</row>
    <row r="214" spans="3:59"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</row>
    <row r="215" spans="3:59"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</row>
    <row r="216" spans="3:59"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</row>
    <row r="217" spans="3:59"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</row>
    <row r="218" spans="3:59"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</row>
    <row r="219" spans="3:59"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</row>
    <row r="220" spans="3:59"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</row>
    <row r="221" spans="3:59"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</row>
    <row r="222" spans="3:59"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</row>
    <row r="223" spans="3:59"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</row>
    <row r="224" spans="3:59"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</row>
    <row r="225" spans="3:59"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</row>
    <row r="226" spans="3:59"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</row>
    <row r="227" spans="3:59"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</row>
    <row r="228" spans="3:59"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</row>
    <row r="229" spans="3:59"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</row>
    <row r="230" spans="3:59"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</row>
    <row r="231" spans="3:59"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</row>
    <row r="232" spans="3:59"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</row>
    <row r="233" spans="3:59"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</row>
    <row r="234" spans="3:59"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</row>
    <row r="235" spans="3:59"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</row>
    <row r="236" spans="3:59"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</row>
    <row r="237" spans="3:59"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</row>
    <row r="238" spans="3:59"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</row>
    <row r="239" spans="3:59"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</row>
    <row r="240" spans="3:59"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</row>
    <row r="241" spans="3:59"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</row>
    <row r="242" spans="3:59"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</row>
    <row r="243" spans="3:59"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</row>
    <row r="244" spans="3:59"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</row>
    <row r="245" spans="3:59"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</row>
    <row r="246" spans="3:59"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</row>
    <row r="247" spans="3:59"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</row>
    <row r="248" spans="3:59"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</row>
    <row r="249" spans="3:59"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</row>
    <row r="250" spans="3:59"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</row>
    <row r="251" spans="3:59"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</row>
    <row r="252" spans="3:59"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</row>
    <row r="253" spans="3:59"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</row>
    <row r="254" spans="3:59"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</row>
    <row r="255" spans="3:59"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</row>
    <row r="256" spans="3:59"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</row>
    <row r="257" spans="3:59"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</row>
    <row r="258" spans="3:59"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</row>
    <row r="259" spans="3:59"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</row>
    <row r="260" spans="3:59"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</row>
    <row r="261" spans="3:59"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3:59"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3:59"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3:59"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3:59"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3:59"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3:59"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3:59"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3:59"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3:59"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3:59"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3:59"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3:59"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3:59"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3:59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3:59"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3:59"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3:59"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3:59"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3:59"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3:59"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3:59"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3:59"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3:59"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3:59"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3:59"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3:59"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3:59"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3:59"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3:59"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3:59"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3:59"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3:59"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3:59"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3:59"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3:59"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3:59"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3:59"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3:59"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3:59"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3:59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3:59"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3:59"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3:59"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3:59"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3:59"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3:59"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3:59"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3:59"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3:59"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3:59"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3:59"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3:59"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3:59"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3:59"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3:59"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3:59"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3:59"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3:59"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3:59"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3:59"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3:59"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3:59"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3:59"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3:59"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3:59"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3:59"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3:59"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3:59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3:59"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3:59"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3:59"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3:59"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3:59"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3:59"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3:59"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3:59"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3:59"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3:59"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3:59"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3:59"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3:59"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3:59"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3:59"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3:59"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3:59"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3:59"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3:59"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3:59"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3:59"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3:59"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3:59"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3:59"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3:59"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3:59"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3:59"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3:59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3:59"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3:59"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3:59"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3:59"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3:59"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3:59"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3:59"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3:59"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3:59"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3:59"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  <row r="368" spans="3:59"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</row>
    <row r="369" spans="3:59"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</row>
    <row r="370" spans="3:59"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</row>
    <row r="371" spans="3:59"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</row>
    <row r="372" spans="3:59"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</row>
    <row r="373" spans="3:59"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</row>
    <row r="374" spans="3:59"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</row>
    <row r="375" spans="3:59"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</row>
    <row r="376" spans="3:59"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</row>
    <row r="377" spans="3:59"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</row>
    <row r="378" spans="3:59"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</row>
    <row r="379" spans="3:59"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</row>
    <row r="380" spans="3:59"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</row>
    <row r="381" spans="3:59"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</row>
    <row r="382" spans="3:59"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</row>
    <row r="383" spans="3:59"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</row>
    <row r="384" spans="3:59"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</row>
    <row r="385" spans="3:59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</row>
    <row r="386" spans="3:59"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</row>
    <row r="387" spans="3:59"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</row>
    <row r="388" spans="3:59"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</row>
    <row r="389" spans="3:59"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</row>
    <row r="390" spans="3:59"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</row>
    <row r="391" spans="3:59"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</row>
    <row r="392" spans="3:59"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</row>
    <row r="393" spans="3:59"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</row>
    <row r="394" spans="3:59"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</row>
    <row r="395" spans="3:59"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</row>
    <row r="396" spans="3:59"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</row>
    <row r="397" spans="3:59"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</row>
    <row r="398" spans="3:59"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</row>
    <row r="399" spans="3:59"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</row>
    <row r="400" spans="3:59"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</row>
    <row r="401" spans="3:59"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</row>
    <row r="402" spans="3:59"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</row>
    <row r="403" spans="3:59"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</row>
    <row r="404" spans="3:59"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</row>
    <row r="405" spans="3:59"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</row>
    <row r="406" spans="3:59"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</row>
    <row r="407" spans="3:59"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</row>
    <row r="408" spans="3:59"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</row>
    <row r="409" spans="3:59"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</row>
    <row r="410" spans="3:59"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</row>
    <row r="411" spans="3:59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</row>
    <row r="412" spans="3:59"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</row>
    <row r="413" spans="3:59"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</row>
    <row r="414" spans="3:59"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</row>
    <row r="415" spans="3:59"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</row>
    <row r="416" spans="3:59"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</row>
    <row r="417" spans="3:59"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</row>
    <row r="418" spans="3:59"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</row>
    <row r="419" spans="3:59"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</row>
    <row r="420" spans="3:59"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</row>
    <row r="421" spans="3:59"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</row>
    <row r="422" spans="3:59"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</row>
    <row r="423" spans="3:59"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</row>
    <row r="424" spans="3:59"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</row>
    <row r="425" spans="3:59"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</row>
    <row r="426" spans="3:59"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</row>
    <row r="427" spans="3:59"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</row>
    <row r="428" spans="3:59"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</row>
    <row r="429" spans="3:59"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</row>
    <row r="430" spans="3:59"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</row>
    <row r="431" spans="3:59"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</row>
    <row r="432" spans="3:59"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</row>
    <row r="433" spans="3:59"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</row>
    <row r="434" spans="3:59"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</row>
    <row r="435" spans="3:59"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</row>
    <row r="436" spans="3:59"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</row>
    <row r="437" spans="3:59"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</row>
    <row r="438" spans="3:59"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</row>
    <row r="439" spans="3:59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</row>
    <row r="440" spans="3:59"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</row>
    <row r="441" spans="3:59"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</row>
    <row r="442" spans="3:59"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</row>
    <row r="443" spans="3:59"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</row>
    <row r="444" spans="3:59"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</row>
    <row r="445" spans="3:59"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</row>
    <row r="446" spans="3:59"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</row>
    <row r="447" spans="3:59"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</row>
    <row r="448" spans="3:59"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</row>
    <row r="449" spans="3:59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</row>
    <row r="450" spans="3:59"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</row>
    <row r="451" spans="3:59"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</row>
    <row r="452" spans="3:59"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</row>
    <row r="453" spans="3:59"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</row>
    <row r="454" spans="3:59"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</row>
    <row r="455" spans="3:59"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</row>
    <row r="456" spans="3:59"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</row>
    <row r="457" spans="3:59"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</row>
    <row r="458" spans="3:59"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</row>
    <row r="459" spans="3:59"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</row>
    <row r="460" spans="3:59"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</row>
    <row r="461" spans="3:59"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</row>
    <row r="462" spans="3:59"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</row>
    <row r="463" spans="3:59"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</row>
    <row r="464" spans="3:59"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</row>
    <row r="465" spans="3:59"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</row>
    <row r="466" spans="3:59"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</row>
    <row r="467" spans="3:59"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</row>
    <row r="468" spans="3:59"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</row>
    <row r="469" spans="3:59"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</row>
    <row r="470" spans="3:59"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</row>
    <row r="471" spans="3:59"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</row>
    <row r="472" spans="3:59"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</row>
    <row r="473" spans="3:59"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</row>
    <row r="474" spans="3:59"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</row>
    <row r="475" spans="3:59"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</row>
    <row r="476" spans="3:59"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</row>
    <row r="477" spans="3:59"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</row>
    <row r="478" spans="3:59"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</row>
    <row r="479" spans="3:59"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</row>
    <row r="480" spans="3:59"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</row>
    <row r="481" spans="3:59"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</row>
    <row r="482" spans="3:59"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</row>
    <row r="483" spans="3:59"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</row>
    <row r="484" spans="3:59"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</row>
    <row r="485" spans="3:59"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</row>
    <row r="486" spans="3:59"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</row>
    <row r="487" spans="3:59"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</row>
    <row r="488" spans="3:59"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</row>
    <row r="489" spans="3:59"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</row>
    <row r="490" spans="3:59"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</row>
    <row r="491" spans="3:59"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</row>
    <row r="492" spans="3:59"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</row>
    <row r="493" spans="3:59"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</row>
    <row r="494" spans="3:59"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</row>
    <row r="495" spans="3:59"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</row>
    <row r="496" spans="3:59"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</row>
    <row r="497" spans="3:59"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</row>
    <row r="498" spans="3:59"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</row>
    <row r="499" spans="3:59"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</row>
    <row r="500" spans="3:59"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</row>
    <row r="501" spans="3:59"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</row>
    <row r="502" spans="3:59"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</row>
    <row r="503" spans="3:59"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</row>
    <row r="504" spans="3:59"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</row>
    <row r="505" spans="3:59"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</row>
    <row r="506" spans="3:59"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</row>
    <row r="507" spans="3:59"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</row>
    <row r="508" spans="3:59"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</row>
    <row r="509" spans="3:59"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</row>
    <row r="510" spans="3:59"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</row>
    <row r="511" spans="3:59"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</row>
    <row r="512" spans="3:59"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</row>
    <row r="513" spans="3:59"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</row>
    <row r="514" spans="3:59"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</row>
    <row r="515" spans="3:59"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</row>
    <row r="516" spans="3:59"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</row>
    <row r="517" spans="3:59"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</row>
    <row r="518" spans="3:59"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</row>
    <row r="519" spans="3:59"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</row>
    <row r="520" spans="3:59"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</row>
    <row r="521" spans="3:59"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</row>
    <row r="522" spans="3:59"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</row>
    <row r="523" spans="3:59"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</row>
    <row r="524" spans="3:59"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</row>
    <row r="525" spans="3:59"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</row>
    <row r="526" spans="3:59"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</row>
    <row r="527" spans="3:59"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</row>
    <row r="528" spans="3:59"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</row>
    <row r="529" spans="3:59"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</row>
    <row r="530" spans="3:59"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</row>
    <row r="531" spans="3:59"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</row>
    <row r="532" spans="3:59"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</row>
    <row r="533" spans="3:59"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</row>
    <row r="534" spans="3:59"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</row>
    <row r="535" spans="3:59"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</row>
    <row r="536" spans="3:59"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</row>
    <row r="537" spans="3:59"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</row>
    <row r="538" spans="3:59"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</row>
    <row r="539" spans="3:59"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</row>
    <row r="540" spans="3:59"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</row>
    <row r="541" spans="3:59"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</row>
    <row r="542" spans="3:59"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</row>
    <row r="543" spans="3:59"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</row>
    <row r="544" spans="3:59"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</row>
    <row r="545" spans="3:59"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</row>
    <row r="546" spans="3:59"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</row>
    <row r="547" spans="3:59"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</row>
    <row r="548" spans="3:59"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</row>
    <row r="549" spans="3:59"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</row>
    <row r="550" spans="3:59"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</row>
    <row r="551" spans="3:59"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</row>
    <row r="552" spans="3:59"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</row>
    <row r="553" spans="3:59"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</row>
    <row r="554" spans="3:59"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</row>
    <row r="555" spans="3:59"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</row>
    <row r="556" spans="3:59"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</row>
    <row r="557" spans="3:59"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</row>
    <row r="558" spans="3:59"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</row>
    <row r="559" spans="3:59"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</row>
    <row r="560" spans="3:59"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</row>
    <row r="561" spans="3:59"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</row>
    <row r="562" spans="3:59"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</row>
    <row r="563" spans="3:59"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</row>
    <row r="564" spans="3:59"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</row>
    <row r="565" spans="3:59"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</row>
    <row r="566" spans="3:59"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</row>
    <row r="567" spans="3:59"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</row>
    <row r="568" spans="3:59"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</row>
    <row r="569" spans="3:59"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</row>
    <row r="570" spans="3:59"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</row>
    <row r="571" spans="3:59"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</row>
    <row r="572" spans="3:59"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</row>
    <row r="573" spans="3:59"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</row>
    <row r="574" spans="3:59"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</row>
    <row r="575" spans="3:59"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</row>
    <row r="576" spans="3:59"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</row>
    <row r="577" spans="3:59"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</row>
    <row r="578" spans="3:59"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</row>
    <row r="579" spans="3:59"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</row>
    <row r="580" spans="3:59"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</row>
    <row r="581" spans="3:59"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</row>
    <row r="582" spans="3:59"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</row>
    <row r="583" spans="3:59"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</row>
    <row r="584" spans="3:59"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</row>
    <row r="585" spans="3:59"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</row>
    <row r="586" spans="3:59"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</row>
    <row r="587" spans="3:59"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</row>
    <row r="588" spans="3:59"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</row>
    <row r="589" spans="3:59"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</row>
    <row r="590" spans="3:59"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</row>
    <row r="591" spans="3:59"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</row>
    <row r="592" spans="3:59"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</row>
    <row r="593" spans="3:59"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</row>
    <row r="594" spans="3:59"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</row>
    <row r="595" spans="3:59"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</row>
    <row r="596" spans="3:59"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</row>
    <row r="597" spans="3:59"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</row>
    <row r="598" spans="3:59"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</row>
    <row r="599" spans="3:59"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</row>
    <row r="600" spans="3:59"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</row>
    <row r="601" spans="3:59"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</row>
    <row r="602" spans="3:59"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</row>
    <row r="603" spans="3:59"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</row>
    <row r="604" spans="3:59"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</row>
    <row r="605" spans="3:59"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</row>
    <row r="606" spans="3:59"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</row>
    <row r="607" spans="3:59"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</row>
    <row r="608" spans="3:59"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</row>
    <row r="609" spans="3:59"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</row>
    <row r="610" spans="3:59"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</row>
    <row r="611" spans="3:59"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</row>
    <row r="612" spans="3:59"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</row>
    <row r="613" spans="3:59"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</row>
    <row r="614" spans="3:59"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</row>
    <row r="615" spans="3:59"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</row>
    <row r="616" spans="3:59"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</row>
    <row r="617" spans="3:59"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</row>
    <row r="618" spans="3:59"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</row>
    <row r="619" spans="3:59"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</row>
    <row r="620" spans="3:59"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</row>
    <row r="621" spans="3:59"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</row>
    <row r="622" spans="3:59"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</row>
    <row r="623" spans="3:59"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</row>
    <row r="624" spans="3:59"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</row>
    <row r="625" spans="3:59"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</row>
    <row r="626" spans="3:59"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</row>
    <row r="627" spans="3:59"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</row>
    <row r="628" spans="3:59"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</row>
    <row r="629" spans="3:59"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</row>
    <row r="630" spans="3:59"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</row>
    <row r="631" spans="3:59"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</row>
    <row r="632" spans="3:59"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</row>
    <row r="633" spans="3:59"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</row>
    <row r="634" spans="3:59"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</row>
    <row r="635" spans="3:59"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</row>
    <row r="636" spans="3:59"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</row>
    <row r="637" spans="3:59"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</row>
    <row r="638" spans="3:59"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</row>
    <row r="639" spans="3:59"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</row>
    <row r="640" spans="3:59"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</row>
    <row r="641" spans="3:59"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</row>
    <row r="642" spans="3:59"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</row>
    <row r="643" spans="3:59"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</row>
    <row r="644" spans="3:59"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</row>
    <row r="645" spans="3:59"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</row>
    <row r="646" spans="3:59"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</row>
    <row r="647" spans="3:59"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</row>
    <row r="648" spans="3:59"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</row>
    <row r="649" spans="3:59"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</row>
    <row r="650" spans="3:59"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</row>
    <row r="651" spans="3:59"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</row>
    <row r="652" spans="3:59"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</row>
    <row r="653" spans="3:59"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</row>
    <row r="654" spans="3:59"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</row>
    <row r="655" spans="3:59"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</row>
    <row r="656" spans="3:59"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</row>
    <row r="657" spans="3:59"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</row>
    <row r="658" spans="3:59"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</row>
    <row r="659" spans="3:59"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</row>
    <row r="660" spans="3:59"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</row>
    <row r="661" spans="3:59"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</row>
    <row r="662" spans="3:59"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</row>
    <row r="663" spans="3:59"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</row>
    <row r="664" spans="3:59"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</row>
    <row r="665" spans="3:59"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</row>
    <row r="666" spans="3:59"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</row>
    <row r="667" spans="3:59"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</row>
    <row r="668" spans="3:59"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</row>
    <row r="669" spans="3:59"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</row>
    <row r="670" spans="3:59"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</row>
    <row r="671" spans="3:59"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</row>
    <row r="672" spans="3:59"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</row>
    <row r="673" spans="3:59"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</row>
    <row r="674" spans="3:59"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</row>
    <row r="675" spans="3:59"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</row>
    <row r="676" spans="3:59"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</row>
    <row r="677" spans="3:59"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</row>
    <row r="678" spans="3:59"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</row>
    <row r="679" spans="3:59"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</row>
    <row r="680" spans="3:59"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</row>
    <row r="681" spans="3:59"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</row>
    <row r="682" spans="3:59"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</row>
    <row r="683" spans="3:59"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</row>
    <row r="684" spans="3:59"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</row>
    <row r="685" spans="3:59"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</row>
    <row r="686" spans="3:59"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</row>
    <row r="687" spans="3:59"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</row>
    <row r="688" spans="3:59"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</row>
    <row r="689" spans="3:59"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</row>
    <row r="690" spans="3:59"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</row>
    <row r="691" spans="3:59"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</row>
    <row r="692" spans="3:59"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</row>
    <row r="693" spans="3:59"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</row>
    <row r="694" spans="3:59"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</row>
    <row r="695" spans="3:59"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</row>
    <row r="696" spans="3:59"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</row>
    <row r="697" spans="3:59"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</row>
    <row r="698" spans="3:59"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</row>
    <row r="699" spans="3:59"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</row>
    <row r="700" spans="3:59"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</row>
    <row r="701" spans="3:59"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</row>
    <row r="702" spans="3:59"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</row>
    <row r="703" spans="3:59"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</row>
    <row r="704" spans="3:59"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</row>
    <row r="705" spans="3:59"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</row>
    <row r="706" spans="3:59"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</row>
    <row r="707" spans="3:59"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</row>
    <row r="708" spans="3:59"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</row>
    <row r="709" spans="3:59"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</row>
    <row r="710" spans="3:59"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</row>
    <row r="711" spans="3:59"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</row>
    <row r="712" spans="3:59"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</row>
    <row r="713" spans="3:59"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</row>
    <row r="714" spans="3:59"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</row>
    <row r="715" spans="3:59"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</row>
    <row r="716" spans="3:59"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</row>
    <row r="717" spans="3:59"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</row>
    <row r="718" spans="3:59"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</row>
    <row r="719" spans="3:59"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</row>
    <row r="720" spans="3:59"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</row>
    <row r="721" spans="3:59"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</row>
    <row r="722" spans="3:59"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</row>
    <row r="723" spans="3:59"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</row>
    <row r="724" spans="3:59"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</row>
    <row r="725" spans="3:59"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</row>
    <row r="726" spans="3:59"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</row>
    <row r="727" spans="3:59"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</row>
    <row r="728" spans="3:59"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</row>
    <row r="729" spans="3:59"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</row>
    <row r="730" spans="3:59"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</row>
    <row r="731" spans="3:59"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</row>
    <row r="732" spans="3:59"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</row>
    <row r="733" spans="3:59"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</row>
    <row r="734" spans="3:59"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</row>
    <row r="735" spans="3:59"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</row>
    <row r="736" spans="3:59"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</row>
    <row r="737" spans="3:59"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</row>
    <row r="738" spans="3:59"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</row>
    <row r="739" spans="3:59"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</row>
    <row r="740" spans="3:59"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</row>
    <row r="741" spans="3:59"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</row>
    <row r="742" spans="3:59"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</row>
    <row r="743" spans="3:59"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</row>
    <row r="744" spans="3:59"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</row>
    <row r="745" spans="3:59"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</row>
    <row r="746" spans="3:59"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</row>
    <row r="747" spans="3:59"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</row>
    <row r="748" spans="3:59"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</row>
    <row r="749" spans="3:59"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  <c r="AS749" s="43"/>
      <c r="AT749" s="43"/>
      <c r="AU749" s="43"/>
      <c r="AV749" s="43"/>
      <c r="AW749" s="43"/>
      <c r="AX749" s="43"/>
      <c r="AY749" s="43"/>
      <c r="AZ749" s="43"/>
      <c r="BA749" s="43"/>
      <c r="BB749" s="43"/>
      <c r="BC749" s="43"/>
      <c r="BD749" s="43"/>
      <c r="BE749" s="43"/>
      <c r="BF749" s="43"/>
      <c r="BG749" s="43"/>
    </row>
    <row r="750" spans="3:59"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</row>
    <row r="751" spans="3:59"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</row>
    <row r="752" spans="3:59"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</row>
    <row r="753" spans="3:59"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</row>
    <row r="754" spans="3:59"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</row>
    <row r="755" spans="3:59"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</row>
    <row r="756" spans="3:59"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</row>
    <row r="757" spans="3:59"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</row>
    <row r="758" spans="3:59"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</row>
    <row r="759" spans="3:59"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</row>
    <row r="760" spans="3:59"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</row>
    <row r="761" spans="3:59"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</row>
    <row r="762" spans="3:59"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</row>
    <row r="763" spans="3:59"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</row>
    <row r="764" spans="3:59"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</row>
    <row r="765" spans="3:59"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</row>
    <row r="766" spans="3:59"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</row>
    <row r="767" spans="3:59"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</row>
    <row r="768" spans="3:59"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</row>
    <row r="769" spans="3:59"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</row>
    <row r="770" spans="3:59"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</row>
    <row r="771" spans="3:59"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</row>
    <row r="772" spans="3:59"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</row>
    <row r="773" spans="3:59"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</row>
    <row r="774" spans="3:59"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</row>
    <row r="775" spans="3:59"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</row>
    <row r="776" spans="3:59"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</row>
    <row r="777" spans="3:59"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</row>
    <row r="778" spans="3:59"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</row>
    <row r="779" spans="3:59"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</row>
    <row r="780" spans="3:59"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  <c r="AS780" s="43"/>
      <c r="AT780" s="43"/>
      <c r="AU780" s="43"/>
      <c r="AV780" s="43"/>
      <c r="AW780" s="43"/>
      <c r="AX780" s="43"/>
      <c r="AY780" s="43"/>
      <c r="AZ780" s="43"/>
      <c r="BA780" s="43"/>
      <c r="BB780" s="43"/>
      <c r="BC780" s="43"/>
      <c r="BD780" s="43"/>
      <c r="BE780" s="43"/>
      <c r="BF780" s="43"/>
      <c r="BG780" s="43"/>
    </row>
    <row r="781" spans="3:59"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  <c r="AW781" s="43"/>
      <c r="AX781" s="43"/>
      <c r="AY781" s="43"/>
      <c r="AZ781" s="43"/>
      <c r="BA781" s="43"/>
      <c r="BB781" s="43"/>
      <c r="BC781" s="43"/>
      <c r="BD781" s="43"/>
      <c r="BE781" s="43"/>
      <c r="BF781" s="43"/>
      <c r="BG781" s="43"/>
    </row>
    <row r="782" spans="3:59"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  <c r="BA782" s="43"/>
      <c r="BB782" s="43"/>
      <c r="BC782" s="43"/>
      <c r="BD782" s="43"/>
      <c r="BE782" s="43"/>
      <c r="BF782" s="43"/>
      <c r="BG782" s="43"/>
    </row>
    <row r="783" spans="3:59"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  <c r="BA783" s="43"/>
      <c r="BB783" s="43"/>
      <c r="BC783" s="43"/>
      <c r="BD783" s="43"/>
      <c r="BE783" s="43"/>
      <c r="BF783" s="43"/>
      <c r="BG783" s="43"/>
    </row>
    <row r="784" spans="3:59"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  <c r="AS784" s="43"/>
      <c r="AT784" s="43"/>
      <c r="AU784" s="43"/>
      <c r="AV784" s="43"/>
      <c r="AW784" s="43"/>
      <c r="AX784" s="43"/>
      <c r="AY784" s="43"/>
      <c r="AZ784" s="43"/>
      <c r="BA784" s="43"/>
      <c r="BB784" s="43"/>
      <c r="BC784" s="43"/>
      <c r="BD784" s="43"/>
      <c r="BE784" s="43"/>
      <c r="BF784" s="43"/>
      <c r="BG784" s="43"/>
    </row>
    <row r="785" spans="3:59"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  <c r="BA785" s="43"/>
      <c r="BB785" s="43"/>
      <c r="BC785" s="43"/>
      <c r="BD785" s="43"/>
      <c r="BE785" s="43"/>
      <c r="BF785" s="43"/>
      <c r="BG785" s="43"/>
    </row>
    <row r="786" spans="3:59"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  <c r="BA786" s="43"/>
      <c r="BB786" s="43"/>
      <c r="BC786" s="43"/>
      <c r="BD786" s="43"/>
      <c r="BE786" s="43"/>
      <c r="BF786" s="43"/>
      <c r="BG786" s="43"/>
    </row>
    <row r="787" spans="3:59"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  <c r="BA787" s="43"/>
      <c r="BB787" s="43"/>
      <c r="BC787" s="43"/>
      <c r="BD787" s="43"/>
      <c r="BE787" s="43"/>
      <c r="BF787" s="43"/>
      <c r="BG787" s="43"/>
    </row>
    <row r="788" spans="3:59"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  <c r="BA788" s="43"/>
      <c r="BB788" s="43"/>
      <c r="BC788" s="43"/>
      <c r="BD788" s="43"/>
      <c r="BE788" s="43"/>
      <c r="BF788" s="43"/>
      <c r="BG788" s="43"/>
    </row>
    <row r="789" spans="3:59"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  <c r="AS789" s="43"/>
      <c r="AT789" s="43"/>
      <c r="AU789" s="43"/>
      <c r="AV789" s="43"/>
      <c r="AW789" s="43"/>
      <c r="AX789" s="43"/>
      <c r="AY789" s="43"/>
      <c r="AZ789" s="43"/>
      <c r="BA789" s="43"/>
      <c r="BB789" s="43"/>
      <c r="BC789" s="43"/>
      <c r="BD789" s="43"/>
      <c r="BE789" s="43"/>
      <c r="BF789" s="43"/>
      <c r="BG789" s="43"/>
    </row>
    <row r="790" spans="3:59"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  <c r="AS790" s="43"/>
      <c r="AT790" s="43"/>
      <c r="AU790" s="43"/>
      <c r="AV790" s="43"/>
      <c r="AW790" s="43"/>
      <c r="AX790" s="43"/>
      <c r="AY790" s="43"/>
      <c r="AZ790" s="43"/>
      <c r="BA790" s="43"/>
      <c r="BB790" s="43"/>
      <c r="BC790" s="43"/>
      <c r="BD790" s="43"/>
      <c r="BE790" s="43"/>
      <c r="BF790" s="43"/>
      <c r="BG790" s="43"/>
    </row>
    <row r="791" spans="3:59"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  <c r="BA791" s="43"/>
      <c r="BB791" s="43"/>
      <c r="BC791" s="43"/>
      <c r="BD791" s="43"/>
      <c r="BE791" s="43"/>
      <c r="BF791" s="43"/>
      <c r="BG791" s="43"/>
    </row>
    <row r="792" spans="3:59"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  <c r="AS792" s="43"/>
      <c r="AT792" s="43"/>
      <c r="AU792" s="43"/>
      <c r="AV792" s="43"/>
      <c r="AW792" s="43"/>
      <c r="AX792" s="43"/>
      <c r="AY792" s="43"/>
      <c r="AZ792" s="43"/>
      <c r="BA792" s="43"/>
      <c r="BB792" s="43"/>
      <c r="BC792" s="43"/>
      <c r="BD792" s="43"/>
      <c r="BE792" s="43"/>
      <c r="BF792" s="43"/>
      <c r="BG792" s="43"/>
    </row>
    <row r="793" spans="3:59"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  <c r="BA793" s="43"/>
      <c r="BB793" s="43"/>
      <c r="BC793" s="43"/>
      <c r="BD793" s="43"/>
      <c r="BE793" s="43"/>
      <c r="BF793" s="43"/>
      <c r="BG793" s="43"/>
    </row>
    <row r="794" spans="3:59"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  <c r="AS794" s="43"/>
      <c r="AT794" s="43"/>
      <c r="AU794" s="43"/>
      <c r="AV794" s="43"/>
      <c r="AW794" s="43"/>
      <c r="AX794" s="43"/>
      <c r="AY794" s="43"/>
      <c r="AZ794" s="43"/>
      <c r="BA794" s="43"/>
      <c r="BB794" s="43"/>
      <c r="BC794" s="43"/>
      <c r="BD794" s="43"/>
      <c r="BE794" s="43"/>
      <c r="BF794" s="43"/>
      <c r="BG794" s="43"/>
    </row>
    <row r="795" spans="3:59"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  <c r="BA795" s="43"/>
      <c r="BB795" s="43"/>
      <c r="BC795" s="43"/>
      <c r="BD795" s="43"/>
      <c r="BE795" s="43"/>
      <c r="BF795" s="43"/>
      <c r="BG795" s="43"/>
    </row>
    <row r="796" spans="3:59"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  <c r="BA796" s="43"/>
      <c r="BB796" s="43"/>
      <c r="BC796" s="43"/>
      <c r="BD796" s="43"/>
      <c r="BE796" s="43"/>
      <c r="BF796" s="43"/>
      <c r="BG796" s="43"/>
    </row>
    <row r="797" spans="3:59"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  <c r="BA797" s="43"/>
      <c r="BB797" s="43"/>
      <c r="BC797" s="43"/>
      <c r="BD797" s="43"/>
      <c r="BE797" s="43"/>
      <c r="BF797" s="43"/>
      <c r="BG797" s="43"/>
    </row>
    <row r="798" spans="3:59"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  <c r="AS798" s="43"/>
      <c r="AT798" s="43"/>
      <c r="AU798" s="43"/>
      <c r="AV798" s="43"/>
      <c r="AW798" s="43"/>
      <c r="AX798" s="43"/>
      <c r="AY798" s="43"/>
      <c r="AZ798" s="43"/>
      <c r="BA798" s="43"/>
      <c r="BB798" s="43"/>
      <c r="BC798" s="43"/>
      <c r="BD798" s="43"/>
      <c r="BE798" s="43"/>
      <c r="BF798" s="43"/>
      <c r="BG798" s="43"/>
    </row>
    <row r="799" spans="3:59"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</row>
    <row r="800" spans="3:59"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  <c r="AS800" s="43"/>
      <c r="AT800" s="43"/>
      <c r="AU800" s="43"/>
      <c r="AV800" s="43"/>
      <c r="AW800" s="43"/>
      <c r="AX800" s="43"/>
      <c r="AY800" s="43"/>
      <c r="AZ800" s="43"/>
      <c r="BA800" s="43"/>
      <c r="BB800" s="43"/>
      <c r="BC800" s="43"/>
      <c r="BD800" s="43"/>
      <c r="BE800" s="43"/>
      <c r="BF800" s="43"/>
      <c r="BG800" s="43"/>
    </row>
    <row r="801" spans="3:59"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  <c r="AS801" s="43"/>
      <c r="AT801" s="43"/>
      <c r="AU801" s="43"/>
      <c r="AV801" s="43"/>
      <c r="AW801" s="43"/>
      <c r="AX801" s="43"/>
      <c r="AY801" s="43"/>
      <c r="AZ801" s="43"/>
      <c r="BA801" s="43"/>
      <c r="BB801" s="43"/>
      <c r="BC801" s="43"/>
      <c r="BD801" s="43"/>
      <c r="BE801" s="43"/>
      <c r="BF801" s="43"/>
      <c r="BG801" s="43"/>
    </row>
    <row r="802" spans="3:59"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  <c r="AS802" s="43"/>
      <c r="AT802" s="43"/>
      <c r="AU802" s="43"/>
      <c r="AV802" s="43"/>
      <c r="AW802" s="43"/>
      <c r="AX802" s="43"/>
      <c r="AY802" s="43"/>
      <c r="AZ802" s="43"/>
      <c r="BA802" s="43"/>
      <c r="BB802" s="43"/>
      <c r="BC802" s="43"/>
      <c r="BD802" s="43"/>
      <c r="BE802" s="43"/>
      <c r="BF802" s="43"/>
      <c r="BG802" s="43"/>
    </row>
    <row r="803" spans="3:59"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  <c r="BA803" s="43"/>
      <c r="BB803" s="43"/>
      <c r="BC803" s="43"/>
      <c r="BD803" s="43"/>
      <c r="BE803" s="43"/>
      <c r="BF803" s="43"/>
      <c r="BG803" s="43"/>
    </row>
    <row r="804" spans="3:59"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  <c r="AS804" s="43"/>
      <c r="AT804" s="43"/>
      <c r="AU804" s="43"/>
      <c r="AV804" s="43"/>
      <c r="AW804" s="43"/>
      <c r="AX804" s="43"/>
      <c r="AY804" s="43"/>
      <c r="AZ804" s="43"/>
      <c r="BA804" s="43"/>
      <c r="BB804" s="43"/>
      <c r="BC804" s="43"/>
      <c r="BD804" s="43"/>
      <c r="BE804" s="43"/>
      <c r="BF804" s="43"/>
      <c r="BG804" s="43"/>
    </row>
    <row r="805" spans="3:59"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  <c r="AS805" s="43"/>
      <c r="AT805" s="43"/>
      <c r="AU805" s="43"/>
      <c r="AV805" s="43"/>
      <c r="AW805" s="43"/>
      <c r="AX805" s="43"/>
      <c r="AY805" s="43"/>
      <c r="AZ805" s="43"/>
      <c r="BA805" s="43"/>
      <c r="BB805" s="43"/>
      <c r="BC805" s="43"/>
      <c r="BD805" s="43"/>
      <c r="BE805" s="43"/>
      <c r="BF805" s="43"/>
      <c r="BG805" s="43"/>
    </row>
    <row r="806" spans="3:59"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  <c r="AS806" s="43"/>
      <c r="AT806" s="43"/>
      <c r="AU806" s="43"/>
      <c r="AV806" s="43"/>
      <c r="AW806" s="43"/>
      <c r="AX806" s="43"/>
      <c r="AY806" s="43"/>
      <c r="AZ806" s="43"/>
      <c r="BA806" s="43"/>
      <c r="BB806" s="43"/>
      <c r="BC806" s="43"/>
      <c r="BD806" s="43"/>
      <c r="BE806" s="43"/>
      <c r="BF806" s="43"/>
      <c r="BG806" s="43"/>
    </row>
    <row r="807" spans="3:59"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  <c r="AS807" s="43"/>
      <c r="AT807" s="43"/>
      <c r="AU807" s="43"/>
      <c r="AV807" s="43"/>
      <c r="AW807" s="43"/>
      <c r="AX807" s="43"/>
      <c r="AY807" s="43"/>
      <c r="AZ807" s="43"/>
      <c r="BA807" s="43"/>
      <c r="BB807" s="43"/>
      <c r="BC807" s="43"/>
      <c r="BD807" s="43"/>
      <c r="BE807" s="43"/>
      <c r="BF807" s="43"/>
      <c r="BG807" s="43"/>
    </row>
    <row r="808" spans="3:59"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  <c r="BA808" s="43"/>
      <c r="BB808" s="43"/>
      <c r="BC808" s="43"/>
      <c r="BD808" s="43"/>
      <c r="BE808" s="43"/>
      <c r="BF808" s="43"/>
      <c r="BG808" s="43"/>
    </row>
    <row r="809" spans="3:59"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</row>
    <row r="810" spans="3:59"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</row>
    <row r="811" spans="3:59"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</row>
    <row r="812" spans="3:59"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</row>
    <row r="813" spans="3:59"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</row>
    <row r="814" spans="3:59"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</row>
    <row r="815" spans="3:59"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</row>
    <row r="816" spans="3:59"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</row>
    <row r="817" spans="3:59"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</row>
    <row r="818" spans="3:59"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</row>
    <row r="819" spans="3:59"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</row>
    <row r="820" spans="3:59"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</row>
    <row r="821" spans="3:59"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</row>
    <row r="822" spans="3:59"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</row>
    <row r="823" spans="3:59"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</row>
    <row r="824" spans="3:59"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</row>
    <row r="825" spans="3:59"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</row>
    <row r="826" spans="3:59"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</row>
    <row r="827" spans="3:59"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</row>
    <row r="828" spans="3:59"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</row>
    <row r="829" spans="3:59"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</row>
    <row r="830" spans="3:59"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</row>
    <row r="831" spans="3:59"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</row>
    <row r="832" spans="3:59"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</row>
    <row r="833" spans="3:59"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</row>
    <row r="834" spans="3:59"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</row>
    <row r="835" spans="3:59"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</row>
    <row r="836" spans="3:59"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</row>
    <row r="837" spans="3:59"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</row>
    <row r="838" spans="3:59"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</row>
    <row r="839" spans="3:59"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</row>
    <row r="840" spans="3:59"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</row>
    <row r="841" spans="3:59"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</row>
    <row r="842" spans="3:59"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</row>
    <row r="843" spans="3:59"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</row>
    <row r="844" spans="3:59"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</row>
    <row r="845" spans="3:59"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</row>
    <row r="846" spans="3:59"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</row>
    <row r="847" spans="3:59"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</row>
    <row r="848" spans="3:59"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</row>
    <row r="849" spans="3:59"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</row>
    <row r="850" spans="3:59"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</row>
    <row r="851" spans="3:59"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</row>
    <row r="852" spans="3:59"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</row>
    <row r="853" spans="3:59"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</row>
    <row r="854" spans="3:59"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</row>
    <row r="855" spans="3:59"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</row>
    <row r="856" spans="3:59"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</row>
    <row r="857" spans="3:59"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</row>
    <row r="858" spans="3:59"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</row>
    <row r="859" spans="3:59"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</row>
    <row r="860" spans="3:59"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</row>
    <row r="861" spans="3:59"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</row>
    <row r="862" spans="3:59"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</row>
    <row r="863" spans="3:59"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  <c r="BA863" s="43"/>
      <c r="BB863" s="43"/>
      <c r="BC863" s="43"/>
      <c r="BD863" s="43"/>
      <c r="BE863" s="43"/>
      <c r="BF863" s="43"/>
      <c r="BG863" s="43"/>
    </row>
    <row r="864" spans="3:59"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  <c r="AS864" s="43"/>
      <c r="AT864" s="43"/>
      <c r="AU864" s="43"/>
      <c r="AV864" s="43"/>
      <c r="AW864" s="43"/>
      <c r="AX864" s="43"/>
      <c r="AY864" s="43"/>
      <c r="AZ864" s="43"/>
      <c r="BA864" s="43"/>
      <c r="BB864" s="43"/>
      <c r="BC864" s="43"/>
      <c r="BD864" s="43"/>
      <c r="BE864" s="43"/>
      <c r="BF864" s="43"/>
      <c r="BG864" s="43"/>
    </row>
    <row r="865" spans="3:59"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  <c r="AS865" s="43"/>
      <c r="AT865" s="43"/>
      <c r="AU865" s="43"/>
      <c r="AV865" s="43"/>
      <c r="AW865" s="43"/>
      <c r="AX865" s="43"/>
      <c r="AY865" s="43"/>
      <c r="AZ865" s="43"/>
      <c r="BA865" s="43"/>
      <c r="BB865" s="43"/>
      <c r="BC865" s="43"/>
      <c r="BD865" s="43"/>
      <c r="BE865" s="43"/>
      <c r="BF865" s="43"/>
      <c r="BG865" s="43"/>
    </row>
    <row r="866" spans="3:59"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  <c r="BA866" s="43"/>
      <c r="BB866" s="43"/>
      <c r="BC866" s="43"/>
      <c r="BD866" s="43"/>
      <c r="BE866" s="43"/>
      <c r="BF866" s="43"/>
      <c r="BG866" s="43"/>
    </row>
    <row r="867" spans="3:59"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  <c r="AW867" s="43"/>
      <c r="AX867" s="43"/>
      <c r="AY867" s="43"/>
      <c r="AZ867" s="43"/>
      <c r="BA867" s="43"/>
      <c r="BB867" s="43"/>
      <c r="BC867" s="43"/>
      <c r="BD867" s="43"/>
      <c r="BE867" s="43"/>
      <c r="BF867" s="43"/>
      <c r="BG867" s="43"/>
    </row>
    <row r="868" spans="3:59"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</row>
    <row r="869" spans="3:59"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  <c r="AW869" s="43"/>
      <c r="AX869" s="43"/>
      <c r="AY869" s="43"/>
      <c r="AZ869" s="43"/>
      <c r="BA869" s="43"/>
      <c r="BB869" s="43"/>
      <c r="BC869" s="43"/>
      <c r="BD869" s="43"/>
      <c r="BE869" s="43"/>
      <c r="BF869" s="43"/>
      <c r="BG869" s="43"/>
    </row>
    <row r="870" spans="3:59"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</row>
    <row r="871" spans="3:59"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  <c r="AS871" s="43"/>
      <c r="AT871" s="43"/>
      <c r="AU871" s="43"/>
      <c r="AV871" s="43"/>
      <c r="AW871" s="43"/>
      <c r="AX871" s="43"/>
      <c r="AY871" s="43"/>
      <c r="AZ871" s="43"/>
      <c r="BA871" s="43"/>
      <c r="BB871" s="43"/>
      <c r="BC871" s="43"/>
      <c r="BD871" s="43"/>
      <c r="BE871" s="43"/>
      <c r="BF871" s="43"/>
      <c r="BG871" s="43"/>
    </row>
    <row r="872" spans="3:59"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</row>
    <row r="873" spans="3:59"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</row>
    <row r="874" spans="3:59"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  <c r="BA874" s="43"/>
      <c r="BB874" s="43"/>
      <c r="BC874" s="43"/>
      <c r="BD874" s="43"/>
      <c r="BE874" s="43"/>
      <c r="BF874" s="43"/>
      <c r="BG874" s="43"/>
    </row>
    <row r="875" spans="3:59"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  <c r="BA875" s="43"/>
      <c r="BB875" s="43"/>
      <c r="BC875" s="43"/>
      <c r="BD875" s="43"/>
      <c r="BE875" s="43"/>
      <c r="BF875" s="43"/>
      <c r="BG875" s="43"/>
    </row>
    <row r="876" spans="3:59"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  <c r="AS876" s="43"/>
      <c r="AT876" s="43"/>
      <c r="AU876" s="43"/>
      <c r="AV876" s="43"/>
      <c r="AW876" s="43"/>
      <c r="AX876" s="43"/>
      <c r="AY876" s="43"/>
      <c r="AZ876" s="43"/>
      <c r="BA876" s="43"/>
      <c r="BB876" s="43"/>
      <c r="BC876" s="43"/>
      <c r="BD876" s="43"/>
      <c r="BE876" s="43"/>
      <c r="BF876" s="43"/>
      <c r="BG876" s="43"/>
    </row>
    <row r="877" spans="3:59"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  <c r="BA877" s="43"/>
      <c r="BB877" s="43"/>
      <c r="BC877" s="43"/>
      <c r="BD877" s="43"/>
      <c r="BE877" s="43"/>
      <c r="BF877" s="43"/>
      <c r="BG877" s="43"/>
    </row>
    <row r="878" spans="3:59"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  <c r="AS878" s="43"/>
      <c r="AT878" s="43"/>
      <c r="AU878" s="43"/>
      <c r="AV878" s="43"/>
      <c r="AW878" s="43"/>
      <c r="AX878" s="43"/>
      <c r="AY878" s="43"/>
      <c r="AZ878" s="43"/>
      <c r="BA878" s="43"/>
      <c r="BB878" s="43"/>
      <c r="BC878" s="43"/>
      <c r="BD878" s="43"/>
      <c r="BE878" s="43"/>
      <c r="BF878" s="43"/>
      <c r="BG878" s="43"/>
    </row>
    <row r="879" spans="3:59"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  <c r="BA879" s="43"/>
      <c r="BB879" s="43"/>
      <c r="BC879" s="43"/>
      <c r="BD879" s="43"/>
      <c r="BE879" s="43"/>
      <c r="BF879" s="43"/>
      <c r="BG879" s="43"/>
    </row>
    <row r="880" spans="3:59"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  <c r="AS880" s="43"/>
      <c r="AT880" s="43"/>
      <c r="AU880" s="43"/>
      <c r="AV880" s="43"/>
      <c r="AW880" s="43"/>
      <c r="AX880" s="43"/>
      <c r="AY880" s="43"/>
      <c r="AZ880" s="43"/>
      <c r="BA880" s="43"/>
      <c r="BB880" s="43"/>
      <c r="BC880" s="43"/>
      <c r="BD880" s="43"/>
      <c r="BE880" s="43"/>
      <c r="BF880" s="43"/>
      <c r="BG880" s="43"/>
    </row>
    <row r="881" spans="3:59"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</row>
    <row r="882" spans="3:59"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  <c r="AS882" s="43"/>
      <c r="AT882" s="43"/>
      <c r="AU882" s="43"/>
      <c r="AV882" s="43"/>
      <c r="AW882" s="43"/>
      <c r="AX882" s="43"/>
      <c r="AY882" s="43"/>
      <c r="AZ882" s="43"/>
      <c r="BA882" s="43"/>
      <c r="BB882" s="43"/>
      <c r="BC882" s="43"/>
      <c r="BD882" s="43"/>
      <c r="BE882" s="43"/>
      <c r="BF882" s="43"/>
      <c r="BG882" s="43"/>
    </row>
    <row r="883" spans="3:59"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</row>
    <row r="884" spans="3:59"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  <c r="BA884" s="43"/>
      <c r="BB884" s="43"/>
      <c r="BC884" s="43"/>
      <c r="BD884" s="43"/>
      <c r="BE884" s="43"/>
      <c r="BF884" s="43"/>
      <c r="BG884" s="43"/>
    </row>
    <row r="885" spans="3:59"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  <c r="AS885" s="43"/>
      <c r="AT885" s="43"/>
      <c r="AU885" s="43"/>
      <c r="AV885" s="43"/>
      <c r="AW885" s="43"/>
      <c r="AX885" s="43"/>
      <c r="AY885" s="43"/>
      <c r="AZ885" s="43"/>
      <c r="BA885" s="43"/>
      <c r="BB885" s="43"/>
      <c r="BC885" s="43"/>
      <c r="BD885" s="43"/>
      <c r="BE885" s="43"/>
      <c r="BF885" s="43"/>
      <c r="BG885" s="43"/>
    </row>
    <row r="886" spans="3:59"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</row>
    <row r="887" spans="3:59"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  <c r="AS887" s="43"/>
      <c r="AT887" s="43"/>
      <c r="AU887" s="43"/>
      <c r="AV887" s="43"/>
      <c r="AW887" s="43"/>
      <c r="AX887" s="43"/>
      <c r="AY887" s="43"/>
      <c r="AZ887" s="43"/>
      <c r="BA887" s="43"/>
      <c r="BB887" s="43"/>
      <c r="BC887" s="43"/>
      <c r="BD887" s="43"/>
      <c r="BE887" s="43"/>
      <c r="BF887" s="43"/>
      <c r="BG887" s="43"/>
    </row>
    <row r="888" spans="3:59"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  <c r="AS888" s="43"/>
      <c r="AT888" s="43"/>
      <c r="AU888" s="43"/>
      <c r="AV888" s="43"/>
      <c r="AW888" s="43"/>
      <c r="AX888" s="43"/>
      <c r="AY888" s="43"/>
      <c r="AZ888" s="43"/>
      <c r="BA888" s="43"/>
      <c r="BB888" s="43"/>
      <c r="BC888" s="43"/>
      <c r="BD888" s="43"/>
      <c r="BE888" s="43"/>
      <c r="BF888" s="43"/>
      <c r="BG888" s="43"/>
    </row>
    <row r="889" spans="3:59"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</row>
    <row r="890" spans="3:59"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  <c r="BA890" s="43"/>
      <c r="BB890" s="43"/>
      <c r="BC890" s="43"/>
      <c r="BD890" s="43"/>
      <c r="BE890" s="43"/>
      <c r="BF890" s="43"/>
      <c r="BG890" s="43"/>
    </row>
    <row r="891" spans="3:59"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  <c r="BA891" s="43"/>
      <c r="BB891" s="43"/>
      <c r="BC891" s="43"/>
      <c r="BD891" s="43"/>
      <c r="BE891" s="43"/>
      <c r="BF891" s="43"/>
      <c r="BG891" s="43"/>
    </row>
    <row r="892" spans="3:59"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  <c r="AS892" s="43"/>
      <c r="AT892" s="43"/>
      <c r="AU892" s="43"/>
      <c r="AV892" s="43"/>
      <c r="AW892" s="43"/>
      <c r="AX892" s="43"/>
      <c r="AY892" s="43"/>
      <c r="AZ892" s="43"/>
      <c r="BA892" s="43"/>
      <c r="BB892" s="43"/>
      <c r="BC892" s="43"/>
      <c r="BD892" s="43"/>
      <c r="BE892" s="43"/>
      <c r="BF892" s="43"/>
      <c r="BG892" s="43"/>
    </row>
    <row r="893" spans="3:59"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  <c r="BA893" s="43"/>
      <c r="BB893" s="43"/>
      <c r="BC893" s="43"/>
      <c r="BD893" s="43"/>
      <c r="BE893" s="43"/>
      <c r="BF893" s="43"/>
      <c r="BG893" s="43"/>
    </row>
    <row r="894" spans="3:59"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  <c r="BA894" s="43"/>
      <c r="BB894" s="43"/>
      <c r="BC894" s="43"/>
      <c r="BD894" s="43"/>
      <c r="BE894" s="43"/>
      <c r="BF894" s="43"/>
      <c r="BG894" s="43"/>
    </row>
    <row r="895" spans="3:59"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</row>
    <row r="896" spans="3:59"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  <c r="BA896" s="43"/>
      <c r="BB896" s="43"/>
      <c r="BC896" s="43"/>
      <c r="BD896" s="43"/>
      <c r="BE896" s="43"/>
      <c r="BF896" s="43"/>
      <c r="BG896" s="43"/>
    </row>
    <row r="897" spans="3:59"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  <c r="BA897" s="43"/>
      <c r="BB897" s="43"/>
      <c r="BC897" s="43"/>
      <c r="BD897" s="43"/>
      <c r="BE897" s="43"/>
      <c r="BF897" s="43"/>
      <c r="BG897" s="43"/>
    </row>
    <row r="898" spans="3:59"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</row>
    <row r="899" spans="3:59"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  <c r="BA899" s="43"/>
      <c r="BB899" s="43"/>
      <c r="BC899" s="43"/>
      <c r="BD899" s="43"/>
      <c r="BE899" s="43"/>
      <c r="BF899" s="43"/>
      <c r="BG899" s="43"/>
    </row>
    <row r="900" spans="3:59"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</row>
    <row r="901" spans="3:59"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  <c r="BA901" s="43"/>
      <c r="BB901" s="43"/>
      <c r="BC901" s="43"/>
      <c r="BD901" s="43"/>
      <c r="BE901" s="43"/>
      <c r="BF901" s="43"/>
      <c r="BG901" s="43"/>
    </row>
    <row r="902" spans="3:59"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  <c r="AN902" s="43"/>
      <c r="AO902" s="43"/>
      <c r="AP902" s="43"/>
      <c r="AQ902" s="43"/>
      <c r="AR902" s="43"/>
      <c r="AS902" s="43"/>
      <c r="AT902" s="43"/>
      <c r="AU902" s="43"/>
      <c r="AV902" s="43"/>
      <c r="AW902" s="43"/>
      <c r="AX902" s="43"/>
      <c r="AY902" s="43"/>
      <c r="AZ902" s="43"/>
      <c r="BA902" s="43"/>
      <c r="BB902" s="43"/>
      <c r="BC902" s="43"/>
      <c r="BD902" s="43"/>
      <c r="BE902" s="43"/>
      <c r="BF902" s="43"/>
      <c r="BG902" s="43"/>
    </row>
    <row r="903" spans="3:59"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  <c r="AS903" s="43"/>
      <c r="AT903" s="43"/>
      <c r="AU903" s="43"/>
      <c r="AV903" s="43"/>
      <c r="AW903" s="43"/>
      <c r="AX903" s="43"/>
      <c r="AY903" s="43"/>
      <c r="AZ903" s="43"/>
      <c r="BA903" s="43"/>
      <c r="BB903" s="43"/>
      <c r="BC903" s="43"/>
      <c r="BD903" s="43"/>
      <c r="BE903" s="43"/>
      <c r="BF903" s="43"/>
      <c r="BG903" s="43"/>
    </row>
    <row r="904" spans="3:59"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  <c r="BA904" s="43"/>
      <c r="BB904" s="43"/>
      <c r="BC904" s="43"/>
      <c r="BD904" s="43"/>
      <c r="BE904" s="43"/>
      <c r="BF904" s="43"/>
      <c r="BG904" s="43"/>
    </row>
    <row r="905" spans="3:59"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  <c r="BA905" s="43"/>
      <c r="BB905" s="43"/>
      <c r="BC905" s="43"/>
      <c r="BD905" s="43"/>
      <c r="BE905" s="43"/>
      <c r="BF905" s="43"/>
      <c r="BG905" s="43"/>
    </row>
    <row r="906" spans="3:59"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</row>
    <row r="907" spans="3:59"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  <c r="BA907" s="43"/>
      <c r="BB907" s="43"/>
      <c r="BC907" s="43"/>
      <c r="BD907" s="43"/>
      <c r="BE907" s="43"/>
      <c r="BF907" s="43"/>
      <c r="BG907" s="43"/>
    </row>
    <row r="908" spans="3:59"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</row>
    <row r="909" spans="3:59"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  <c r="BA909" s="43"/>
      <c r="BB909" s="43"/>
      <c r="BC909" s="43"/>
      <c r="BD909" s="43"/>
      <c r="BE909" s="43"/>
      <c r="BF909" s="43"/>
      <c r="BG909" s="43"/>
    </row>
    <row r="910" spans="3:59"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  <c r="AS910" s="43"/>
      <c r="AT910" s="43"/>
      <c r="AU910" s="43"/>
      <c r="AV910" s="43"/>
      <c r="AW910" s="43"/>
      <c r="AX910" s="43"/>
      <c r="AY910" s="43"/>
      <c r="AZ910" s="43"/>
      <c r="BA910" s="43"/>
      <c r="BB910" s="43"/>
      <c r="BC910" s="43"/>
      <c r="BD910" s="43"/>
      <c r="BE910" s="43"/>
      <c r="BF910" s="43"/>
      <c r="BG910" s="43"/>
    </row>
    <row r="911" spans="3:59"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3"/>
      <c r="AS911" s="43"/>
      <c r="AT911" s="43"/>
      <c r="AU911" s="43"/>
      <c r="AV911" s="43"/>
      <c r="AW911" s="43"/>
      <c r="AX911" s="43"/>
      <c r="AY911" s="43"/>
      <c r="AZ911" s="43"/>
      <c r="BA911" s="43"/>
      <c r="BB911" s="43"/>
      <c r="BC911" s="43"/>
      <c r="BD911" s="43"/>
      <c r="BE911" s="43"/>
      <c r="BF911" s="43"/>
      <c r="BG911" s="43"/>
    </row>
    <row r="912" spans="3:59"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  <c r="AS912" s="43"/>
      <c r="AT912" s="43"/>
      <c r="AU912" s="43"/>
      <c r="AV912" s="43"/>
      <c r="AW912" s="43"/>
      <c r="AX912" s="43"/>
      <c r="AY912" s="43"/>
      <c r="AZ912" s="43"/>
      <c r="BA912" s="43"/>
      <c r="BB912" s="43"/>
      <c r="BC912" s="43"/>
      <c r="BD912" s="43"/>
      <c r="BE912" s="43"/>
      <c r="BF912" s="43"/>
      <c r="BG912" s="43"/>
    </row>
    <row r="913" spans="3:59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  <c r="AN913" s="43"/>
      <c r="AO913" s="43"/>
      <c r="AP913" s="43"/>
      <c r="AQ913" s="43"/>
      <c r="AR913" s="43"/>
      <c r="AS913" s="43"/>
      <c r="AT913" s="43"/>
      <c r="AU913" s="43"/>
      <c r="AV913" s="43"/>
      <c r="AW913" s="43"/>
      <c r="AX913" s="43"/>
      <c r="AY913" s="43"/>
      <c r="AZ913" s="43"/>
      <c r="BA913" s="43"/>
      <c r="BB913" s="43"/>
      <c r="BC913" s="43"/>
      <c r="BD913" s="43"/>
      <c r="BE913" s="43"/>
      <c r="BF913" s="43"/>
      <c r="BG913" s="43"/>
    </row>
    <row r="914" spans="3:59"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  <c r="AN914" s="43"/>
      <c r="AO914" s="43"/>
      <c r="AP914" s="43"/>
      <c r="AQ914" s="43"/>
      <c r="AR914" s="43"/>
      <c r="AS914" s="43"/>
      <c r="AT914" s="43"/>
      <c r="AU914" s="43"/>
      <c r="AV914" s="43"/>
      <c r="AW914" s="43"/>
      <c r="AX914" s="43"/>
      <c r="AY914" s="43"/>
      <c r="AZ914" s="43"/>
      <c r="BA914" s="43"/>
      <c r="BB914" s="43"/>
      <c r="BC914" s="43"/>
      <c r="BD914" s="43"/>
      <c r="BE914" s="43"/>
      <c r="BF914" s="43"/>
      <c r="BG914" s="43"/>
    </row>
    <row r="915" spans="3:59"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  <c r="AS915" s="43"/>
      <c r="AT915" s="43"/>
      <c r="AU915" s="43"/>
      <c r="AV915" s="43"/>
      <c r="AW915" s="43"/>
      <c r="AX915" s="43"/>
      <c r="AY915" s="43"/>
      <c r="AZ915" s="43"/>
      <c r="BA915" s="43"/>
      <c r="BB915" s="43"/>
      <c r="BC915" s="43"/>
      <c r="BD915" s="43"/>
      <c r="BE915" s="43"/>
      <c r="BF915" s="43"/>
      <c r="BG915" s="43"/>
    </row>
    <row r="916" spans="3:59"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  <c r="AS916" s="43"/>
      <c r="AT916" s="43"/>
      <c r="AU916" s="43"/>
      <c r="AV916" s="43"/>
      <c r="AW916" s="43"/>
      <c r="AX916" s="43"/>
      <c r="AY916" s="43"/>
      <c r="AZ916" s="43"/>
      <c r="BA916" s="43"/>
      <c r="BB916" s="43"/>
      <c r="BC916" s="43"/>
      <c r="BD916" s="43"/>
      <c r="BE916" s="43"/>
      <c r="BF916" s="43"/>
      <c r="BG916" s="43"/>
    </row>
    <row r="917" spans="3:59"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  <c r="AS917" s="43"/>
      <c r="AT917" s="43"/>
      <c r="AU917" s="43"/>
      <c r="AV917" s="43"/>
      <c r="AW917" s="43"/>
      <c r="AX917" s="43"/>
      <c r="AY917" s="43"/>
      <c r="AZ917" s="43"/>
      <c r="BA917" s="43"/>
      <c r="BB917" s="43"/>
      <c r="BC917" s="43"/>
      <c r="BD917" s="43"/>
      <c r="BE917" s="43"/>
      <c r="BF917" s="43"/>
      <c r="BG917" s="43"/>
    </row>
    <row r="918" spans="3:59"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  <c r="AS918" s="43"/>
      <c r="AT918" s="43"/>
      <c r="AU918" s="43"/>
      <c r="AV918" s="43"/>
      <c r="AW918" s="43"/>
      <c r="AX918" s="43"/>
      <c r="AY918" s="43"/>
      <c r="AZ918" s="43"/>
      <c r="BA918" s="43"/>
      <c r="BB918" s="43"/>
      <c r="BC918" s="43"/>
      <c r="BD918" s="43"/>
      <c r="BE918" s="43"/>
      <c r="BF918" s="43"/>
      <c r="BG918" s="43"/>
    </row>
    <row r="919" spans="3:59"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  <c r="AS919" s="43"/>
      <c r="AT919" s="43"/>
      <c r="AU919" s="43"/>
      <c r="AV919" s="43"/>
      <c r="AW919" s="43"/>
      <c r="AX919" s="43"/>
      <c r="AY919" s="43"/>
      <c r="AZ919" s="43"/>
      <c r="BA919" s="43"/>
      <c r="BB919" s="43"/>
      <c r="BC919" s="43"/>
      <c r="BD919" s="43"/>
      <c r="BE919" s="43"/>
      <c r="BF919" s="43"/>
      <c r="BG919" s="43"/>
    </row>
    <row r="920" spans="3:59"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  <c r="AS920" s="43"/>
      <c r="AT920" s="43"/>
      <c r="AU920" s="43"/>
      <c r="AV920" s="43"/>
      <c r="AW920" s="43"/>
      <c r="AX920" s="43"/>
      <c r="AY920" s="43"/>
      <c r="AZ920" s="43"/>
      <c r="BA920" s="43"/>
      <c r="BB920" s="43"/>
      <c r="BC920" s="43"/>
      <c r="BD920" s="43"/>
      <c r="BE920" s="43"/>
      <c r="BF920" s="43"/>
      <c r="BG920" s="43"/>
    </row>
    <row r="921" spans="3:59"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  <c r="AS921" s="43"/>
      <c r="AT921" s="43"/>
      <c r="AU921" s="43"/>
      <c r="AV921" s="43"/>
      <c r="AW921" s="43"/>
      <c r="AX921" s="43"/>
      <c r="AY921" s="43"/>
      <c r="AZ921" s="43"/>
      <c r="BA921" s="43"/>
      <c r="BB921" s="43"/>
      <c r="BC921" s="43"/>
      <c r="BD921" s="43"/>
      <c r="BE921" s="43"/>
      <c r="BF921" s="43"/>
      <c r="BG921" s="43"/>
    </row>
    <row r="922" spans="3:59"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  <c r="AS922" s="43"/>
      <c r="AT922" s="43"/>
      <c r="AU922" s="43"/>
      <c r="AV922" s="43"/>
      <c r="AW922" s="43"/>
      <c r="AX922" s="43"/>
      <c r="AY922" s="43"/>
      <c r="AZ922" s="43"/>
      <c r="BA922" s="43"/>
      <c r="BB922" s="43"/>
      <c r="BC922" s="43"/>
      <c r="BD922" s="43"/>
      <c r="BE922" s="43"/>
      <c r="BF922" s="43"/>
      <c r="BG922" s="43"/>
    </row>
    <row r="923" spans="3:59"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  <c r="AS923" s="43"/>
      <c r="AT923" s="43"/>
      <c r="AU923" s="43"/>
      <c r="AV923" s="43"/>
      <c r="AW923" s="43"/>
      <c r="AX923" s="43"/>
      <c r="AY923" s="43"/>
      <c r="AZ923" s="43"/>
      <c r="BA923" s="43"/>
      <c r="BB923" s="43"/>
      <c r="BC923" s="43"/>
      <c r="BD923" s="43"/>
      <c r="BE923" s="43"/>
      <c r="BF923" s="43"/>
      <c r="BG923" s="43"/>
    </row>
    <row r="924" spans="3:59"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  <c r="AS924" s="43"/>
      <c r="AT924" s="43"/>
      <c r="AU924" s="43"/>
      <c r="AV924" s="43"/>
      <c r="AW924" s="43"/>
      <c r="AX924" s="43"/>
      <c r="AY924" s="43"/>
      <c r="AZ924" s="43"/>
      <c r="BA924" s="43"/>
      <c r="BB924" s="43"/>
      <c r="BC924" s="43"/>
      <c r="BD924" s="43"/>
      <c r="BE924" s="43"/>
      <c r="BF924" s="43"/>
      <c r="BG924" s="43"/>
    </row>
    <row r="925" spans="3:59"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  <c r="AS925" s="43"/>
      <c r="AT925" s="43"/>
      <c r="AU925" s="43"/>
      <c r="AV925" s="43"/>
      <c r="AW925" s="43"/>
      <c r="AX925" s="43"/>
      <c r="AY925" s="43"/>
      <c r="AZ925" s="43"/>
      <c r="BA925" s="43"/>
      <c r="BB925" s="43"/>
      <c r="BC925" s="43"/>
      <c r="BD925" s="43"/>
      <c r="BE925" s="43"/>
      <c r="BF925" s="43"/>
      <c r="BG925" s="43"/>
    </row>
    <row r="926" spans="3:59"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  <c r="AS926" s="43"/>
      <c r="AT926" s="43"/>
      <c r="AU926" s="43"/>
      <c r="AV926" s="43"/>
      <c r="AW926" s="43"/>
      <c r="AX926" s="43"/>
      <c r="AY926" s="43"/>
      <c r="AZ926" s="43"/>
      <c r="BA926" s="43"/>
      <c r="BB926" s="43"/>
      <c r="BC926" s="43"/>
      <c r="BD926" s="43"/>
      <c r="BE926" s="43"/>
      <c r="BF926" s="43"/>
      <c r="BG926" s="43"/>
    </row>
    <row r="927" spans="3:59"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  <c r="AS927" s="43"/>
      <c r="AT927" s="43"/>
      <c r="AU927" s="43"/>
      <c r="AV927" s="43"/>
      <c r="AW927" s="43"/>
      <c r="AX927" s="43"/>
      <c r="AY927" s="43"/>
      <c r="AZ927" s="43"/>
      <c r="BA927" s="43"/>
      <c r="BB927" s="43"/>
      <c r="BC927" s="43"/>
      <c r="BD927" s="43"/>
      <c r="BE927" s="43"/>
      <c r="BF927" s="43"/>
      <c r="BG927" s="43"/>
    </row>
    <row r="928" spans="3:59"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  <c r="AS928" s="43"/>
      <c r="AT928" s="43"/>
      <c r="AU928" s="43"/>
      <c r="AV928" s="43"/>
      <c r="AW928" s="43"/>
      <c r="AX928" s="43"/>
      <c r="AY928" s="43"/>
      <c r="AZ928" s="43"/>
      <c r="BA928" s="43"/>
      <c r="BB928" s="43"/>
      <c r="BC928" s="43"/>
      <c r="BD928" s="43"/>
      <c r="BE928" s="43"/>
      <c r="BF928" s="43"/>
      <c r="BG928" s="43"/>
    </row>
    <row r="929" spans="3:59"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  <c r="AS929" s="43"/>
      <c r="AT929" s="43"/>
      <c r="AU929" s="43"/>
      <c r="AV929" s="43"/>
      <c r="AW929" s="43"/>
      <c r="AX929" s="43"/>
      <c r="AY929" s="43"/>
      <c r="AZ929" s="43"/>
      <c r="BA929" s="43"/>
      <c r="BB929" s="43"/>
      <c r="BC929" s="43"/>
      <c r="BD929" s="43"/>
      <c r="BE929" s="43"/>
      <c r="BF929" s="43"/>
      <c r="BG929" s="43"/>
    </row>
    <row r="930" spans="3:59"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  <c r="AS930" s="43"/>
      <c r="AT930" s="43"/>
      <c r="AU930" s="43"/>
      <c r="AV930" s="43"/>
      <c r="AW930" s="43"/>
      <c r="AX930" s="43"/>
      <c r="AY930" s="43"/>
      <c r="AZ930" s="43"/>
      <c r="BA930" s="43"/>
      <c r="BB930" s="43"/>
      <c r="BC930" s="43"/>
      <c r="BD930" s="43"/>
      <c r="BE930" s="43"/>
      <c r="BF930" s="43"/>
      <c r="BG930" s="43"/>
    </row>
    <row r="931" spans="3:59"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  <c r="AS931" s="43"/>
      <c r="AT931" s="43"/>
      <c r="AU931" s="43"/>
      <c r="AV931" s="43"/>
      <c r="AW931" s="43"/>
      <c r="AX931" s="43"/>
      <c r="AY931" s="43"/>
      <c r="AZ931" s="43"/>
      <c r="BA931" s="43"/>
      <c r="BB931" s="43"/>
      <c r="BC931" s="43"/>
      <c r="BD931" s="43"/>
      <c r="BE931" s="43"/>
      <c r="BF931" s="43"/>
      <c r="BG931" s="43"/>
    </row>
    <row r="932" spans="3:59"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  <c r="AS932" s="43"/>
      <c r="AT932" s="43"/>
      <c r="AU932" s="43"/>
      <c r="AV932" s="43"/>
      <c r="AW932" s="43"/>
      <c r="AX932" s="43"/>
      <c r="AY932" s="43"/>
      <c r="AZ932" s="43"/>
      <c r="BA932" s="43"/>
      <c r="BB932" s="43"/>
      <c r="BC932" s="43"/>
      <c r="BD932" s="43"/>
      <c r="BE932" s="43"/>
      <c r="BF932" s="43"/>
      <c r="BG932" s="43"/>
    </row>
    <row r="933" spans="3:59"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43"/>
      <c r="BC933" s="43"/>
      <c r="BD933" s="43"/>
      <c r="BE933" s="43"/>
      <c r="BF933" s="43"/>
      <c r="BG933" s="43"/>
    </row>
    <row r="934" spans="3:59"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43"/>
      <c r="BC934" s="43"/>
      <c r="BD934" s="43"/>
      <c r="BE934" s="43"/>
      <c r="BF934" s="43"/>
      <c r="BG934" s="43"/>
    </row>
    <row r="935" spans="3:59"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43"/>
      <c r="BC935" s="43"/>
      <c r="BD935" s="43"/>
      <c r="BE935" s="43"/>
      <c r="BF935" s="43"/>
      <c r="BG935" s="43"/>
    </row>
    <row r="936" spans="3:59"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43"/>
      <c r="BC936" s="43"/>
      <c r="BD936" s="43"/>
      <c r="BE936" s="43"/>
      <c r="BF936" s="43"/>
      <c r="BG936" s="43"/>
    </row>
    <row r="937" spans="3:59"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43"/>
      <c r="BC937" s="43"/>
      <c r="BD937" s="43"/>
      <c r="BE937" s="43"/>
      <c r="BF937" s="43"/>
      <c r="BG937" s="43"/>
    </row>
    <row r="938" spans="3:59"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  <c r="AS938" s="43"/>
      <c r="AT938" s="43"/>
      <c r="AU938" s="43"/>
      <c r="AV938" s="43"/>
      <c r="AW938" s="43"/>
      <c r="AX938" s="43"/>
      <c r="AY938" s="43"/>
      <c r="AZ938" s="43"/>
      <c r="BA938" s="43"/>
      <c r="BB938" s="43"/>
      <c r="BC938" s="43"/>
      <c r="BD938" s="43"/>
      <c r="BE938" s="43"/>
      <c r="BF938" s="43"/>
      <c r="BG938" s="43"/>
    </row>
    <row r="939" spans="3:59"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  <c r="AN939" s="43"/>
      <c r="AO939" s="43"/>
      <c r="AP939" s="43"/>
      <c r="AQ939" s="43"/>
      <c r="AR939" s="43"/>
      <c r="AS939" s="43"/>
      <c r="AT939" s="43"/>
      <c r="AU939" s="43"/>
      <c r="AV939" s="43"/>
      <c r="AW939" s="43"/>
      <c r="AX939" s="43"/>
      <c r="AY939" s="43"/>
      <c r="AZ939" s="43"/>
      <c r="BA939" s="43"/>
      <c r="BB939" s="43"/>
      <c r="BC939" s="43"/>
      <c r="BD939" s="43"/>
      <c r="BE939" s="43"/>
      <c r="BF939" s="43"/>
      <c r="BG939" s="43"/>
    </row>
    <row r="940" spans="3:59"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  <c r="AN940" s="43"/>
      <c r="AO940" s="43"/>
      <c r="AP940" s="43"/>
      <c r="AQ940" s="43"/>
      <c r="AR940" s="43"/>
      <c r="AS940" s="43"/>
      <c r="AT940" s="43"/>
      <c r="AU940" s="43"/>
      <c r="AV940" s="43"/>
      <c r="AW940" s="43"/>
      <c r="AX940" s="43"/>
      <c r="AY940" s="43"/>
      <c r="AZ940" s="43"/>
      <c r="BA940" s="43"/>
      <c r="BB940" s="43"/>
      <c r="BC940" s="43"/>
      <c r="BD940" s="43"/>
      <c r="BE940" s="43"/>
      <c r="BF940" s="43"/>
      <c r="BG940" s="43"/>
    </row>
    <row r="941" spans="3:59"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  <c r="AN941" s="43"/>
      <c r="AO941" s="43"/>
      <c r="AP941" s="43"/>
      <c r="AQ941" s="43"/>
      <c r="AR941" s="43"/>
      <c r="AS941" s="43"/>
      <c r="AT941" s="43"/>
      <c r="AU941" s="43"/>
      <c r="AV941" s="43"/>
      <c r="AW941" s="43"/>
      <c r="AX941" s="43"/>
      <c r="AY941" s="43"/>
      <c r="AZ941" s="43"/>
      <c r="BA941" s="43"/>
      <c r="BB941" s="43"/>
      <c r="BC941" s="43"/>
      <c r="BD941" s="43"/>
      <c r="BE941" s="43"/>
      <c r="BF941" s="43"/>
      <c r="BG941" s="43"/>
    </row>
    <row r="942" spans="3:59"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  <c r="BA942" s="43"/>
      <c r="BB942" s="43"/>
      <c r="BC942" s="43"/>
      <c r="BD942" s="43"/>
      <c r="BE942" s="43"/>
      <c r="BF942" s="43"/>
      <c r="BG942" s="43"/>
    </row>
    <row r="943" spans="3:59"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  <c r="BA943" s="43"/>
      <c r="BB943" s="43"/>
      <c r="BC943" s="43"/>
      <c r="BD943" s="43"/>
      <c r="BE943" s="43"/>
      <c r="BF943" s="43"/>
      <c r="BG943" s="43"/>
    </row>
    <row r="944" spans="3:59"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  <c r="AN944" s="43"/>
      <c r="AO944" s="43"/>
      <c r="AP944" s="43"/>
      <c r="AQ944" s="43"/>
      <c r="AR944" s="43"/>
      <c r="AS944" s="43"/>
      <c r="AT944" s="43"/>
      <c r="AU944" s="43"/>
      <c r="AV944" s="43"/>
      <c r="AW944" s="43"/>
      <c r="AX944" s="43"/>
      <c r="AY944" s="43"/>
      <c r="AZ944" s="43"/>
      <c r="BA944" s="43"/>
      <c r="BB944" s="43"/>
      <c r="BC944" s="43"/>
      <c r="BD944" s="43"/>
      <c r="BE944" s="43"/>
      <c r="BF944" s="43"/>
      <c r="BG944" s="43"/>
    </row>
    <row r="945" spans="3:59"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  <c r="AN945" s="43"/>
      <c r="AO945" s="43"/>
      <c r="AP945" s="43"/>
      <c r="AQ945" s="43"/>
      <c r="AR945" s="43"/>
      <c r="AS945" s="43"/>
      <c r="AT945" s="43"/>
      <c r="AU945" s="43"/>
      <c r="AV945" s="43"/>
      <c r="AW945" s="43"/>
      <c r="AX945" s="43"/>
      <c r="AY945" s="43"/>
      <c r="AZ945" s="43"/>
      <c r="BA945" s="43"/>
      <c r="BB945" s="43"/>
      <c r="BC945" s="43"/>
      <c r="BD945" s="43"/>
      <c r="BE945" s="43"/>
      <c r="BF945" s="43"/>
      <c r="BG945" s="43"/>
    </row>
    <row r="946" spans="3:59"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  <c r="BA946" s="43"/>
      <c r="BB946" s="43"/>
      <c r="BC946" s="43"/>
      <c r="BD946" s="43"/>
      <c r="BE946" s="43"/>
      <c r="BF946" s="43"/>
      <c r="BG946" s="43"/>
    </row>
    <row r="947" spans="3:59"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  <c r="AN947" s="43"/>
      <c r="AO947" s="43"/>
      <c r="AP947" s="43"/>
      <c r="AQ947" s="43"/>
      <c r="AR947" s="43"/>
      <c r="AS947" s="43"/>
      <c r="AT947" s="43"/>
      <c r="AU947" s="43"/>
      <c r="AV947" s="43"/>
      <c r="AW947" s="43"/>
      <c r="AX947" s="43"/>
      <c r="AY947" s="43"/>
      <c r="AZ947" s="43"/>
      <c r="BA947" s="43"/>
      <c r="BB947" s="43"/>
      <c r="BC947" s="43"/>
      <c r="BD947" s="43"/>
      <c r="BE947" s="43"/>
      <c r="BF947" s="43"/>
      <c r="BG947" s="43"/>
    </row>
    <row r="948" spans="3:59"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  <c r="AN948" s="43"/>
      <c r="AO948" s="43"/>
      <c r="AP948" s="43"/>
      <c r="AQ948" s="43"/>
      <c r="AR948" s="43"/>
      <c r="AS948" s="43"/>
      <c r="AT948" s="43"/>
      <c r="AU948" s="43"/>
      <c r="AV948" s="43"/>
      <c r="AW948" s="43"/>
      <c r="AX948" s="43"/>
      <c r="AY948" s="43"/>
      <c r="AZ948" s="43"/>
      <c r="BA948" s="43"/>
      <c r="BB948" s="43"/>
      <c r="BC948" s="43"/>
      <c r="BD948" s="43"/>
      <c r="BE948" s="43"/>
      <c r="BF948" s="43"/>
      <c r="BG948" s="43"/>
    </row>
    <row r="949" spans="3:59"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  <c r="AN949" s="43"/>
      <c r="AO949" s="43"/>
      <c r="AP949" s="43"/>
      <c r="AQ949" s="43"/>
      <c r="AR949" s="43"/>
      <c r="AS949" s="43"/>
      <c r="AT949" s="43"/>
      <c r="AU949" s="43"/>
      <c r="AV949" s="43"/>
      <c r="AW949" s="43"/>
      <c r="AX949" s="43"/>
      <c r="AY949" s="43"/>
      <c r="AZ949" s="43"/>
      <c r="BA949" s="43"/>
      <c r="BB949" s="43"/>
      <c r="BC949" s="43"/>
      <c r="BD949" s="43"/>
      <c r="BE949" s="43"/>
      <c r="BF949" s="43"/>
      <c r="BG949" s="43"/>
    </row>
    <row r="950" spans="3:59"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  <c r="BA950" s="43"/>
      <c r="BB950" s="43"/>
      <c r="BC950" s="43"/>
      <c r="BD950" s="43"/>
      <c r="BE950" s="43"/>
      <c r="BF950" s="43"/>
      <c r="BG950" s="43"/>
    </row>
    <row r="951" spans="3:59"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  <c r="AN951" s="43"/>
      <c r="AO951" s="43"/>
      <c r="AP951" s="43"/>
      <c r="AQ951" s="43"/>
      <c r="AR951" s="43"/>
      <c r="AS951" s="43"/>
      <c r="AT951" s="43"/>
      <c r="AU951" s="43"/>
      <c r="AV951" s="43"/>
      <c r="AW951" s="43"/>
      <c r="AX951" s="43"/>
      <c r="AY951" s="43"/>
      <c r="AZ951" s="43"/>
      <c r="BA951" s="43"/>
      <c r="BB951" s="43"/>
      <c r="BC951" s="43"/>
      <c r="BD951" s="43"/>
      <c r="BE951" s="43"/>
      <c r="BF951" s="43"/>
      <c r="BG951" s="43"/>
    </row>
    <row r="952" spans="3:59"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  <c r="BA952" s="43"/>
      <c r="BB952" s="43"/>
      <c r="BC952" s="43"/>
      <c r="BD952" s="43"/>
      <c r="BE952" s="43"/>
      <c r="BF952" s="43"/>
      <c r="BG952" s="43"/>
    </row>
    <row r="953" spans="3:59"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  <c r="BA953" s="43"/>
      <c r="BB953" s="43"/>
      <c r="BC953" s="43"/>
      <c r="BD953" s="43"/>
      <c r="BE953" s="43"/>
      <c r="BF953" s="43"/>
      <c r="BG953" s="43"/>
    </row>
    <row r="954" spans="3:59"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  <c r="AN954" s="43"/>
      <c r="AO954" s="43"/>
      <c r="AP954" s="43"/>
      <c r="AQ954" s="43"/>
      <c r="AR954" s="43"/>
      <c r="AS954" s="43"/>
      <c r="AT954" s="43"/>
      <c r="AU954" s="43"/>
      <c r="AV954" s="43"/>
      <c r="AW954" s="43"/>
      <c r="AX954" s="43"/>
      <c r="AY954" s="43"/>
      <c r="AZ954" s="43"/>
      <c r="BA954" s="43"/>
      <c r="BB954" s="43"/>
      <c r="BC954" s="43"/>
      <c r="BD954" s="43"/>
      <c r="BE954" s="43"/>
      <c r="BF954" s="43"/>
      <c r="BG954" s="43"/>
    </row>
    <row r="955" spans="3:59"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  <c r="AS955" s="43"/>
      <c r="AT955" s="43"/>
      <c r="AU955" s="43"/>
      <c r="AV955" s="43"/>
      <c r="AW955" s="43"/>
      <c r="AX955" s="43"/>
      <c r="AY955" s="43"/>
      <c r="AZ955" s="43"/>
      <c r="BA955" s="43"/>
      <c r="BB955" s="43"/>
      <c r="BC955" s="43"/>
      <c r="BD955" s="43"/>
      <c r="BE955" s="43"/>
      <c r="BF955" s="43"/>
      <c r="BG955" s="43"/>
    </row>
    <row r="956" spans="3:59"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  <c r="BA956" s="43"/>
      <c r="BB956" s="43"/>
      <c r="BC956" s="43"/>
      <c r="BD956" s="43"/>
      <c r="BE956" s="43"/>
      <c r="BF956" s="43"/>
      <c r="BG956" s="43"/>
    </row>
    <row r="957" spans="3:59"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  <c r="AN957" s="43"/>
      <c r="AO957" s="43"/>
      <c r="AP957" s="43"/>
      <c r="AQ957" s="43"/>
      <c r="AR957" s="43"/>
      <c r="AS957" s="43"/>
      <c r="AT957" s="43"/>
      <c r="AU957" s="43"/>
      <c r="AV957" s="43"/>
      <c r="AW957" s="43"/>
      <c r="AX957" s="43"/>
      <c r="AY957" s="43"/>
      <c r="AZ957" s="43"/>
      <c r="BA957" s="43"/>
      <c r="BB957" s="43"/>
      <c r="BC957" s="43"/>
      <c r="BD957" s="43"/>
      <c r="BE957" s="43"/>
      <c r="BF957" s="43"/>
      <c r="BG957" s="43"/>
    </row>
    <row r="958" spans="3:59"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  <c r="AN958" s="43"/>
      <c r="AO958" s="43"/>
      <c r="AP958" s="43"/>
      <c r="AQ958" s="43"/>
      <c r="AR958" s="43"/>
      <c r="AS958" s="43"/>
      <c r="AT958" s="43"/>
      <c r="AU958" s="43"/>
      <c r="AV958" s="43"/>
      <c r="AW958" s="43"/>
      <c r="AX958" s="43"/>
      <c r="AY958" s="43"/>
      <c r="AZ958" s="43"/>
      <c r="BA958" s="43"/>
      <c r="BB958" s="43"/>
      <c r="BC958" s="43"/>
      <c r="BD958" s="43"/>
      <c r="BE958" s="43"/>
      <c r="BF958" s="43"/>
      <c r="BG958" s="43"/>
    </row>
    <row r="959" spans="3:59"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  <c r="AN959" s="43"/>
      <c r="AO959" s="43"/>
      <c r="AP959" s="43"/>
      <c r="AQ959" s="43"/>
      <c r="AR959" s="43"/>
      <c r="AS959" s="43"/>
      <c r="AT959" s="43"/>
      <c r="AU959" s="43"/>
      <c r="AV959" s="43"/>
      <c r="AW959" s="43"/>
      <c r="AX959" s="43"/>
      <c r="AY959" s="43"/>
      <c r="AZ959" s="43"/>
      <c r="BA959" s="43"/>
      <c r="BB959" s="43"/>
      <c r="BC959" s="43"/>
      <c r="BD959" s="43"/>
      <c r="BE959" s="43"/>
      <c r="BF959" s="43"/>
      <c r="BG959" s="43"/>
    </row>
    <row r="960" spans="3:59"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  <c r="AN960" s="43"/>
      <c r="AO960" s="43"/>
      <c r="AP960" s="43"/>
      <c r="AQ960" s="43"/>
      <c r="AR960" s="43"/>
      <c r="AS960" s="43"/>
      <c r="AT960" s="43"/>
      <c r="AU960" s="43"/>
      <c r="AV960" s="43"/>
      <c r="AW960" s="43"/>
      <c r="AX960" s="43"/>
      <c r="AY960" s="43"/>
      <c r="AZ960" s="43"/>
      <c r="BA960" s="43"/>
      <c r="BB960" s="43"/>
      <c r="BC960" s="43"/>
      <c r="BD960" s="43"/>
      <c r="BE960" s="43"/>
      <c r="BF960" s="43"/>
      <c r="BG960" s="43"/>
    </row>
    <row r="961" spans="3:59"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  <c r="AN961" s="43"/>
      <c r="AO961" s="43"/>
      <c r="AP961" s="43"/>
      <c r="AQ961" s="43"/>
      <c r="AR961" s="43"/>
      <c r="AS961" s="43"/>
      <c r="AT961" s="43"/>
      <c r="AU961" s="43"/>
      <c r="AV961" s="43"/>
      <c r="AW961" s="43"/>
      <c r="AX961" s="43"/>
      <c r="AY961" s="43"/>
      <c r="AZ961" s="43"/>
      <c r="BA961" s="43"/>
      <c r="BB961" s="43"/>
      <c r="BC961" s="43"/>
      <c r="BD961" s="43"/>
      <c r="BE961" s="43"/>
      <c r="BF961" s="43"/>
      <c r="BG961" s="43"/>
    </row>
    <row r="962" spans="3:59"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  <c r="BA962" s="43"/>
      <c r="BB962" s="43"/>
      <c r="BC962" s="43"/>
      <c r="BD962" s="43"/>
      <c r="BE962" s="43"/>
      <c r="BF962" s="43"/>
      <c r="BG962" s="43"/>
    </row>
    <row r="963" spans="3:59"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  <c r="AN963" s="43"/>
      <c r="AO963" s="43"/>
      <c r="AP963" s="43"/>
      <c r="AQ963" s="43"/>
      <c r="AR963" s="43"/>
      <c r="AS963" s="43"/>
      <c r="AT963" s="43"/>
      <c r="AU963" s="43"/>
      <c r="AV963" s="43"/>
      <c r="AW963" s="43"/>
      <c r="AX963" s="43"/>
      <c r="AY963" s="43"/>
      <c r="AZ963" s="43"/>
      <c r="BA963" s="43"/>
      <c r="BB963" s="43"/>
      <c r="BC963" s="43"/>
      <c r="BD963" s="43"/>
      <c r="BE963" s="43"/>
      <c r="BF963" s="43"/>
      <c r="BG963" s="43"/>
    </row>
    <row r="964" spans="3:59"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  <c r="AN964" s="43"/>
      <c r="AO964" s="43"/>
      <c r="AP964" s="43"/>
      <c r="AQ964" s="43"/>
      <c r="AR964" s="43"/>
      <c r="AS964" s="43"/>
      <c r="AT964" s="43"/>
      <c r="AU964" s="43"/>
      <c r="AV964" s="43"/>
      <c r="AW964" s="43"/>
      <c r="AX964" s="43"/>
      <c r="AY964" s="43"/>
      <c r="AZ964" s="43"/>
      <c r="BA964" s="43"/>
      <c r="BB964" s="43"/>
      <c r="BC964" s="43"/>
      <c r="BD964" s="43"/>
      <c r="BE964" s="43"/>
      <c r="BF964" s="43"/>
      <c r="BG964" s="43"/>
    </row>
    <row r="965" spans="3:59"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  <c r="AN965" s="43"/>
      <c r="AO965" s="43"/>
      <c r="AP965" s="43"/>
      <c r="AQ965" s="43"/>
      <c r="AR965" s="43"/>
      <c r="AS965" s="43"/>
      <c r="AT965" s="43"/>
      <c r="AU965" s="43"/>
      <c r="AV965" s="43"/>
      <c r="AW965" s="43"/>
      <c r="AX965" s="43"/>
      <c r="AY965" s="43"/>
      <c r="AZ965" s="43"/>
      <c r="BA965" s="43"/>
      <c r="BB965" s="43"/>
      <c r="BC965" s="43"/>
      <c r="BD965" s="43"/>
      <c r="BE965" s="43"/>
      <c r="BF965" s="43"/>
      <c r="BG965" s="43"/>
    </row>
    <row r="966" spans="3:59"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  <c r="AN966" s="43"/>
      <c r="AO966" s="43"/>
      <c r="AP966" s="43"/>
      <c r="AQ966" s="43"/>
      <c r="AR966" s="43"/>
      <c r="AS966" s="43"/>
      <c r="AT966" s="43"/>
      <c r="AU966" s="43"/>
      <c r="AV966" s="43"/>
      <c r="AW966" s="43"/>
      <c r="AX966" s="43"/>
      <c r="AY966" s="43"/>
      <c r="AZ966" s="43"/>
      <c r="BA966" s="43"/>
      <c r="BB966" s="43"/>
      <c r="BC966" s="43"/>
      <c r="BD966" s="43"/>
      <c r="BE966" s="43"/>
      <c r="BF966" s="43"/>
      <c r="BG966" s="43"/>
    </row>
    <row r="967" spans="3:59"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  <c r="AN967" s="43"/>
      <c r="AO967" s="43"/>
      <c r="AP967" s="43"/>
      <c r="AQ967" s="43"/>
      <c r="AR967" s="43"/>
      <c r="AS967" s="43"/>
      <c r="AT967" s="43"/>
      <c r="AU967" s="43"/>
      <c r="AV967" s="43"/>
      <c r="AW967" s="43"/>
      <c r="AX967" s="43"/>
      <c r="AY967" s="43"/>
      <c r="AZ967" s="43"/>
      <c r="BA967" s="43"/>
      <c r="BB967" s="43"/>
      <c r="BC967" s="43"/>
      <c r="BD967" s="43"/>
      <c r="BE967" s="43"/>
      <c r="BF967" s="43"/>
      <c r="BG967" s="43"/>
    </row>
    <row r="968" spans="3:59"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  <c r="AN968" s="43"/>
      <c r="AO968" s="43"/>
      <c r="AP968" s="43"/>
      <c r="AQ968" s="43"/>
      <c r="AR968" s="43"/>
      <c r="AS968" s="43"/>
      <c r="AT968" s="43"/>
      <c r="AU968" s="43"/>
      <c r="AV968" s="43"/>
      <c r="AW968" s="43"/>
      <c r="AX968" s="43"/>
      <c r="AY968" s="43"/>
      <c r="AZ968" s="43"/>
      <c r="BA968" s="43"/>
      <c r="BB968" s="43"/>
      <c r="BC968" s="43"/>
      <c r="BD968" s="43"/>
      <c r="BE968" s="43"/>
      <c r="BF968" s="43"/>
      <c r="BG968" s="43"/>
    </row>
    <row r="969" spans="3:59"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  <c r="AN969" s="43"/>
      <c r="AO969" s="43"/>
      <c r="AP969" s="43"/>
      <c r="AQ969" s="43"/>
      <c r="AR969" s="43"/>
      <c r="AS969" s="43"/>
      <c r="AT969" s="43"/>
      <c r="AU969" s="43"/>
      <c r="AV969" s="43"/>
      <c r="AW969" s="43"/>
      <c r="AX969" s="43"/>
      <c r="AY969" s="43"/>
      <c r="AZ969" s="43"/>
      <c r="BA969" s="43"/>
      <c r="BB969" s="43"/>
      <c r="BC969" s="43"/>
      <c r="BD969" s="43"/>
      <c r="BE969" s="43"/>
      <c r="BF969" s="43"/>
      <c r="BG969" s="43"/>
    </row>
    <row r="970" spans="3:59"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  <c r="AN970" s="43"/>
      <c r="AO970" s="43"/>
      <c r="AP970" s="43"/>
      <c r="AQ970" s="43"/>
      <c r="AR970" s="43"/>
      <c r="AS970" s="43"/>
      <c r="AT970" s="43"/>
      <c r="AU970" s="43"/>
      <c r="AV970" s="43"/>
      <c r="AW970" s="43"/>
      <c r="AX970" s="43"/>
      <c r="AY970" s="43"/>
      <c r="AZ970" s="43"/>
      <c r="BA970" s="43"/>
      <c r="BB970" s="43"/>
      <c r="BC970" s="43"/>
      <c r="BD970" s="43"/>
      <c r="BE970" s="43"/>
      <c r="BF970" s="43"/>
      <c r="BG970" s="43"/>
    </row>
    <row r="971" spans="3:59"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  <c r="AZ971" s="43"/>
      <c r="BA971" s="43"/>
      <c r="BB971" s="43"/>
      <c r="BC971" s="43"/>
      <c r="BD971" s="43"/>
      <c r="BE971" s="43"/>
      <c r="BF971" s="43"/>
      <c r="BG971" s="43"/>
    </row>
    <row r="972" spans="3:59"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  <c r="AN972" s="43"/>
      <c r="AO972" s="43"/>
      <c r="AP972" s="43"/>
      <c r="AQ972" s="43"/>
      <c r="AR972" s="43"/>
      <c r="AS972" s="43"/>
      <c r="AT972" s="43"/>
      <c r="AU972" s="43"/>
      <c r="AV972" s="43"/>
      <c r="AW972" s="43"/>
      <c r="AX972" s="43"/>
      <c r="AY972" s="43"/>
      <c r="AZ972" s="43"/>
      <c r="BA972" s="43"/>
      <c r="BB972" s="43"/>
      <c r="BC972" s="43"/>
      <c r="BD972" s="43"/>
      <c r="BE972" s="43"/>
      <c r="BF972" s="43"/>
      <c r="BG972" s="43"/>
    </row>
    <row r="973" spans="3:59"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  <c r="AN973" s="43"/>
      <c r="AO973" s="43"/>
      <c r="AP973" s="43"/>
      <c r="AQ973" s="43"/>
      <c r="AR973" s="43"/>
      <c r="AS973" s="43"/>
      <c r="AT973" s="43"/>
      <c r="AU973" s="43"/>
      <c r="AV973" s="43"/>
      <c r="AW973" s="43"/>
      <c r="AX973" s="43"/>
      <c r="AY973" s="43"/>
      <c r="AZ973" s="43"/>
      <c r="BA973" s="43"/>
      <c r="BB973" s="43"/>
      <c r="BC973" s="43"/>
      <c r="BD973" s="43"/>
      <c r="BE973" s="43"/>
      <c r="BF973" s="43"/>
      <c r="BG973" s="43"/>
    </row>
    <row r="974" spans="3:59"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  <c r="AZ974" s="43"/>
      <c r="BA974" s="43"/>
      <c r="BB974" s="43"/>
      <c r="BC974" s="43"/>
      <c r="BD974" s="43"/>
      <c r="BE974" s="43"/>
      <c r="BF974" s="43"/>
      <c r="BG974" s="43"/>
    </row>
    <row r="975" spans="3:59"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  <c r="AZ975" s="43"/>
      <c r="BA975" s="43"/>
      <c r="BB975" s="43"/>
      <c r="BC975" s="43"/>
      <c r="BD975" s="43"/>
      <c r="BE975" s="43"/>
      <c r="BF975" s="43"/>
      <c r="BG975" s="43"/>
    </row>
    <row r="976" spans="3:59"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  <c r="AZ976" s="43"/>
      <c r="BA976" s="43"/>
      <c r="BB976" s="43"/>
      <c r="BC976" s="43"/>
      <c r="BD976" s="43"/>
      <c r="BE976" s="43"/>
      <c r="BF976" s="43"/>
      <c r="BG976" s="43"/>
    </row>
    <row r="977" spans="3:59"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  <c r="AN977" s="43"/>
      <c r="AO977" s="43"/>
      <c r="AP977" s="43"/>
      <c r="AQ977" s="43"/>
      <c r="AR977" s="43"/>
      <c r="AS977" s="43"/>
      <c r="AT977" s="43"/>
      <c r="AU977" s="43"/>
      <c r="AV977" s="43"/>
      <c r="AW977" s="43"/>
      <c r="AX977" s="43"/>
      <c r="AY977" s="43"/>
      <c r="AZ977" s="43"/>
      <c r="BA977" s="43"/>
      <c r="BB977" s="43"/>
      <c r="BC977" s="43"/>
      <c r="BD977" s="43"/>
      <c r="BE977" s="43"/>
      <c r="BF977" s="43"/>
      <c r="BG977" s="43"/>
    </row>
    <row r="978" spans="3:59"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  <c r="AZ978" s="43"/>
      <c r="BA978" s="43"/>
      <c r="BB978" s="43"/>
      <c r="BC978" s="43"/>
      <c r="BD978" s="43"/>
      <c r="BE978" s="43"/>
      <c r="BF978" s="43"/>
      <c r="BG978" s="43"/>
    </row>
    <row r="979" spans="3:59"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  <c r="AN979" s="43"/>
      <c r="AO979" s="43"/>
      <c r="AP979" s="43"/>
      <c r="AQ979" s="43"/>
      <c r="AR979" s="43"/>
      <c r="AS979" s="43"/>
      <c r="AT979" s="43"/>
      <c r="AU979" s="43"/>
      <c r="AV979" s="43"/>
      <c r="AW979" s="43"/>
      <c r="AX979" s="43"/>
      <c r="AY979" s="43"/>
      <c r="AZ979" s="43"/>
      <c r="BA979" s="43"/>
      <c r="BB979" s="43"/>
      <c r="BC979" s="43"/>
      <c r="BD979" s="43"/>
      <c r="BE979" s="43"/>
      <c r="BF979" s="43"/>
      <c r="BG979" s="43"/>
    </row>
    <row r="980" spans="3:59"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  <c r="AN980" s="43"/>
      <c r="AO980" s="43"/>
      <c r="AP980" s="43"/>
      <c r="AQ980" s="43"/>
      <c r="AR980" s="43"/>
      <c r="AS980" s="43"/>
      <c r="AT980" s="43"/>
      <c r="AU980" s="43"/>
      <c r="AV980" s="43"/>
      <c r="AW980" s="43"/>
      <c r="AX980" s="43"/>
      <c r="AY980" s="43"/>
      <c r="AZ980" s="43"/>
      <c r="BA980" s="43"/>
      <c r="BB980" s="43"/>
      <c r="BC980" s="43"/>
      <c r="BD980" s="43"/>
      <c r="BE980" s="43"/>
      <c r="BF980" s="43"/>
      <c r="BG980" s="43"/>
    </row>
    <row r="981" spans="3:59"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  <c r="AZ981" s="43"/>
      <c r="BA981" s="43"/>
      <c r="BB981" s="43"/>
      <c r="BC981" s="43"/>
      <c r="BD981" s="43"/>
      <c r="BE981" s="43"/>
      <c r="BF981" s="43"/>
      <c r="BG981" s="43"/>
    </row>
    <row r="982" spans="3:59"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  <c r="AZ982" s="43"/>
      <c r="BA982" s="43"/>
      <c r="BB982" s="43"/>
      <c r="BC982" s="43"/>
      <c r="BD982" s="43"/>
      <c r="BE982" s="43"/>
      <c r="BF982" s="43"/>
      <c r="BG982" s="43"/>
    </row>
    <row r="983" spans="3:59"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  <c r="AZ983" s="43"/>
      <c r="BA983" s="43"/>
      <c r="BB983" s="43"/>
      <c r="BC983" s="43"/>
      <c r="BD983" s="43"/>
      <c r="BE983" s="43"/>
      <c r="BF983" s="43"/>
      <c r="BG983" s="43"/>
    </row>
    <row r="984" spans="3:59"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  <c r="AN984" s="43"/>
      <c r="AO984" s="43"/>
      <c r="AP984" s="43"/>
      <c r="AQ984" s="43"/>
      <c r="AR984" s="43"/>
      <c r="AS984" s="43"/>
      <c r="AT984" s="43"/>
      <c r="AU984" s="43"/>
      <c r="AV984" s="43"/>
      <c r="AW984" s="43"/>
      <c r="AX984" s="43"/>
      <c r="AY984" s="43"/>
      <c r="AZ984" s="43"/>
      <c r="BA984" s="43"/>
      <c r="BB984" s="43"/>
      <c r="BC984" s="43"/>
      <c r="BD984" s="43"/>
      <c r="BE984" s="43"/>
      <c r="BF984" s="43"/>
      <c r="BG984" s="43"/>
    </row>
    <row r="985" spans="3:59"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  <c r="AN985" s="43"/>
      <c r="AO985" s="43"/>
      <c r="AP985" s="43"/>
      <c r="AQ985" s="43"/>
      <c r="AR985" s="43"/>
      <c r="AS985" s="43"/>
      <c r="AT985" s="43"/>
      <c r="AU985" s="43"/>
      <c r="AV985" s="43"/>
      <c r="AW985" s="43"/>
      <c r="AX985" s="43"/>
      <c r="AY985" s="43"/>
      <c r="AZ985" s="43"/>
      <c r="BA985" s="43"/>
      <c r="BB985" s="43"/>
      <c r="BC985" s="43"/>
      <c r="BD985" s="43"/>
      <c r="BE985" s="43"/>
      <c r="BF985" s="43"/>
      <c r="BG985" s="43"/>
    </row>
    <row r="986" spans="3:59"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  <c r="AN986" s="43"/>
      <c r="AO986" s="43"/>
      <c r="AP986" s="43"/>
      <c r="AQ986" s="43"/>
      <c r="AR986" s="43"/>
      <c r="AS986" s="43"/>
      <c r="AT986" s="43"/>
      <c r="AU986" s="43"/>
      <c r="AV986" s="43"/>
      <c r="AW986" s="43"/>
      <c r="AX986" s="43"/>
      <c r="AY986" s="43"/>
      <c r="AZ986" s="43"/>
      <c r="BA986" s="43"/>
      <c r="BB986" s="43"/>
      <c r="BC986" s="43"/>
      <c r="BD986" s="43"/>
      <c r="BE986" s="43"/>
      <c r="BF986" s="43"/>
      <c r="BG986" s="43"/>
    </row>
    <row r="987" spans="3:59"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  <c r="AN987" s="43"/>
      <c r="AO987" s="43"/>
      <c r="AP987" s="43"/>
      <c r="AQ987" s="43"/>
      <c r="AR987" s="43"/>
      <c r="AS987" s="43"/>
      <c r="AT987" s="43"/>
      <c r="AU987" s="43"/>
      <c r="AV987" s="43"/>
      <c r="AW987" s="43"/>
      <c r="AX987" s="43"/>
      <c r="AY987" s="43"/>
      <c r="AZ987" s="43"/>
      <c r="BA987" s="43"/>
      <c r="BB987" s="43"/>
      <c r="BC987" s="43"/>
      <c r="BD987" s="43"/>
      <c r="BE987" s="43"/>
      <c r="BF987" s="43"/>
      <c r="BG987" s="43"/>
    </row>
    <row r="988" spans="3:59"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  <c r="AN988" s="43"/>
      <c r="AO988" s="43"/>
      <c r="AP988" s="43"/>
      <c r="AQ988" s="43"/>
      <c r="AR988" s="43"/>
      <c r="AS988" s="43"/>
      <c r="AT988" s="43"/>
      <c r="AU988" s="43"/>
      <c r="AV988" s="43"/>
      <c r="AW988" s="43"/>
      <c r="AX988" s="43"/>
      <c r="AY988" s="43"/>
      <c r="AZ988" s="43"/>
      <c r="BA988" s="43"/>
      <c r="BB988" s="43"/>
      <c r="BC988" s="43"/>
      <c r="BD988" s="43"/>
      <c r="BE988" s="43"/>
      <c r="BF988" s="43"/>
      <c r="BG988" s="43"/>
    </row>
    <row r="989" spans="3:59"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  <c r="AN989" s="43"/>
      <c r="AO989" s="43"/>
      <c r="AP989" s="43"/>
      <c r="AQ989" s="43"/>
      <c r="AR989" s="43"/>
      <c r="AS989" s="43"/>
      <c r="AT989" s="43"/>
      <c r="AU989" s="43"/>
      <c r="AV989" s="43"/>
      <c r="AW989" s="43"/>
      <c r="AX989" s="43"/>
      <c r="AY989" s="43"/>
      <c r="AZ989" s="43"/>
      <c r="BA989" s="43"/>
      <c r="BB989" s="43"/>
      <c r="BC989" s="43"/>
      <c r="BD989" s="43"/>
      <c r="BE989" s="43"/>
      <c r="BF989" s="43"/>
      <c r="BG989" s="43"/>
    </row>
    <row r="990" spans="3:59"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  <c r="AN990" s="43"/>
      <c r="AO990" s="43"/>
      <c r="AP990" s="43"/>
      <c r="AQ990" s="43"/>
      <c r="AR990" s="43"/>
      <c r="AS990" s="43"/>
      <c r="AT990" s="43"/>
      <c r="AU990" s="43"/>
      <c r="AV990" s="43"/>
      <c r="AW990" s="43"/>
      <c r="AX990" s="43"/>
      <c r="AY990" s="43"/>
      <c r="AZ990" s="43"/>
      <c r="BA990" s="43"/>
      <c r="BB990" s="43"/>
      <c r="BC990" s="43"/>
      <c r="BD990" s="43"/>
      <c r="BE990" s="43"/>
      <c r="BF990" s="43"/>
      <c r="BG990" s="43"/>
    </row>
    <row r="991" spans="3:59"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  <c r="BA991" s="43"/>
      <c r="BB991" s="43"/>
      <c r="BC991" s="43"/>
      <c r="BD991" s="43"/>
      <c r="BE991" s="43"/>
      <c r="BF991" s="43"/>
      <c r="BG991" s="43"/>
    </row>
    <row r="992" spans="3:59"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  <c r="BA992" s="43"/>
      <c r="BB992" s="43"/>
      <c r="BC992" s="43"/>
      <c r="BD992" s="43"/>
      <c r="BE992" s="43"/>
      <c r="BF992" s="43"/>
      <c r="BG992" s="43"/>
    </row>
    <row r="993" spans="3:59"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  <c r="BA993" s="43"/>
      <c r="BB993" s="43"/>
      <c r="BC993" s="43"/>
      <c r="BD993" s="43"/>
      <c r="BE993" s="43"/>
      <c r="BF993" s="43"/>
      <c r="BG993" s="43"/>
    </row>
  </sheetData>
  <mergeCells count="24">
    <mergeCell ref="AM2:AP2"/>
    <mergeCell ref="AY2:AZ2"/>
    <mergeCell ref="BA2:BB2"/>
    <mergeCell ref="AY1:BD1"/>
    <mergeCell ref="BE1:BE3"/>
    <mergeCell ref="BC2:BD2"/>
    <mergeCell ref="BF1:BF3"/>
    <mergeCell ref="BG1:BG3"/>
    <mergeCell ref="AQ2:AT2"/>
    <mergeCell ref="AU2:AX2"/>
    <mergeCell ref="A1:A3"/>
    <mergeCell ref="B1:B3"/>
    <mergeCell ref="C1:R1"/>
    <mergeCell ref="S1:AH1"/>
    <mergeCell ref="AI1:AX1"/>
    <mergeCell ref="C2:F2"/>
    <mergeCell ref="G2:J2"/>
    <mergeCell ref="K2:N2"/>
    <mergeCell ref="O2:R2"/>
    <mergeCell ref="S2:V2"/>
    <mergeCell ref="W2:Z2"/>
    <mergeCell ref="AA2:AD2"/>
    <mergeCell ref="AE2:AH2"/>
    <mergeCell ref="AI2:AL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workbookViewId="0"/>
  </sheetViews>
  <sheetFormatPr defaultColWidth="14.42578125" defaultRowHeight="15" customHeight="1"/>
  <cols>
    <col min="1" max="1" width="12" customWidth="1"/>
    <col min="2" max="2" width="20.5703125" customWidth="1"/>
    <col min="3" max="4" width="9.140625" customWidth="1"/>
    <col min="5" max="5" width="11.140625" customWidth="1"/>
    <col min="6" max="6" width="12.5703125" customWidth="1"/>
    <col min="7" max="7" width="12" customWidth="1"/>
    <col min="8" max="8" width="13.7109375" customWidth="1"/>
    <col min="9" max="11" width="9.140625" customWidth="1"/>
    <col min="12" max="12" width="6.140625" customWidth="1"/>
    <col min="13" max="13" width="9.140625" customWidth="1"/>
    <col min="14" max="14" width="4.5703125" customWidth="1"/>
    <col min="15" max="16" width="9.140625" customWidth="1"/>
    <col min="17" max="17" width="9.28515625" customWidth="1"/>
    <col min="18" max="18" width="9.140625" customWidth="1"/>
    <col min="19" max="19" width="10.140625" customWidth="1"/>
    <col min="20" max="20" width="12" customWidth="1"/>
    <col min="21" max="21" width="14.42578125" customWidth="1"/>
    <col min="22" max="22" width="14.85546875" customWidth="1"/>
    <col min="23" max="23" width="13.5703125" customWidth="1"/>
    <col min="24" max="24" width="14.42578125" customWidth="1"/>
    <col min="25" max="27" width="9.140625" customWidth="1"/>
  </cols>
  <sheetData>
    <row r="1" spans="1:27" ht="18.75">
      <c r="A1" s="56" t="s">
        <v>0</v>
      </c>
      <c r="B1" s="56" t="s">
        <v>45</v>
      </c>
      <c r="C1" s="57" t="s">
        <v>93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1"/>
      <c r="R1" s="1"/>
      <c r="S1" s="1"/>
      <c r="T1" s="57" t="s">
        <v>94</v>
      </c>
      <c r="U1" s="52"/>
      <c r="V1" s="52"/>
      <c r="W1" s="52"/>
      <c r="X1" s="53"/>
      <c r="Y1" s="4"/>
      <c r="Z1" s="4"/>
      <c r="AA1" s="4"/>
    </row>
    <row r="2" spans="1:27" ht="18.75">
      <c r="A2" s="62"/>
      <c r="B2" s="62"/>
      <c r="C2" s="65" t="s">
        <v>95</v>
      </c>
      <c r="D2" s="53"/>
      <c r="E2" s="65" t="s">
        <v>96</v>
      </c>
      <c r="F2" s="53"/>
      <c r="G2" s="65" t="s">
        <v>97</v>
      </c>
      <c r="H2" s="53"/>
      <c r="I2" s="57" t="s">
        <v>98</v>
      </c>
      <c r="J2" s="52"/>
      <c r="K2" s="52"/>
      <c r="L2" s="52"/>
      <c r="M2" s="52"/>
      <c r="N2" s="52"/>
      <c r="O2" s="52"/>
      <c r="P2" s="52"/>
      <c r="Q2" s="52"/>
      <c r="R2" s="52"/>
      <c r="S2" s="53"/>
      <c r="T2" s="58" t="s">
        <v>99</v>
      </c>
      <c r="U2" s="65" t="s">
        <v>100</v>
      </c>
      <c r="V2" s="53"/>
      <c r="W2" s="65" t="s">
        <v>101</v>
      </c>
      <c r="X2" s="53"/>
      <c r="Y2" s="4"/>
      <c r="Z2" s="4"/>
      <c r="AA2" s="4"/>
    </row>
    <row r="3" spans="1:27">
      <c r="A3" s="62"/>
      <c r="B3" s="62"/>
      <c r="C3" s="55" t="s">
        <v>100</v>
      </c>
      <c r="D3" s="55" t="s">
        <v>101</v>
      </c>
      <c r="E3" s="55" t="s">
        <v>100</v>
      </c>
      <c r="F3" s="55" t="s">
        <v>101</v>
      </c>
      <c r="G3" s="55" t="s">
        <v>100</v>
      </c>
      <c r="H3" s="55" t="s">
        <v>101</v>
      </c>
      <c r="I3" s="66" t="s">
        <v>102</v>
      </c>
      <c r="J3" s="67"/>
      <c r="K3" s="66" t="s">
        <v>103</v>
      </c>
      <c r="L3" s="67"/>
      <c r="M3" s="66" t="s">
        <v>104</v>
      </c>
      <c r="N3" s="67"/>
      <c r="O3" s="66" t="s">
        <v>105</v>
      </c>
      <c r="P3" s="67"/>
      <c r="Q3" s="58" t="s">
        <v>106</v>
      </c>
      <c r="R3" s="58" t="s">
        <v>107</v>
      </c>
      <c r="S3" s="58" t="s">
        <v>108</v>
      </c>
      <c r="T3" s="62"/>
      <c r="U3" s="54" t="s">
        <v>109</v>
      </c>
      <c r="V3" s="54" t="s">
        <v>99</v>
      </c>
      <c r="W3" s="54" t="s">
        <v>109</v>
      </c>
      <c r="X3" s="54" t="s">
        <v>99</v>
      </c>
      <c r="Y3" s="4"/>
      <c r="Z3" s="4"/>
      <c r="AA3" s="4"/>
    </row>
    <row r="4" spans="1:27" ht="36.75" customHeight="1">
      <c r="A4" s="48"/>
      <c r="B4" s="48"/>
      <c r="C4" s="48"/>
      <c r="D4" s="48"/>
      <c r="E4" s="48"/>
      <c r="F4" s="48"/>
      <c r="G4" s="48"/>
      <c r="H4" s="48"/>
      <c r="I4" s="68"/>
      <c r="J4" s="69"/>
      <c r="K4" s="68"/>
      <c r="L4" s="69"/>
      <c r="M4" s="68"/>
      <c r="N4" s="69"/>
      <c r="O4" s="68"/>
      <c r="P4" s="69"/>
      <c r="Q4" s="48"/>
      <c r="R4" s="48"/>
      <c r="S4" s="48"/>
      <c r="T4" s="48"/>
      <c r="U4" s="48"/>
      <c r="V4" s="48"/>
      <c r="W4" s="48"/>
      <c r="X4" s="48"/>
      <c r="Y4" s="4"/>
      <c r="Z4" s="4"/>
      <c r="AA4" s="4"/>
    </row>
    <row r="5" spans="1:27" ht="28.5" customHeight="1">
      <c r="A5" s="2">
        <v>201</v>
      </c>
      <c r="B5" s="7" t="s">
        <v>1</v>
      </c>
      <c r="C5" s="44" t="s">
        <v>110</v>
      </c>
      <c r="D5" s="44" t="s">
        <v>110</v>
      </c>
      <c r="E5" s="44" t="s">
        <v>110</v>
      </c>
      <c r="F5" s="44" t="s">
        <v>110</v>
      </c>
      <c r="G5" s="44" t="s">
        <v>110</v>
      </c>
      <c r="H5" s="44" t="s">
        <v>110</v>
      </c>
      <c r="I5" s="70" t="s">
        <v>110</v>
      </c>
      <c r="J5" s="53"/>
      <c r="K5" s="70" t="s">
        <v>110</v>
      </c>
      <c r="L5" s="53"/>
      <c r="M5" s="70" t="s">
        <v>110</v>
      </c>
      <c r="N5" s="53"/>
      <c r="O5" s="70" t="s">
        <v>110</v>
      </c>
      <c r="P5" s="53"/>
      <c r="Q5" s="44" t="s">
        <v>110</v>
      </c>
      <c r="R5" s="44" t="s">
        <v>110</v>
      </c>
      <c r="S5" s="44" t="s">
        <v>110</v>
      </c>
      <c r="T5" s="45">
        <v>215</v>
      </c>
      <c r="U5" s="46">
        <v>96</v>
      </c>
      <c r="V5" s="46">
        <v>137</v>
      </c>
      <c r="W5" s="46">
        <v>51</v>
      </c>
      <c r="X5" s="44">
        <f t="shared" ref="X5:X30" si="0">(T5-V5)</f>
        <v>78</v>
      </c>
      <c r="Y5" s="4"/>
      <c r="Z5" s="4"/>
      <c r="AA5" s="4"/>
    </row>
    <row r="6" spans="1:27" ht="28.5" customHeight="1">
      <c r="A6" s="2">
        <v>202</v>
      </c>
      <c r="B6" s="7" t="s">
        <v>3</v>
      </c>
      <c r="C6" s="44" t="s">
        <v>110</v>
      </c>
      <c r="D6" s="44" t="s">
        <v>110</v>
      </c>
      <c r="E6" s="44" t="s">
        <v>110</v>
      </c>
      <c r="F6" s="44" t="s">
        <v>110</v>
      </c>
      <c r="G6" s="44" t="s">
        <v>110</v>
      </c>
      <c r="H6" s="44" t="s">
        <v>110</v>
      </c>
      <c r="I6" s="70" t="s">
        <v>110</v>
      </c>
      <c r="J6" s="53"/>
      <c r="K6" s="70" t="s">
        <v>110</v>
      </c>
      <c r="L6" s="53"/>
      <c r="M6" s="70" t="s">
        <v>110</v>
      </c>
      <c r="N6" s="53"/>
      <c r="O6" s="70" t="s">
        <v>110</v>
      </c>
      <c r="P6" s="53"/>
      <c r="Q6" s="44" t="s">
        <v>110</v>
      </c>
      <c r="R6" s="44" t="s">
        <v>110</v>
      </c>
      <c r="S6" s="44" t="s">
        <v>110</v>
      </c>
      <c r="T6" s="45">
        <v>215</v>
      </c>
      <c r="U6" s="46">
        <v>43</v>
      </c>
      <c r="V6" s="46">
        <v>137</v>
      </c>
      <c r="W6" s="46">
        <v>16</v>
      </c>
      <c r="X6" s="44">
        <f t="shared" si="0"/>
        <v>78</v>
      </c>
      <c r="Y6" s="4"/>
      <c r="Z6" s="4"/>
      <c r="AA6" s="4"/>
    </row>
    <row r="7" spans="1:27" ht="28.5" customHeight="1">
      <c r="A7" s="2">
        <v>203</v>
      </c>
      <c r="B7" s="7" t="s">
        <v>5</v>
      </c>
      <c r="C7" s="44" t="s">
        <v>65</v>
      </c>
      <c r="D7" s="44" t="s">
        <v>65</v>
      </c>
      <c r="E7" s="44" t="s">
        <v>65</v>
      </c>
      <c r="F7" s="44" t="s">
        <v>65</v>
      </c>
      <c r="G7" s="44" t="s">
        <v>65</v>
      </c>
      <c r="H7" s="44" t="s">
        <v>65</v>
      </c>
      <c r="I7" s="70" t="s">
        <v>65</v>
      </c>
      <c r="J7" s="53"/>
      <c r="K7" s="70" t="s">
        <v>65</v>
      </c>
      <c r="L7" s="53"/>
      <c r="M7" s="70" t="s">
        <v>65</v>
      </c>
      <c r="N7" s="53"/>
      <c r="O7" s="70" t="s">
        <v>65</v>
      </c>
      <c r="P7" s="53"/>
      <c r="Q7" s="44" t="s">
        <v>65</v>
      </c>
      <c r="R7" s="44" t="s">
        <v>65</v>
      </c>
      <c r="S7" s="44" t="s">
        <v>65</v>
      </c>
      <c r="T7" s="45">
        <v>215</v>
      </c>
      <c r="U7" s="46">
        <v>113</v>
      </c>
      <c r="V7" s="46">
        <v>137</v>
      </c>
      <c r="W7" s="46">
        <v>66</v>
      </c>
      <c r="X7" s="44">
        <f t="shared" si="0"/>
        <v>78</v>
      </c>
      <c r="Y7" s="4"/>
      <c r="Z7" s="4"/>
      <c r="AA7" s="4"/>
    </row>
    <row r="8" spans="1:27" ht="28.5" customHeight="1">
      <c r="A8" s="2">
        <v>204</v>
      </c>
      <c r="B8" s="7" t="s">
        <v>6</v>
      </c>
      <c r="C8" s="44" t="s">
        <v>65</v>
      </c>
      <c r="D8" s="44" t="s">
        <v>65</v>
      </c>
      <c r="E8" s="44" t="s">
        <v>65</v>
      </c>
      <c r="F8" s="44" t="s">
        <v>65</v>
      </c>
      <c r="G8" s="44" t="s">
        <v>65</v>
      </c>
      <c r="H8" s="44" t="s">
        <v>65</v>
      </c>
      <c r="I8" s="70" t="s">
        <v>65</v>
      </c>
      <c r="J8" s="53"/>
      <c r="K8" s="70" t="s">
        <v>65</v>
      </c>
      <c r="L8" s="53"/>
      <c r="M8" s="70" t="s">
        <v>65</v>
      </c>
      <c r="N8" s="53"/>
      <c r="O8" s="70" t="s">
        <v>65</v>
      </c>
      <c r="P8" s="53"/>
      <c r="Q8" s="44" t="s">
        <v>65</v>
      </c>
      <c r="R8" s="44" t="s">
        <v>65</v>
      </c>
      <c r="S8" s="44" t="s">
        <v>65</v>
      </c>
      <c r="T8" s="45">
        <v>215</v>
      </c>
      <c r="U8" s="46">
        <v>83</v>
      </c>
      <c r="V8" s="46">
        <v>137</v>
      </c>
      <c r="W8" s="46">
        <v>44</v>
      </c>
      <c r="X8" s="44">
        <f t="shared" si="0"/>
        <v>78</v>
      </c>
      <c r="Y8" s="4"/>
      <c r="Z8" s="4"/>
      <c r="AA8" s="4"/>
    </row>
    <row r="9" spans="1:27" ht="28.5" customHeight="1">
      <c r="A9" s="2">
        <v>205</v>
      </c>
      <c r="B9" s="7" t="s">
        <v>7</v>
      </c>
      <c r="C9" s="44" t="s">
        <v>110</v>
      </c>
      <c r="D9" s="44" t="s">
        <v>110</v>
      </c>
      <c r="E9" s="44" t="s">
        <v>110</v>
      </c>
      <c r="F9" s="44" t="s">
        <v>110</v>
      </c>
      <c r="G9" s="44" t="s">
        <v>110</v>
      </c>
      <c r="H9" s="44" t="s">
        <v>110</v>
      </c>
      <c r="I9" s="70" t="s">
        <v>110</v>
      </c>
      <c r="J9" s="53"/>
      <c r="K9" s="70" t="s">
        <v>110</v>
      </c>
      <c r="L9" s="53"/>
      <c r="M9" s="70" t="s">
        <v>110</v>
      </c>
      <c r="N9" s="53"/>
      <c r="O9" s="70" t="s">
        <v>110</v>
      </c>
      <c r="P9" s="53"/>
      <c r="Q9" s="44" t="s">
        <v>110</v>
      </c>
      <c r="R9" s="44" t="s">
        <v>110</v>
      </c>
      <c r="S9" s="44" t="s">
        <v>110</v>
      </c>
      <c r="T9" s="45">
        <v>215</v>
      </c>
      <c r="U9" s="46">
        <v>69</v>
      </c>
      <c r="V9" s="46">
        <v>137</v>
      </c>
      <c r="W9" s="46">
        <v>38</v>
      </c>
      <c r="X9" s="44">
        <f t="shared" si="0"/>
        <v>78</v>
      </c>
      <c r="Y9" s="4"/>
      <c r="Z9" s="4"/>
      <c r="AA9" s="4"/>
    </row>
    <row r="10" spans="1:27" ht="28.5" customHeight="1">
      <c r="A10" s="2">
        <v>206</v>
      </c>
      <c r="B10" s="7" t="s">
        <v>8</v>
      </c>
      <c r="C10" s="44" t="s">
        <v>65</v>
      </c>
      <c r="D10" s="44" t="s">
        <v>65</v>
      </c>
      <c r="E10" s="44" t="s">
        <v>65</v>
      </c>
      <c r="F10" s="44" t="s">
        <v>65</v>
      </c>
      <c r="G10" s="44" t="s">
        <v>65</v>
      </c>
      <c r="H10" s="44" t="s">
        <v>65</v>
      </c>
      <c r="I10" s="70" t="s">
        <v>65</v>
      </c>
      <c r="J10" s="53"/>
      <c r="K10" s="70" t="s">
        <v>65</v>
      </c>
      <c r="L10" s="53"/>
      <c r="M10" s="70" t="s">
        <v>65</v>
      </c>
      <c r="N10" s="53"/>
      <c r="O10" s="70" t="s">
        <v>65</v>
      </c>
      <c r="P10" s="53"/>
      <c r="Q10" s="44" t="s">
        <v>65</v>
      </c>
      <c r="R10" s="44" t="s">
        <v>65</v>
      </c>
      <c r="S10" s="44" t="s">
        <v>65</v>
      </c>
      <c r="T10" s="45">
        <v>215</v>
      </c>
      <c r="U10" s="46">
        <v>73</v>
      </c>
      <c r="V10" s="46">
        <v>137</v>
      </c>
      <c r="W10" s="46">
        <v>38</v>
      </c>
      <c r="X10" s="44">
        <f t="shared" si="0"/>
        <v>78</v>
      </c>
      <c r="Y10" s="4"/>
      <c r="Z10" s="4"/>
      <c r="AA10" s="4"/>
    </row>
    <row r="11" spans="1:27" ht="28.5" customHeight="1">
      <c r="A11" s="2">
        <v>207</v>
      </c>
      <c r="B11" s="16" t="s">
        <v>9</v>
      </c>
      <c r="C11" s="44" t="s">
        <v>65</v>
      </c>
      <c r="D11" s="44" t="s">
        <v>65</v>
      </c>
      <c r="E11" s="44" t="s">
        <v>65</v>
      </c>
      <c r="F11" s="44" t="s">
        <v>65</v>
      </c>
      <c r="G11" s="44" t="s">
        <v>65</v>
      </c>
      <c r="H11" s="44" t="s">
        <v>65</v>
      </c>
      <c r="I11" s="70" t="s">
        <v>65</v>
      </c>
      <c r="J11" s="53"/>
      <c r="K11" s="70" t="s">
        <v>65</v>
      </c>
      <c r="L11" s="53"/>
      <c r="M11" s="70" t="s">
        <v>65</v>
      </c>
      <c r="N11" s="53"/>
      <c r="O11" s="70" t="s">
        <v>65</v>
      </c>
      <c r="P11" s="53"/>
      <c r="Q11" s="44" t="s">
        <v>65</v>
      </c>
      <c r="R11" s="44" t="s">
        <v>65</v>
      </c>
      <c r="S11" s="44" t="s">
        <v>65</v>
      </c>
      <c r="T11" s="45">
        <v>215</v>
      </c>
      <c r="U11" s="46">
        <v>85</v>
      </c>
      <c r="V11" s="46">
        <v>137</v>
      </c>
      <c r="W11" s="46">
        <v>58</v>
      </c>
      <c r="X11" s="44">
        <f t="shared" si="0"/>
        <v>78</v>
      </c>
      <c r="Y11" s="4"/>
      <c r="Z11" s="4"/>
      <c r="AA11" s="4"/>
    </row>
    <row r="12" spans="1:27" ht="28.5" customHeight="1">
      <c r="A12" s="2">
        <v>208</v>
      </c>
      <c r="B12" s="7" t="s">
        <v>66</v>
      </c>
      <c r="C12" s="44" t="s">
        <v>2</v>
      </c>
      <c r="D12" s="44" t="s">
        <v>2</v>
      </c>
      <c r="E12" s="44" t="s">
        <v>2</v>
      </c>
      <c r="F12" s="44" t="s">
        <v>2</v>
      </c>
      <c r="G12" s="44" t="s">
        <v>2</v>
      </c>
      <c r="H12" s="44" t="s">
        <v>2</v>
      </c>
      <c r="I12" s="70" t="s">
        <v>2</v>
      </c>
      <c r="J12" s="53"/>
      <c r="K12" s="70" t="s">
        <v>2</v>
      </c>
      <c r="L12" s="53"/>
      <c r="M12" s="70" t="s">
        <v>2</v>
      </c>
      <c r="N12" s="53"/>
      <c r="O12" s="70" t="s">
        <v>2</v>
      </c>
      <c r="P12" s="53"/>
      <c r="Q12" s="44" t="s">
        <v>2</v>
      </c>
      <c r="R12" s="44" t="s">
        <v>2</v>
      </c>
      <c r="S12" s="44" t="s">
        <v>2</v>
      </c>
      <c r="T12" s="45">
        <v>215</v>
      </c>
      <c r="U12" s="46">
        <v>100</v>
      </c>
      <c r="V12" s="46">
        <v>137</v>
      </c>
      <c r="W12" s="46">
        <v>60</v>
      </c>
      <c r="X12" s="44">
        <f t="shared" si="0"/>
        <v>78</v>
      </c>
      <c r="Y12" s="4"/>
      <c r="Z12" s="4"/>
      <c r="AA12" s="4"/>
    </row>
    <row r="13" spans="1:27" ht="28.5" customHeight="1">
      <c r="A13" s="2">
        <v>209</v>
      </c>
      <c r="B13" s="16" t="s">
        <v>67</v>
      </c>
      <c r="C13" s="44" t="s">
        <v>110</v>
      </c>
      <c r="D13" s="44" t="s">
        <v>110</v>
      </c>
      <c r="E13" s="44" t="s">
        <v>110</v>
      </c>
      <c r="F13" s="44" t="s">
        <v>110</v>
      </c>
      <c r="G13" s="44" t="s">
        <v>110</v>
      </c>
      <c r="H13" s="44" t="s">
        <v>110</v>
      </c>
      <c r="I13" s="70" t="s">
        <v>110</v>
      </c>
      <c r="J13" s="53"/>
      <c r="K13" s="70" t="s">
        <v>110</v>
      </c>
      <c r="L13" s="53"/>
      <c r="M13" s="70" t="s">
        <v>110</v>
      </c>
      <c r="N13" s="53"/>
      <c r="O13" s="70" t="s">
        <v>110</v>
      </c>
      <c r="P13" s="53"/>
      <c r="Q13" s="44" t="s">
        <v>110</v>
      </c>
      <c r="R13" s="44" t="s">
        <v>110</v>
      </c>
      <c r="S13" s="44" t="s">
        <v>110</v>
      </c>
      <c r="T13" s="45">
        <v>215</v>
      </c>
      <c r="U13" s="46">
        <v>97</v>
      </c>
      <c r="V13" s="46">
        <v>137</v>
      </c>
      <c r="W13" s="46">
        <v>61</v>
      </c>
      <c r="X13" s="44">
        <f t="shared" si="0"/>
        <v>78</v>
      </c>
      <c r="Y13" s="4"/>
      <c r="Z13" s="4"/>
      <c r="AA13" s="4"/>
    </row>
    <row r="14" spans="1:27" ht="28.5" customHeight="1">
      <c r="A14" s="2">
        <v>210</v>
      </c>
      <c r="B14" s="7" t="s">
        <v>10</v>
      </c>
      <c r="C14" s="44" t="s">
        <v>110</v>
      </c>
      <c r="D14" s="44" t="s">
        <v>110</v>
      </c>
      <c r="E14" s="44" t="s">
        <v>110</v>
      </c>
      <c r="F14" s="44" t="s">
        <v>110</v>
      </c>
      <c r="G14" s="44" t="s">
        <v>110</v>
      </c>
      <c r="H14" s="44" t="s">
        <v>110</v>
      </c>
      <c r="I14" s="70" t="s">
        <v>110</v>
      </c>
      <c r="J14" s="53"/>
      <c r="K14" s="70" t="s">
        <v>110</v>
      </c>
      <c r="L14" s="53"/>
      <c r="M14" s="70" t="s">
        <v>110</v>
      </c>
      <c r="N14" s="53"/>
      <c r="O14" s="70" t="s">
        <v>110</v>
      </c>
      <c r="P14" s="53"/>
      <c r="Q14" s="44" t="s">
        <v>110</v>
      </c>
      <c r="R14" s="44" t="s">
        <v>110</v>
      </c>
      <c r="S14" s="44" t="s">
        <v>110</v>
      </c>
      <c r="T14" s="45">
        <v>215</v>
      </c>
      <c r="U14" s="46">
        <v>96</v>
      </c>
      <c r="V14" s="46">
        <v>137</v>
      </c>
      <c r="W14" s="46">
        <v>51</v>
      </c>
      <c r="X14" s="44">
        <f t="shared" si="0"/>
        <v>78</v>
      </c>
      <c r="Y14" s="4"/>
      <c r="Z14" s="4"/>
      <c r="AA14" s="4"/>
    </row>
    <row r="15" spans="1:27" ht="28.5" customHeight="1">
      <c r="A15" s="2">
        <v>211</v>
      </c>
      <c r="B15" s="7" t="s">
        <v>11</v>
      </c>
      <c r="C15" s="44" t="s">
        <v>2</v>
      </c>
      <c r="D15" s="44" t="s">
        <v>2</v>
      </c>
      <c r="E15" s="44" t="s">
        <v>2</v>
      </c>
      <c r="F15" s="44" t="s">
        <v>2</v>
      </c>
      <c r="G15" s="44" t="s">
        <v>2</v>
      </c>
      <c r="H15" s="44" t="s">
        <v>2</v>
      </c>
      <c r="I15" s="70" t="s">
        <v>2</v>
      </c>
      <c r="J15" s="53"/>
      <c r="K15" s="70" t="s">
        <v>2</v>
      </c>
      <c r="L15" s="53"/>
      <c r="M15" s="70" t="s">
        <v>2</v>
      </c>
      <c r="N15" s="53"/>
      <c r="O15" s="70" t="s">
        <v>2</v>
      </c>
      <c r="P15" s="53"/>
      <c r="Q15" s="44" t="s">
        <v>2</v>
      </c>
      <c r="R15" s="44" t="s">
        <v>2</v>
      </c>
      <c r="S15" s="44" t="s">
        <v>2</v>
      </c>
      <c r="T15" s="45">
        <v>215</v>
      </c>
      <c r="U15" s="46">
        <v>91</v>
      </c>
      <c r="V15" s="46">
        <v>137</v>
      </c>
      <c r="W15" s="46">
        <v>53</v>
      </c>
      <c r="X15" s="44">
        <f t="shared" si="0"/>
        <v>78</v>
      </c>
      <c r="Y15" s="4"/>
      <c r="Z15" s="4"/>
      <c r="AA15" s="4"/>
    </row>
    <row r="16" spans="1:27" ht="28.5" customHeight="1">
      <c r="A16" s="2">
        <v>212</v>
      </c>
      <c r="B16" s="7" t="s">
        <v>12</v>
      </c>
      <c r="C16" s="44" t="s">
        <v>110</v>
      </c>
      <c r="D16" s="44" t="s">
        <v>110</v>
      </c>
      <c r="E16" s="44" t="s">
        <v>110</v>
      </c>
      <c r="F16" s="44" t="s">
        <v>110</v>
      </c>
      <c r="G16" s="44" t="s">
        <v>110</v>
      </c>
      <c r="H16" s="44" t="s">
        <v>110</v>
      </c>
      <c r="I16" s="70" t="s">
        <v>110</v>
      </c>
      <c r="J16" s="53"/>
      <c r="K16" s="70" t="s">
        <v>110</v>
      </c>
      <c r="L16" s="53"/>
      <c r="M16" s="70" t="s">
        <v>110</v>
      </c>
      <c r="N16" s="53"/>
      <c r="O16" s="70" t="s">
        <v>110</v>
      </c>
      <c r="P16" s="53"/>
      <c r="Q16" s="44" t="s">
        <v>110</v>
      </c>
      <c r="R16" s="44" t="s">
        <v>110</v>
      </c>
      <c r="S16" s="44" t="s">
        <v>110</v>
      </c>
      <c r="T16" s="45">
        <v>215</v>
      </c>
      <c r="U16" s="46">
        <v>78</v>
      </c>
      <c r="V16" s="46">
        <v>137</v>
      </c>
      <c r="W16" s="46">
        <v>53</v>
      </c>
      <c r="X16" s="44">
        <f t="shared" si="0"/>
        <v>78</v>
      </c>
      <c r="Y16" s="4"/>
      <c r="Z16" s="4"/>
      <c r="AA16" s="4"/>
    </row>
    <row r="17" spans="1:27" ht="28.5" customHeight="1">
      <c r="A17" s="2">
        <v>213</v>
      </c>
      <c r="B17" s="7" t="s">
        <v>13</v>
      </c>
      <c r="C17" s="44" t="s">
        <v>4</v>
      </c>
      <c r="D17" s="44" t="s">
        <v>4</v>
      </c>
      <c r="E17" s="44" t="s">
        <v>4</v>
      </c>
      <c r="F17" s="44" t="s">
        <v>4</v>
      </c>
      <c r="G17" s="44" t="s">
        <v>4</v>
      </c>
      <c r="H17" s="44" t="s">
        <v>4</v>
      </c>
      <c r="I17" s="70" t="s">
        <v>4</v>
      </c>
      <c r="J17" s="53"/>
      <c r="K17" s="70" t="s">
        <v>4</v>
      </c>
      <c r="L17" s="53"/>
      <c r="M17" s="70" t="s">
        <v>4</v>
      </c>
      <c r="N17" s="53"/>
      <c r="O17" s="70" t="s">
        <v>4</v>
      </c>
      <c r="P17" s="53"/>
      <c r="Q17" s="44" t="s">
        <v>4</v>
      </c>
      <c r="R17" s="44" t="s">
        <v>4</v>
      </c>
      <c r="S17" s="44" t="s">
        <v>4</v>
      </c>
      <c r="T17" s="45">
        <v>215</v>
      </c>
      <c r="U17" s="46">
        <v>92</v>
      </c>
      <c r="V17" s="46">
        <v>137</v>
      </c>
      <c r="W17" s="46">
        <v>61</v>
      </c>
      <c r="X17" s="44">
        <f t="shared" si="0"/>
        <v>78</v>
      </c>
      <c r="Y17" s="4"/>
      <c r="Z17" s="4"/>
      <c r="AA17" s="4"/>
    </row>
    <row r="18" spans="1:27" ht="28.5" customHeight="1">
      <c r="A18" s="2">
        <v>214</v>
      </c>
      <c r="B18" s="7" t="s">
        <v>14</v>
      </c>
      <c r="C18" s="44" t="s">
        <v>110</v>
      </c>
      <c r="D18" s="44" t="s">
        <v>110</v>
      </c>
      <c r="E18" s="44" t="s">
        <v>110</v>
      </c>
      <c r="F18" s="44" t="s">
        <v>110</v>
      </c>
      <c r="G18" s="44" t="s">
        <v>110</v>
      </c>
      <c r="H18" s="44" t="s">
        <v>110</v>
      </c>
      <c r="I18" s="70" t="s">
        <v>110</v>
      </c>
      <c r="J18" s="53"/>
      <c r="K18" s="70" t="s">
        <v>110</v>
      </c>
      <c r="L18" s="53"/>
      <c r="M18" s="70" t="s">
        <v>110</v>
      </c>
      <c r="N18" s="53"/>
      <c r="O18" s="70" t="s">
        <v>110</v>
      </c>
      <c r="P18" s="53"/>
      <c r="Q18" s="44" t="s">
        <v>110</v>
      </c>
      <c r="R18" s="44" t="s">
        <v>110</v>
      </c>
      <c r="S18" s="44" t="s">
        <v>110</v>
      </c>
      <c r="T18" s="45">
        <v>215</v>
      </c>
      <c r="U18" s="46">
        <v>103</v>
      </c>
      <c r="V18" s="46">
        <v>137</v>
      </c>
      <c r="W18" s="46">
        <v>53</v>
      </c>
      <c r="X18" s="44">
        <f t="shared" si="0"/>
        <v>78</v>
      </c>
      <c r="Y18" s="4"/>
      <c r="Z18" s="4"/>
      <c r="AA18" s="4"/>
    </row>
    <row r="19" spans="1:27" ht="28.5" customHeight="1">
      <c r="A19" s="2">
        <v>215</v>
      </c>
      <c r="B19" s="7" t="s">
        <v>15</v>
      </c>
      <c r="C19" s="44" t="s">
        <v>4</v>
      </c>
      <c r="D19" s="44" t="s">
        <v>4</v>
      </c>
      <c r="E19" s="44" t="s">
        <v>4</v>
      </c>
      <c r="F19" s="44" t="s">
        <v>4</v>
      </c>
      <c r="G19" s="44" t="s">
        <v>4</v>
      </c>
      <c r="H19" s="44" t="s">
        <v>4</v>
      </c>
      <c r="I19" s="70" t="s">
        <v>4</v>
      </c>
      <c r="J19" s="53"/>
      <c r="K19" s="70" t="s">
        <v>4</v>
      </c>
      <c r="L19" s="53"/>
      <c r="M19" s="70" t="s">
        <v>4</v>
      </c>
      <c r="N19" s="53"/>
      <c r="O19" s="70" t="s">
        <v>4</v>
      </c>
      <c r="P19" s="53"/>
      <c r="Q19" s="44" t="s">
        <v>4</v>
      </c>
      <c r="R19" s="44" t="s">
        <v>4</v>
      </c>
      <c r="S19" s="44" t="s">
        <v>4</v>
      </c>
      <c r="T19" s="45">
        <v>215</v>
      </c>
      <c r="U19" s="46">
        <v>103</v>
      </c>
      <c r="V19" s="46">
        <v>137</v>
      </c>
      <c r="W19" s="46">
        <v>60</v>
      </c>
      <c r="X19" s="44">
        <f t="shared" si="0"/>
        <v>78</v>
      </c>
      <c r="Y19" s="4"/>
      <c r="Z19" s="4"/>
      <c r="AA19" s="4"/>
    </row>
    <row r="20" spans="1:27" ht="28.5" customHeight="1">
      <c r="A20" s="2">
        <v>216</v>
      </c>
      <c r="B20" s="16" t="s">
        <v>68</v>
      </c>
      <c r="C20" s="44" t="s">
        <v>2</v>
      </c>
      <c r="D20" s="44" t="s">
        <v>2</v>
      </c>
      <c r="E20" s="44" t="s">
        <v>2</v>
      </c>
      <c r="F20" s="44" t="s">
        <v>2</v>
      </c>
      <c r="G20" s="44" t="s">
        <v>2</v>
      </c>
      <c r="H20" s="44" t="s">
        <v>2</v>
      </c>
      <c r="I20" s="70" t="s">
        <v>2</v>
      </c>
      <c r="J20" s="53"/>
      <c r="K20" s="70" t="s">
        <v>2</v>
      </c>
      <c r="L20" s="53"/>
      <c r="M20" s="70" t="s">
        <v>2</v>
      </c>
      <c r="N20" s="53"/>
      <c r="O20" s="70" t="s">
        <v>2</v>
      </c>
      <c r="P20" s="53"/>
      <c r="Q20" s="44" t="s">
        <v>2</v>
      </c>
      <c r="R20" s="44" t="s">
        <v>2</v>
      </c>
      <c r="S20" s="44" t="s">
        <v>2</v>
      </c>
      <c r="T20" s="45">
        <v>215</v>
      </c>
      <c r="U20" s="46">
        <v>102</v>
      </c>
      <c r="V20" s="46">
        <v>137</v>
      </c>
      <c r="W20" s="46">
        <v>65</v>
      </c>
      <c r="X20" s="44">
        <f t="shared" si="0"/>
        <v>78</v>
      </c>
      <c r="Y20" s="4"/>
      <c r="Z20" s="4"/>
      <c r="AA20" s="4"/>
    </row>
    <row r="21" spans="1:27" ht="28.5" customHeight="1">
      <c r="A21" s="2">
        <v>217</v>
      </c>
      <c r="B21" s="7" t="s">
        <v>16</v>
      </c>
      <c r="C21" s="44" t="s">
        <v>2</v>
      </c>
      <c r="D21" s="44" t="s">
        <v>2</v>
      </c>
      <c r="E21" s="44" t="s">
        <v>2</v>
      </c>
      <c r="F21" s="44" t="s">
        <v>2</v>
      </c>
      <c r="G21" s="44" t="s">
        <v>2</v>
      </c>
      <c r="H21" s="44" t="s">
        <v>2</v>
      </c>
      <c r="I21" s="70" t="s">
        <v>2</v>
      </c>
      <c r="J21" s="53"/>
      <c r="K21" s="70" t="s">
        <v>2</v>
      </c>
      <c r="L21" s="53"/>
      <c r="M21" s="70" t="s">
        <v>2</v>
      </c>
      <c r="N21" s="53"/>
      <c r="O21" s="70" t="s">
        <v>2</v>
      </c>
      <c r="P21" s="53"/>
      <c r="Q21" s="44" t="s">
        <v>2</v>
      </c>
      <c r="R21" s="44" t="s">
        <v>2</v>
      </c>
      <c r="S21" s="44" t="s">
        <v>2</v>
      </c>
      <c r="T21" s="45">
        <v>215</v>
      </c>
      <c r="U21" s="46">
        <v>104</v>
      </c>
      <c r="V21" s="46">
        <v>137</v>
      </c>
      <c r="W21" s="46">
        <v>51</v>
      </c>
      <c r="X21" s="44">
        <f t="shared" si="0"/>
        <v>78</v>
      </c>
      <c r="Y21" s="4"/>
      <c r="Z21" s="4"/>
      <c r="AA21" s="4"/>
    </row>
    <row r="22" spans="1:27" ht="28.5" customHeight="1">
      <c r="A22" s="2">
        <v>218</v>
      </c>
      <c r="B22" s="7" t="s">
        <v>69</v>
      </c>
      <c r="C22" s="44" t="s">
        <v>110</v>
      </c>
      <c r="D22" s="44" t="s">
        <v>110</v>
      </c>
      <c r="E22" s="44" t="s">
        <v>110</v>
      </c>
      <c r="F22" s="44" t="s">
        <v>110</v>
      </c>
      <c r="G22" s="44" t="s">
        <v>110</v>
      </c>
      <c r="H22" s="44" t="s">
        <v>110</v>
      </c>
      <c r="I22" s="70" t="s">
        <v>110</v>
      </c>
      <c r="J22" s="53"/>
      <c r="K22" s="70" t="s">
        <v>110</v>
      </c>
      <c r="L22" s="53"/>
      <c r="M22" s="70" t="s">
        <v>110</v>
      </c>
      <c r="N22" s="53"/>
      <c r="O22" s="70" t="s">
        <v>110</v>
      </c>
      <c r="P22" s="53"/>
      <c r="Q22" s="44" t="s">
        <v>110</v>
      </c>
      <c r="R22" s="44" t="s">
        <v>110</v>
      </c>
      <c r="S22" s="44" t="s">
        <v>110</v>
      </c>
      <c r="T22" s="45">
        <v>215</v>
      </c>
      <c r="U22" s="46">
        <v>104</v>
      </c>
      <c r="V22" s="46">
        <v>137</v>
      </c>
      <c r="W22" s="46">
        <v>60</v>
      </c>
      <c r="X22" s="44">
        <f t="shared" si="0"/>
        <v>78</v>
      </c>
      <c r="Y22" s="4"/>
      <c r="Z22" s="4"/>
      <c r="AA22" s="4"/>
    </row>
    <row r="23" spans="1:27" ht="28.5" customHeight="1">
      <c r="A23" s="2">
        <v>219</v>
      </c>
      <c r="B23" s="16" t="s">
        <v>70</v>
      </c>
      <c r="C23" s="44" t="s">
        <v>4</v>
      </c>
      <c r="D23" s="44" t="s">
        <v>4</v>
      </c>
      <c r="E23" s="44" t="s">
        <v>65</v>
      </c>
      <c r="F23" s="44" t="s">
        <v>4</v>
      </c>
      <c r="G23" s="44" t="s">
        <v>65</v>
      </c>
      <c r="H23" s="44" t="s">
        <v>111</v>
      </c>
      <c r="I23" s="70" t="s">
        <v>65</v>
      </c>
      <c r="J23" s="53"/>
      <c r="K23" s="70" t="s">
        <v>4</v>
      </c>
      <c r="L23" s="53"/>
      <c r="M23" s="70" t="s">
        <v>4</v>
      </c>
      <c r="N23" s="53"/>
      <c r="O23" s="70" t="s">
        <v>110</v>
      </c>
      <c r="P23" s="53"/>
      <c r="Q23" s="44" t="s">
        <v>4</v>
      </c>
      <c r="R23" s="44" t="s">
        <v>65</v>
      </c>
      <c r="S23" s="44" t="s">
        <v>4</v>
      </c>
      <c r="T23" s="45">
        <v>215</v>
      </c>
      <c r="U23" s="46">
        <v>89</v>
      </c>
      <c r="V23" s="46">
        <v>137</v>
      </c>
      <c r="W23" s="46">
        <v>59</v>
      </c>
      <c r="X23" s="44">
        <f t="shared" si="0"/>
        <v>78</v>
      </c>
      <c r="Y23" s="4"/>
      <c r="Z23" s="4"/>
      <c r="AA23" s="4"/>
    </row>
    <row r="24" spans="1:27" ht="28.5" customHeight="1">
      <c r="A24" s="2">
        <v>220</v>
      </c>
      <c r="B24" s="7" t="s">
        <v>17</v>
      </c>
      <c r="C24" s="44" t="s">
        <v>65</v>
      </c>
      <c r="D24" s="44" t="s">
        <v>65</v>
      </c>
      <c r="E24" s="44" t="s">
        <v>65</v>
      </c>
      <c r="F24" s="44" t="s">
        <v>4</v>
      </c>
      <c r="G24" s="44" t="s">
        <v>65</v>
      </c>
      <c r="H24" s="44" t="s">
        <v>65</v>
      </c>
      <c r="I24" s="70" t="s">
        <v>65</v>
      </c>
      <c r="J24" s="53"/>
      <c r="K24" s="70" t="s">
        <v>112</v>
      </c>
      <c r="L24" s="53"/>
      <c r="M24" s="70" t="s">
        <v>65</v>
      </c>
      <c r="N24" s="53"/>
      <c r="O24" s="70" t="s">
        <v>4</v>
      </c>
      <c r="P24" s="53"/>
      <c r="Q24" s="44" t="s">
        <v>65</v>
      </c>
      <c r="R24" s="44" t="s">
        <v>4</v>
      </c>
      <c r="S24" s="44" t="s">
        <v>4</v>
      </c>
      <c r="T24" s="45">
        <v>215</v>
      </c>
      <c r="U24" s="46">
        <v>111</v>
      </c>
      <c r="V24" s="46">
        <v>137</v>
      </c>
      <c r="W24" s="46">
        <v>57</v>
      </c>
      <c r="X24" s="44">
        <f t="shared" si="0"/>
        <v>78</v>
      </c>
      <c r="Y24" s="4"/>
      <c r="Z24" s="4"/>
      <c r="AA24" s="4"/>
    </row>
    <row r="25" spans="1:27" ht="28.5" customHeight="1">
      <c r="A25" s="2">
        <v>221</v>
      </c>
      <c r="B25" s="7" t="s">
        <v>18</v>
      </c>
      <c r="C25" s="44" t="s">
        <v>4</v>
      </c>
      <c r="D25" s="44" t="s">
        <v>65</v>
      </c>
      <c r="E25" s="44" t="s">
        <v>111</v>
      </c>
      <c r="F25" s="44" t="s">
        <v>111</v>
      </c>
      <c r="G25" s="44" t="s">
        <v>111</v>
      </c>
      <c r="H25" s="44" t="s">
        <v>65</v>
      </c>
      <c r="I25" s="70" t="s">
        <v>111</v>
      </c>
      <c r="J25" s="53"/>
      <c r="K25" s="70" t="s">
        <v>65</v>
      </c>
      <c r="L25" s="53"/>
      <c r="M25" s="70" t="s">
        <v>65</v>
      </c>
      <c r="N25" s="53"/>
      <c r="O25" s="70" t="s">
        <v>65</v>
      </c>
      <c r="P25" s="53"/>
      <c r="Q25" s="44" t="s">
        <v>4</v>
      </c>
      <c r="R25" s="44" t="s">
        <v>65</v>
      </c>
      <c r="S25" s="44" t="s">
        <v>4</v>
      </c>
      <c r="T25" s="45">
        <v>215</v>
      </c>
      <c r="U25" s="46">
        <v>105</v>
      </c>
      <c r="V25" s="46">
        <v>137</v>
      </c>
      <c r="W25" s="46">
        <v>42</v>
      </c>
      <c r="X25" s="44">
        <f t="shared" si="0"/>
        <v>78</v>
      </c>
      <c r="Y25" s="4"/>
      <c r="Z25" s="4"/>
      <c r="AA25" s="4"/>
    </row>
    <row r="26" spans="1:27" ht="28.5" customHeight="1">
      <c r="A26" s="2">
        <v>222</v>
      </c>
      <c r="B26" s="7" t="s">
        <v>19</v>
      </c>
      <c r="C26" s="44" t="s">
        <v>4</v>
      </c>
      <c r="D26" s="44" t="s">
        <v>110</v>
      </c>
      <c r="E26" s="44" t="s">
        <v>2</v>
      </c>
      <c r="F26" s="44" t="s">
        <v>110</v>
      </c>
      <c r="G26" s="44" t="s">
        <v>110</v>
      </c>
      <c r="H26" s="44" t="s">
        <v>2</v>
      </c>
      <c r="I26" s="70" t="s">
        <v>110</v>
      </c>
      <c r="J26" s="53"/>
      <c r="K26" s="70" t="s">
        <v>2</v>
      </c>
      <c r="L26" s="53"/>
      <c r="M26" s="70" t="s">
        <v>2</v>
      </c>
      <c r="N26" s="53"/>
      <c r="O26" s="70" t="s">
        <v>2</v>
      </c>
      <c r="P26" s="53"/>
      <c r="Q26" s="44" t="s">
        <v>110</v>
      </c>
      <c r="R26" s="44" t="s">
        <v>2</v>
      </c>
      <c r="S26" s="44" t="s">
        <v>110</v>
      </c>
      <c r="T26" s="45">
        <v>215</v>
      </c>
      <c r="U26" s="46">
        <v>110</v>
      </c>
      <c r="V26" s="46">
        <v>137</v>
      </c>
      <c r="W26" s="46">
        <v>61</v>
      </c>
      <c r="X26" s="44">
        <f t="shared" si="0"/>
        <v>78</v>
      </c>
      <c r="Y26" s="4"/>
      <c r="Z26" s="4"/>
      <c r="AA26" s="4"/>
    </row>
    <row r="27" spans="1:27" ht="28.5" customHeight="1">
      <c r="A27" s="2">
        <v>223</v>
      </c>
      <c r="B27" s="7" t="s">
        <v>20</v>
      </c>
      <c r="C27" s="44" t="s">
        <v>4</v>
      </c>
      <c r="D27" s="44" t="s">
        <v>110</v>
      </c>
      <c r="E27" s="44" t="s">
        <v>4</v>
      </c>
      <c r="F27" s="44" t="s">
        <v>65</v>
      </c>
      <c r="G27" s="44" t="s">
        <v>65</v>
      </c>
      <c r="H27" s="44" t="s">
        <v>65</v>
      </c>
      <c r="I27" s="70" t="s">
        <v>4</v>
      </c>
      <c r="J27" s="53"/>
      <c r="K27" s="70" t="s">
        <v>4</v>
      </c>
      <c r="L27" s="53"/>
      <c r="M27" s="70" t="s">
        <v>110</v>
      </c>
      <c r="N27" s="53"/>
      <c r="O27" s="70" t="s">
        <v>4</v>
      </c>
      <c r="P27" s="53"/>
      <c r="Q27" s="44" t="s">
        <v>110</v>
      </c>
      <c r="R27" s="44" t="s">
        <v>110</v>
      </c>
      <c r="S27" s="44" t="s">
        <v>110</v>
      </c>
      <c r="T27" s="45">
        <v>215</v>
      </c>
      <c r="U27" s="46">
        <v>105</v>
      </c>
      <c r="V27" s="46">
        <v>137</v>
      </c>
      <c r="W27" s="46">
        <v>45</v>
      </c>
      <c r="X27" s="44">
        <f t="shared" si="0"/>
        <v>78</v>
      </c>
      <c r="Y27" s="4"/>
      <c r="Z27" s="4"/>
      <c r="AA27" s="4"/>
    </row>
    <row r="28" spans="1:27" ht="28.5" customHeight="1">
      <c r="A28" s="2">
        <v>224</v>
      </c>
      <c r="B28" s="16" t="s">
        <v>71</v>
      </c>
      <c r="C28" s="44" t="s">
        <v>4</v>
      </c>
      <c r="D28" s="44" t="s">
        <v>4</v>
      </c>
      <c r="E28" s="44" t="s">
        <v>4</v>
      </c>
      <c r="F28" s="44" t="s">
        <v>4</v>
      </c>
      <c r="G28" s="44" t="s">
        <v>65</v>
      </c>
      <c r="H28" s="44" t="s">
        <v>4</v>
      </c>
      <c r="I28" s="70" t="s">
        <v>4</v>
      </c>
      <c r="J28" s="53"/>
      <c r="K28" s="70" t="s">
        <v>113</v>
      </c>
      <c r="L28" s="53"/>
      <c r="M28" s="70" t="s">
        <v>4</v>
      </c>
      <c r="N28" s="53"/>
      <c r="O28" s="70" t="s">
        <v>110</v>
      </c>
      <c r="P28" s="53"/>
      <c r="Q28" s="44" t="s">
        <v>4</v>
      </c>
      <c r="R28" s="44" t="s">
        <v>110</v>
      </c>
      <c r="S28" s="44" t="s">
        <v>110</v>
      </c>
      <c r="T28" s="45">
        <v>215</v>
      </c>
      <c r="U28" s="46">
        <v>88</v>
      </c>
      <c r="V28" s="46">
        <v>137</v>
      </c>
      <c r="W28" s="46">
        <v>52</v>
      </c>
      <c r="X28" s="44">
        <f t="shared" si="0"/>
        <v>78</v>
      </c>
      <c r="Y28" s="4"/>
      <c r="Z28" s="4"/>
      <c r="AA28" s="4"/>
    </row>
    <row r="29" spans="1:27" ht="28.5" customHeight="1">
      <c r="A29" s="2">
        <v>225</v>
      </c>
      <c r="B29" s="3" t="s">
        <v>21</v>
      </c>
      <c r="C29" s="44" t="s">
        <v>4</v>
      </c>
      <c r="D29" s="44" t="s">
        <v>4</v>
      </c>
      <c r="E29" s="44" t="s">
        <v>110</v>
      </c>
      <c r="F29" s="44" t="s">
        <v>4</v>
      </c>
      <c r="G29" s="44" t="s">
        <v>4</v>
      </c>
      <c r="H29" s="44" t="s">
        <v>65</v>
      </c>
      <c r="I29" s="70" t="s">
        <v>4</v>
      </c>
      <c r="J29" s="53"/>
      <c r="K29" s="70" t="s">
        <v>110</v>
      </c>
      <c r="L29" s="53"/>
      <c r="M29" s="70" t="s">
        <v>110</v>
      </c>
      <c r="N29" s="53"/>
      <c r="O29" s="70" t="s">
        <v>110</v>
      </c>
      <c r="P29" s="53"/>
      <c r="Q29" s="44" t="s">
        <v>65</v>
      </c>
      <c r="R29" s="44" t="s">
        <v>4</v>
      </c>
      <c r="S29" s="44" t="s">
        <v>4</v>
      </c>
      <c r="T29" s="45">
        <v>215</v>
      </c>
      <c r="U29" s="46">
        <v>110</v>
      </c>
      <c r="V29" s="46">
        <v>137</v>
      </c>
      <c r="W29" s="46">
        <v>67</v>
      </c>
      <c r="X29" s="44">
        <f t="shared" si="0"/>
        <v>78</v>
      </c>
      <c r="Y29" s="4"/>
      <c r="Z29" s="4"/>
      <c r="AA29" s="4"/>
    </row>
    <row r="30" spans="1:27" ht="28.5" customHeight="1">
      <c r="A30" s="2">
        <v>226</v>
      </c>
      <c r="B30" s="3" t="s">
        <v>22</v>
      </c>
      <c r="C30" s="44" t="s">
        <v>4</v>
      </c>
      <c r="D30" s="44" t="s">
        <v>4</v>
      </c>
      <c r="E30" s="44" t="s">
        <v>110</v>
      </c>
      <c r="F30" s="44" t="s">
        <v>4</v>
      </c>
      <c r="G30" s="44" t="s">
        <v>4</v>
      </c>
      <c r="H30" s="44" t="s">
        <v>65</v>
      </c>
      <c r="I30" s="70" t="s">
        <v>4</v>
      </c>
      <c r="J30" s="53"/>
      <c r="K30" s="70" t="s">
        <v>110</v>
      </c>
      <c r="L30" s="53"/>
      <c r="M30" s="70" t="s">
        <v>110</v>
      </c>
      <c r="N30" s="53"/>
      <c r="O30" s="70" t="s">
        <v>110</v>
      </c>
      <c r="P30" s="53"/>
      <c r="Q30" s="44" t="s">
        <v>65</v>
      </c>
      <c r="R30" s="44" t="s">
        <v>4</v>
      </c>
      <c r="S30" s="44" t="s">
        <v>4</v>
      </c>
      <c r="T30" s="45">
        <v>215</v>
      </c>
      <c r="U30" s="46">
        <v>84</v>
      </c>
      <c r="V30" s="46">
        <v>137</v>
      </c>
      <c r="W30" s="46">
        <v>53</v>
      </c>
      <c r="X30" s="44">
        <f t="shared" si="0"/>
        <v>78</v>
      </c>
      <c r="Y30" s="4"/>
      <c r="Z30" s="4"/>
      <c r="AA30" s="4"/>
    </row>
    <row r="31" spans="1:27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32">
    <mergeCell ref="M11:N11"/>
    <mergeCell ref="O11:P11"/>
    <mergeCell ref="K12:L12"/>
    <mergeCell ref="M12:N12"/>
    <mergeCell ref="O12:P12"/>
    <mergeCell ref="M14:N14"/>
    <mergeCell ref="O14:P14"/>
    <mergeCell ref="M30:N30"/>
    <mergeCell ref="O30:P30"/>
    <mergeCell ref="I30:J30"/>
    <mergeCell ref="K30:L30"/>
    <mergeCell ref="I7:J7"/>
    <mergeCell ref="I8:J8"/>
    <mergeCell ref="M8:N8"/>
    <mergeCell ref="O8:P8"/>
    <mergeCell ref="I3:J4"/>
    <mergeCell ref="K3:L4"/>
    <mergeCell ref="I5:J5"/>
    <mergeCell ref="K5:L5"/>
    <mergeCell ref="I6:J6"/>
    <mergeCell ref="K6:L6"/>
    <mergeCell ref="K7:L7"/>
    <mergeCell ref="M10:N10"/>
    <mergeCell ref="O10:P10"/>
    <mergeCell ref="K8:L8"/>
    <mergeCell ref="I9:J9"/>
    <mergeCell ref="K9:L9"/>
    <mergeCell ref="M9:N9"/>
    <mergeCell ref="O9:P9"/>
    <mergeCell ref="I10:J10"/>
    <mergeCell ref="K10:L10"/>
    <mergeCell ref="I11:J11"/>
    <mergeCell ref="K11:L11"/>
    <mergeCell ref="I27:J27"/>
    <mergeCell ref="K27:L27"/>
    <mergeCell ref="M27:N27"/>
    <mergeCell ref="O27:P27"/>
    <mergeCell ref="K28:L28"/>
    <mergeCell ref="M28:N28"/>
    <mergeCell ref="O28:P28"/>
    <mergeCell ref="I28:J28"/>
    <mergeCell ref="I29:J29"/>
    <mergeCell ref="K29:L29"/>
    <mergeCell ref="M29:N29"/>
    <mergeCell ref="O29:P29"/>
    <mergeCell ref="M26:N26"/>
    <mergeCell ref="O26:P26"/>
    <mergeCell ref="I24:J24"/>
    <mergeCell ref="I25:J25"/>
    <mergeCell ref="K25:L25"/>
    <mergeCell ref="M25:N25"/>
    <mergeCell ref="O25:P25"/>
    <mergeCell ref="I26:J26"/>
    <mergeCell ref="K26:L26"/>
    <mergeCell ref="I22:J22"/>
    <mergeCell ref="K22:L22"/>
    <mergeCell ref="K24:L24"/>
    <mergeCell ref="M24:N24"/>
    <mergeCell ref="M22:N22"/>
    <mergeCell ref="O22:P22"/>
    <mergeCell ref="I23:J23"/>
    <mergeCell ref="K23:L23"/>
    <mergeCell ref="M23:N23"/>
    <mergeCell ref="O23:P23"/>
    <mergeCell ref="O24:P24"/>
    <mergeCell ref="I19:J19"/>
    <mergeCell ref="K19:L19"/>
    <mergeCell ref="M19:N19"/>
    <mergeCell ref="O19:P19"/>
    <mergeCell ref="K20:L20"/>
    <mergeCell ref="M20:N20"/>
    <mergeCell ref="O20:P20"/>
    <mergeCell ref="I20:J20"/>
    <mergeCell ref="I21:J21"/>
    <mergeCell ref="K21:L21"/>
    <mergeCell ref="M21:N21"/>
    <mergeCell ref="O21:P21"/>
    <mergeCell ref="K16:L16"/>
    <mergeCell ref="M16:N16"/>
    <mergeCell ref="O16:P16"/>
    <mergeCell ref="M18:N18"/>
    <mergeCell ref="O18:P18"/>
    <mergeCell ref="I16:J16"/>
    <mergeCell ref="I17:J17"/>
    <mergeCell ref="K17:L17"/>
    <mergeCell ref="M17:N17"/>
    <mergeCell ref="O17:P17"/>
    <mergeCell ref="I18:J18"/>
    <mergeCell ref="K18:L18"/>
    <mergeCell ref="I12:J12"/>
    <mergeCell ref="I13:J13"/>
    <mergeCell ref="K13:L13"/>
    <mergeCell ref="M13:N13"/>
    <mergeCell ref="O13:P13"/>
    <mergeCell ref="I14:J14"/>
    <mergeCell ref="K14:L14"/>
    <mergeCell ref="I15:J15"/>
    <mergeCell ref="K15:L15"/>
    <mergeCell ref="M15:N15"/>
    <mergeCell ref="O15:P15"/>
    <mergeCell ref="M5:N5"/>
    <mergeCell ref="O5:P5"/>
    <mergeCell ref="M6:N6"/>
    <mergeCell ref="O6:P6"/>
    <mergeCell ref="M7:N7"/>
    <mergeCell ref="O7:P7"/>
    <mergeCell ref="Q3:Q4"/>
    <mergeCell ref="R3:R4"/>
    <mergeCell ref="A1:A4"/>
    <mergeCell ref="B1:B4"/>
    <mergeCell ref="C1:P1"/>
    <mergeCell ref="C2:D2"/>
    <mergeCell ref="E2:F2"/>
    <mergeCell ref="G2:H2"/>
    <mergeCell ref="I2:S2"/>
    <mergeCell ref="S3:S4"/>
    <mergeCell ref="T1:X1"/>
    <mergeCell ref="T2:T4"/>
    <mergeCell ref="U2:V2"/>
    <mergeCell ref="W2:X2"/>
    <mergeCell ref="U3:U4"/>
    <mergeCell ref="V3:V4"/>
    <mergeCell ref="W3:W4"/>
    <mergeCell ref="X3:X4"/>
    <mergeCell ref="C3:C4"/>
    <mergeCell ref="D3:D4"/>
    <mergeCell ref="E3:E4"/>
    <mergeCell ref="F3:F4"/>
    <mergeCell ref="G3:G4"/>
    <mergeCell ref="H3:H4"/>
    <mergeCell ref="M3:N4"/>
    <mergeCell ref="O3:P4"/>
  </mergeCells>
  <pageMargins left="0.7" right="0.7" top="0.75" bottom="0.75" header="0" footer="0"/>
  <pageSetup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5"/>
  <sheetViews>
    <sheetView workbookViewId="0"/>
  </sheetViews>
  <sheetFormatPr defaultColWidth="14.42578125" defaultRowHeight="15" customHeight="1"/>
  <cols>
    <col min="1" max="1" width="12" customWidth="1"/>
    <col min="2" max="2" width="18.7109375" customWidth="1"/>
    <col min="3" max="5" width="9.140625" customWidth="1"/>
    <col min="6" max="6" width="13.42578125" customWidth="1"/>
    <col min="7" max="7" width="9.140625" customWidth="1"/>
    <col min="8" max="8" width="12.7109375" customWidth="1"/>
    <col min="9" max="9" width="9.140625" customWidth="1"/>
    <col min="10" max="10" width="7" customWidth="1"/>
    <col min="11" max="11" width="9.140625" customWidth="1"/>
    <col min="12" max="12" width="4" customWidth="1"/>
    <col min="13" max="13" width="9.140625" customWidth="1"/>
    <col min="14" max="14" width="3.42578125" customWidth="1"/>
    <col min="15" max="15" width="10" customWidth="1"/>
    <col min="16" max="16" width="4.42578125" customWidth="1"/>
    <col min="17" max="19" width="17.42578125" customWidth="1"/>
    <col min="20" max="20" width="10.7109375" customWidth="1"/>
    <col min="21" max="21" width="9.140625" customWidth="1"/>
    <col min="22" max="22" width="11.140625" customWidth="1"/>
    <col min="23" max="23" width="9.140625" customWidth="1"/>
    <col min="24" max="24" width="10.7109375" customWidth="1"/>
    <col min="25" max="27" width="9.140625" customWidth="1"/>
  </cols>
  <sheetData>
    <row r="1" spans="1:27" ht="18.75">
      <c r="A1" s="56" t="s">
        <v>0</v>
      </c>
      <c r="B1" s="61" t="s">
        <v>45</v>
      </c>
      <c r="C1" s="57" t="s">
        <v>93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1"/>
      <c r="R1" s="1"/>
      <c r="S1" s="1"/>
      <c r="T1" s="57" t="s">
        <v>94</v>
      </c>
      <c r="U1" s="52"/>
      <c r="V1" s="52"/>
      <c r="W1" s="52"/>
      <c r="X1" s="53"/>
      <c r="Y1" s="4"/>
      <c r="Z1" s="4"/>
      <c r="AA1" s="4"/>
    </row>
    <row r="2" spans="1:27">
      <c r="A2" s="62"/>
      <c r="B2" s="62"/>
      <c r="C2" s="65" t="s">
        <v>95</v>
      </c>
      <c r="D2" s="53"/>
      <c r="E2" s="65" t="s">
        <v>96</v>
      </c>
      <c r="F2" s="53"/>
      <c r="G2" s="65" t="s">
        <v>97</v>
      </c>
      <c r="H2" s="53"/>
      <c r="I2" s="65" t="s">
        <v>98</v>
      </c>
      <c r="J2" s="52"/>
      <c r="K2" s="52"/>
      <c r="L2" s="52"/>
      <c r="M2" s="52"/>
      <c r="N2" s="52"/>
      <c r="O2" s="52"/>
      <c r="P2" s="52"/>
      <c r="Q2" s="52"/>
      <c r="R2" s="52"/>
      <c r="S2" s="53"/>
      <c r="T2" s="58" t="s">
        <v>99</v>
      </c>
      <c r="U2" s="65" t="s">
        <v>100</v>
      </c>
      <c r="V2" s="53"/>
      <c r="W2" s="65" t="s">
        <v>101</v>
      </c>
      <c r="X2" s="53"/>
      <c r="Y2" s="4"/>
      <c r="Z2" s="4"/>
      <c r="AA2" s="4"/>
    </row>
    <row r="3" spans="1:27">
      <c r="A3" s="62"/>
      <c r="B3" s="62"/>
      <c r="C3" s="55" t="s">
        <v>100</v>
      </c>
      <c r="D3" s="55" t="s">
        <v>101</v>
      </c>
      <c r="E3" s="55" t="s">
        <v>100</v>
      </c>
      <c r="F3" s="55" t="s">
        <v>101</v>
      </c>
      <c r="G3" s="55" t="s">
        <v>100</v>
      </c>
      <c r="H3" s="55" t="s">
        <v>101</v>
      </c>
      <c r="I3" s="66" t="s">
        <v>102</v>
      </c>
      <c r="J3" s="67"/>
      <c r="K3" s="66" t="s">
        <v>103</v>
      </c>
      <c r="L3" s="67"/>
      <c r="M3" s="66" t="s">
        <v>104</v>
      </c>
      <c r="N3" s="67"/>
      <c r="O3" s="66" t="s">
        <v>105</v>
      </c>
      <c r="P3" s="67"/>
      <c r="Q3" s="58" t="s">
        <v>106</v>
      </c>
      <c r="R3" s="58" t="s">
        <v>107</v>
      </c>
      <c r="S3" s="58" t="s">
        <v>108</v>
      </c>
      <c r="T3" s="62"/>
      <c r="U3" s="54" t="s">
        <v>109</v>
      </c>
      <c r="V3" s="54" t="s">
        <v>99</v>
      </c>
      <c r="W3" s="54" t="s">
        <v>109</v>
      </c>
      <c r="X3" s="54" t="s">
        <v>99</v>
      </c>
      <c r="Y3" s="4"/>
      <c r="Z3" s="4"/>
      <c r="AA3" s="4"/>
    </row>
    <row r="4" spans="1:27" ht="66" customHeight="1">
      <c r="A4" s="48"/>
      <c r="B4" s="48"/>
      <c r="C4" s="48"/>
      <c r="D4" s="48"/>
      <c r="E4" s="48"/>
      <c r="F4" s="48"/>
      <c r="G4" s="48"/>
      <c r="H4" s="48"/>
      <c r="I4" s="68"/>
      <c r="J4" s="69"/>
      <c r="K4" s="68"/>
      <c r="L4" s="69"/>
      <c r="M4" s="68"/>
      <c r="N4" s="69"/>
      <c r="O4" s="68"/>
      <c r="P4" s="69"/>
      <c r="Q4" s="48"/>
      <c r="R4" s="48"/>
      <c r="S4" s="48"/>
      <c r="T4" s="48"/>
      <c r="U4" s="48"/>
      <c r="V4" s="48"/>
      <c r="W4" s="48"/>
      <c r="X4" s="48"/>
      <c r="Y4" s="4"/>
      <c r="Z4" s="4"/>
      <c r="AA4" s="4"/>
    </row>
    <row r="5" spans="1:27" ht="31.5" customHeight="1">
      <c r="A5" s="2">
        <v>227</v>
      </c>
      <c r="B5" s="41" t="s">
        <v>23</v>
      </c>
      <c r="C5" s="44" t="s">
        <v>65</v>
      </c>
      <c r="D5" s="44" t="s">
        <v>4</v>
      </c>
      <c r="E5" s="44" t="s">
        <v>110</v>
      </c>
      <c r="F5" s="44" t="s">
        <v>4</v>
      </c>
      <c r="G5" s="44" t="s">
        <v>4</v>
      </c>
      <c r="H5" s="44" t="s">
        <v>110</v>
      </c>
      <c r="I5" s="70" t="s">
        <v>65</v>
      </c>
      <c r="J5" s="53"/>
      <c r="K5" s="70" t="s">
        <v>4</v>
      </c>
      <c r="L5" s="53"/>
      <c r="M5" s="70" t="s">
        <v>110</v>
      </c>
      <c r="N5" s="53"/>
      <c r="O5" s="70" t="s">
        <v>4</v>
      </c>
      <c r="P5" s="53"/>
      <c r="Q5" s="44" t="s">
        <v>65</v>
      </c>
      <c r="R5" s="44" t="s">
        <v>4</v>
      </c>
      <c r="S5" s="44" t="s">
        <v>110</v>
      </c>
      <c r="T5" s="45">
        <v>215</v>
      </c>
      <c r="U5" s="46">
        <v>102</v>
      </c>
      <c r="V5" s="46">
        <v>137</v>
      </c>
      <c r="W5" s="46">
        <v>66</v>
      </c>
      <c r="X5" s="44">
        <f t="shared" ref="X5:X27" si="0">(T5-V5)</f>
        <v>78</v>
      </c>
      <c r="Y5" s="4"/>
      <c r="Z5" s="4"/>
      <c r="AA5" s="4"/>
    </row>
    <row r="6" spans="1:27" ht="31.5" customHeight="1">
      <c r="A6" s="2">
        <v>228</v>
      </c>
      <c r="B6" s="41" t="s">
        <v>24</v>
      </c>
      <c r="C6" s="44" t="s">
        <v>110</v>
      </c>
      <c r="D6" s="44" t="s">
        <v>4</v>
      </c>
      <c r="E6" s="44" t="s">
        <v>4</v>
      </c>
      <c r="F6" s="44" t="s">
        <v>114</v>
      </c>
      <c r="G6" s="44" t="s">
        <v>4</v>
      </c>
      <c r="H6" s="44" t="s">
        <v>65</v>
      </c>
      <c r="I6" s="70" t="s">
        <v>2</v>
      </c>
      <c r="J6" s="53"/>
      <c r="K6" s="70" t="s">
        <v>110</v>
      </c>
      <c r="L6" s="53"/>
      <c r="M6" s="70" t="s">
        <v>4</v>
      </c>
      <c r="N6" s="53"/>
      <c r="O6" s="70" t="s">
        <v>4</v>
      </c>
      <c r="P6" s="53"/>
      <c r="Q6" s="44" t="s">
        <v>2</v>
      </c>
      <c r="R6" s="44" t="s">
        <v>110</v>
      </c>
      <c r="S6" s="44" t="s">
        <v>110</v>
      </c>
      <c r="T6" s="45">
        <v>215</v>
      </c>
      <c r="U6" s="46">
        <v>98</v>
      </c>
      <c r="V6" s="46">
        <v>137</v>
      </c>
      <c r="W6" s="46">
        <v>56</v>
      </c>
      <c r="X6" s="44">
        <f t="shared" si="0"/>
        <v>78</v>
      </c>
      <c r="Y6" s="4"/>
      <c r="Z6" s="4"/>
      <c r="AA6" s="4"/>
    </row>
    <row r="7" spans="1:27" ht="31.5" customHeight="1">
      <c r="A7" s="2">
        <v>229</v>
      </c>
      <c r="B7" s="41" t="s">
        <v>25</v>
      </c>
      <c r="C7" s="44" t="s">
        <v>110</v>
      </c>
      <c r="D7" s="44" t="s">
        <v>110</v>
      </c>
      <c r="E7" s="44" t="s">
        <v>110</v>
      </c>
      <c r="F7" s="44" t="s">
        <v>110</v>
      </c>
      <c r="G7" s="44" t="s">
        <v>110</v>
      </c>
      <c r="H7" s="44" t="s">
        <v>110</v>
      </c>
      <c r="I7" s="70" t="s">
        <v>2</v>
      </c>
      <c r="J7" s="53"/>
      <c r="K7" s="70" t="s">
        <v>2</v>
      </c>
      <c r="L7" s="53"/>
      <c r="M7" s="70" t="s">
        <v>2</v>
      </c>
      <c r="N7" s="53"/>
      <c r="O7" s="70" t="s">
        <v>110</v>
      </c>
      <c r="P7" s="53"/>
      <c r="Q7" s="44" t="s">
        <v>110</v>
      </c>
      <c r="R7" s="44" t="s">
        <v>110</v>
      </c>
      <c r="S7" s="44" t="s">
        <v>115</v>
      </c>
      <c r="T7" s="45">
        <v>215</v>
      </c>
      <c r="U7" s="46">
        <v>107</v>
      </c>
      <c r="V7" s="46">
        <v>137</v>
      </c>
      <c r="W7" s="46">
        <v>70</v>
      </c>
      <c r="X7" s="44">
        <f t="shared" si="0"/>
        <v>78</v>
      </c>
      <c r="Y7" s="4"/>
      <c r="Z7" s="4"/>
      <c r="AA7" s="4"/>
    </row>
    <row r="8" spans="1:27" ht="31.5" customHeight="1">
      <c r="A8" s="2">
        <v>230</v>
      </c>
      <c r="B8" s="41" t="s">
        <v>26</v>
      </c>
      <c r="C8" s="44" t="s">
        <v>110</v>
      </c>
      <c r="D8" s="44" t="s">
        <v>110</v>
      </c>
      <c r="E8" s="44" t="s">
        <v>110</v>
      </c>
      <c r="F8" s="44" t="s">
        <v>110</v>
      </c>
      <c r="G8" s="44" t="s">
        <v>110</v>
      </c>
      <c r="H8" s="44" t="s">
        <v>110</v>
      </c>
      <c r="I8" s="70" t="s">
        <v>110</v>
      </c>
      <c r="J8" s="53"/>
      <c r="K8" s="70" t="s">
        <v>2</v>
      </c>
      <c r="L8" s="53"/>
      <c r="M8" s="70" t="s">
        <v>110</v>
      </c>
      <c r="N8" s="53"/>
      <c r="O8" s="70" t="s">
        <v>110</v>
      </c>
      <c r="P8" s="53"/>
      <c r="Q8" s="44" t="s">
        <v>110</v>
      </c>
      <c r="R8" s="44" t="s">
        <v>110</v>
      </c>
      <c r="S8" s="44" t="s">
        <v>110</v>
      </c>
      <c r="T8" s="45">
        <v>215</v>
      </c>
      <c r="U8" s="46">
        <v>80</v>
      </c>
      <c r="V8" s="46">
        <v>137</v>
      </c>
      <c r="W8" s="46">
        <v>57</v>
      </c>
      <c r="X8" s="44">
        <f t="shared" si="0"/>
        <v>78</v>
      </c>
      <c r="Y8" s="4"/>
      <c r="Z8" s="4"/>
      <c r="AA8" s="4"/>
    </row>
    <row r="9" spans="1:27" ht="31.5" customHeight="1">
      <c r="A9" s="2">
        <v>231</v>
      </c>
      <c r="B9" s="41" t="s">
        <v>27</v>
      </c>
      <c r="C9" s="44" t="s">
        <v>4</v>
      </c>
      <c r="D9" s="44" t="s">
        <v>4</v>
      </c>
      <c r="E9" s="44" t="s">
        <v>4</v>
      </c>
      <c r="F9" s="44" t="s">
        <v>4</v>
      </c>
      <c r="G9" s="44" t="s">
        <v>65</v>
      </c>
      <c r="H9" s="44" t="s">
        <v>65</v>
      </c>
      <c r="I9" s="70" t="s">
        <v>65</v>
      </c>
      <c r="J9" s="53"/>
      <c r="K9" s="70" t="s">
        <v>65</v>
      </c>
      <c r="L9" s="53"/>
      <c r="M9" s="70" t="s">
        <v>65</v>
      </c>
      <c r="N9" s="53"/>
      <c r="O9" s="70" t="s">
        <v>65</v>
      </c>
      <c r="P9" s="53"/>
      <c r="Q9" s="44" t="s">
        <v>65</v>
      </c>
      <c r="R9" s="44" t="s">
        <v>65</v>
      </c>
      <c r="S9" s="44" t="s">
        <v>114</v>
      </c>
      <c r="T9" s="45">
        <v>215</v>
      </c>
      <c r="U9" s="46">
        <v>100</v>
      </c>
      <c r="V9" s="46">
        <v>137</v>
      </c>
      <c r="W9" s="46">
        <v>57</v>
      </c>
      <c r="X9" s="44">
        <f t="shared" si="0"/>
        <v>78</v>
      </c>
      <c r="Y9" s="4"/>
      <c r="Z9" s="4"/>
      <c r="AA9" s="4"/>
    </row>
    <row r="10" spans="1:27" ht="31.5" customHeight="1">
      <c r="A10" s="2">
        <v>232</v>
      </c>
      <c r="B10" s="41" t="s">
        <v>28</v>
      </c>
      <c r="C10" s="44" t="s">
        <v>110</v>
      </c>
      <c r="D10" s="44" t="s">
        <v>110</v>
      </c>
      <c r="E10" s="44" t="s">
        <v>110</v>
      </c>
      <c r="F10" s="44" t="s">
        <v>110</v>
      </c>
      <c r="G10" s="44" t="s">
        <v>110</v>
      </c>
      <c r="H10" s="44" t="s">
        <v>110</v>
      </c>
      <c r="I10" s="70" t="s">
        <v>2</v>
      </c>
      <c r="J10" s="53"/>
      <c r="K10" s="70" t="s">
        <v>2</v>
      </c>
      <c r="L10" s="53"/>
      <c r="M10" s="70" t="s">
        <v>110</v>
      </c>
      <c r="N10" s="53"/>
      <c r="O10" s="70" t="s">
        <v>110</v>
      </c>
      <c r="P10" s="53"/>
      <c r="Q10" s="44" t="s">
        <v>110</v>
      </c>
      <c r="R10" s="44" t="s">
        <v>110</v>
      </c>
      <c r="S10" s="44" t="s">
        <v>110</v>
      </c>
      <c r="T10" s="45">
        <v>215</v>
      </c>
      <c r="U10" s="46">
        <v>37</v>
      </c>
      <c r="V10" s="46">
        <v>137</v>
      </c>
      <c r="W10" s="46">
        <v>30</v>
      </c>
      <c r="X10" s="44">
        <f t="shared" si="0"/>
        <v>78</v>
      </c>
      <c r="Y10" s="4"/>
      <c r="Z10" s="4"/>
      <c r="AA10" s="4"/>
    </row>
    <row r="11" spans="1:27" ht="31.5" customHeight="1">
      <c r="A11" s="2">
        <v>233</v>
      </c>
      <c r="B11" s="41" t="s">
        <v>29</v>
      </c>
      <c r="C11" s="44" t="s">
        <v>65</v>
      </c>
      <c r="D11" s="44" t="s">
        <v>65</v>
      </c>
      <c r="E11" s="44" t="s">
        <v>65</v>
      </c>
      <c r="F11" s="44" t="s">
        <v>65</v>
      </c>
      <c r="G11" s="44" t="s">
        <v>65</v>
      </c>
      <c r="H11" s="44" t="s">
        <v>65</v>
      </c>
      <c r="I11" s="70" t="s">
        <v>4</v>
      </c>
      <c r="J11" s="53"/>
      <c r="K11" s="70" t="s">
        <v>2</v>
      </c>
      <c r="L11" s="53"/>
      <c r="M11" s="70" t="s">
        <v>4</v>
      </c>
      <c r="N11" s="53"/>
      <c r="O11" s="70" t="s">
        <v>65</v>
      </c>
      <c r="P11" s="53"/>
      <c r="Q11" s="44" t="s">
        <v>4</v>
      </c>
      <c r="R11" s="44" t="s">
        <v>65</v>
      </c>
      <c r="S11" s="44" t="s">
        <v>65</v>
      </c>
      <c r="T11" s="45">
        <v>215</v>
      </c>
      <c r="U11" s="46">
        <v>89</v>
      </c>
      <c r="V11" s="46">
        <v>137</v>
      </c>
      <c r="W11" s="46">
        <v>50</v>
      </c>
      <c r="X11" s="44">
        <f t="shared" si="0"/>
        <v>78</v>
      </c>
      <c r="Y11" s="4"/>
      <c r="Z11" s="4"/>
      <c r="AA11" s="4"/>
    </row>
    <row r="12" spans="1:27" ht="31.5" customHeight="1">
      <c r="A12" s="2">
        <v>234</v>
      </c>
      <c r="B12" s="41" t="s">
        <v>30</v>
      </c>
      <c r="C12" s="44" t="s">
        <v>65</v>
      </c>
      <c r="D12" s="44" t="s">
        <v>65</v>
      </c>
      <c r="E12" s="44" t="s">
        <v>65</v>
      </c>
      <c r="F12" s="44" t="s">
        <v>65</v>
      </c>
      <c r="G12" s="44" t="s">
        <v>65</v>
      </c>
      <c r="H12" s="44" t="s">
        <v>65</v>
      </c>
      <c r="I12" s="70" t="s">
        <v>65</v>
      </c>
      <c r="J12" s="53"/>
      <c r="K12" s="70" t="s">
        <v>65</v>
      </c>
      <c r="L12" s="53"/>
      <c r="M12" s="70" t="s">
        <v>65</v>
      </c>
      <c r="N12" s="53"/>
      <c r="O12" s="70" t="s">
        <v>65</v>
      </c>
      <c r="P12" s="53"/>
      <c r="Q12" s="44" t="s">
        <v>65</v>
      </c>
      <c r="R12" s="44" t="s">
        <v>65</v>
      </c>
      <c r="S12" s="44" t="s">
        <v>65</v>
      </c>
      <c r="T12" s="45">
        <v>215</v>
      </c>
      <c r="U12" s="46">
        <v>86</v>
      </c>
      <c r="V12" s="46">
        <v>137</v>
      </c>
      <c r="W12" s="46">
        <v>49</v>
      </c>
      <c r="X12" s="44">
        <f t="shared" si="0"/>
        <v>78</v>
      </c>
      <c r="Y12" s="4"/>
      <c r="Z12" s="4"/>
      <c r="AA12" s="4"/>
    </row>
    <row r="13" spans="1:27" ht="31.5" customHeight="1">
      <c r="A13" s="2">
        <v>235</v>
      </c>
      <c r="B13" s="41" t="s">
        <v>31</v>
      </c>
      <c r="C13" s="44" t="s">
        <v>65</v>
      </c>
      <c r="D13" s="44" t="s">
        <v>65</v>
      </c>
      <c r="E13" s="44" t="s">
        <v>65</v>
      </c>
      <c r="F13" s="44" t="s">
        <v>65</v>
      </c>
      <c r="G13" s="44" t="s">
        <v>65</v>
      </c>
      <c r="H13" s="44" t="s">
        <v>65</v>
      </c>
      <c r="I13" s="70" t="s">
        <v>4</v>
      </c>
      <c r="J13" s="53"/>
      <c r="K13" s="70" t="s">
        <v>65</v>
      </c>
      <c r="L13" s="53"/>
      <c r="M13" s="70" t="s">
        <v>65</v>
      </c>
      <c r="N13" s="53"/>
      <c r="O13" s="70" t="s">
        <v>65</v>
      </c>
      <c r="P13" s="53"/>
      <c r="Q13" s="44" t="s">
        <v>65</v>
      </c>
      <c r="R13" s="44" t="s">
        <v>65</v>
      </c>
      <c r="S13" s="44" t="s">
        <v>65</v>
      </c>
      <c r="T13" s="45">
        <v>215</v>
      </c>
      <c r="U13" s="46">
        <v>94</v>
      </c>
      <c r="V13" s="46">
        <v>137</v>
      </c>
      <c r="W13" s="46">
        <v>57</v>
      </c>
      <c r="X13" s="44">
        <f t="shared" si="0"/>
        <v>78</v>
      </c>
      <c r="Y13" s="4"/>
      <c r="Z13" s="4"/>
      <c r="AA13" s="4"/>
    </row>
    <row r="14" spans="1:27" ht="31.5" customHeight="1">
      <c r="A14" s="2">
        <v>236</v>
      </c>
      <c r="B14" s="41" t="s">
        <v>32</v>
      </c>
      <c r="C14" s="44" t="s">
        <v>4</v>
      </c>
      <c r="D14" s="44" t="s">
        <v>65</v>
      </c>
      <c r="E14" s="44" t="s">
        <v>65</v>
      </c>
      <c r="F14" s="44" t="s">
        <v>65</v>
      </c>
      <c r="G14" s="44" t="s">
        <v>65</v>
      </c>
      <c r="H14" s="44" t="s">
        <v>65</v>
      </c>
      <c r="I14" s="70" t="s">
        <v>65</v>
      </c>
      <c r="J14" s="53"/>
      <c r="K14" s="70" t="s">
        <v>4</v>
      </c>
      <c r="L14" s="53"/>
      <c r="M14" s="70" t="s">
        <v>4</v>
      </c>
      <c r="N14" s="53"/>
      <c r="O14" s="70" t="s">
        <v>65</v>
      </c>
      <c r="P14" s="53"/>
      <c r="Q14" s="44" t="s">
        <v>65</v>
      </c>
      <c r="R14" s="44" t="s">
        <v>65</v>
      </c>
      <c r="S14" s="44" t="s">
        <v>65</v>
      </c>
      <c r="T14" s="45">
        <v>215</v>
      </c>
      <c r="U14" s="46">
        <v>88</v>
      </c>
      <c r="V14" s="46">
        <v>137</v>
      </c>
      <c r="W14" s="46">
        <v>67</v>
      </c>
      <c r="X14" s="44">
        <f t="shared" si="0"/>
        <v>78</v>
      </c>
      <c r="Y14" s="4"/>
      <c r="Z14" s="4"/>
      <c r="AA14" s="4"/>
    </row>
    <row r="15" spans="1:27" ht="31.5" customHeight="1">
      <c r="A15" s="2">
        <v>237</v>
      </c>
      <c r="B15" s="41" t="s">
        <v>33</v>
      </c>
      <c r="C15" s="44" t="s">
        <v>65</v>
      </c>
      <c r="D15" s="44" t="s">
        <v>65</v>
      </c>
      <c r="E15" s="44" t="s">
        <v>65</v>
      </c>
      <c r="F15" s="44" t="s">
        <v>65</v>
      </c>
      <c r="G15" s="44" t="s">
        <v>65</v>
      </c>
      <c r="H15" s="44" t="s">
        <v>65</v>
      </c>
      <c r="I15" s="70" t="s">
        <v>65</v>
      </c>
      <c r="J15" s="53"/>
      <c r="K15" s="70" t="s">
        <v>110</v>
      </c>
      <c r="L15" s="53"/>
      <c r="M15" s="70" t="s">
        <v>110</v>
      </c>
      <c r="N15" s="53"/>
      <c r="O15" s="70" t="s">
        <v>65</v>
      </c>
      <c r="P15" s="53"/>
      <c r="Q15" s="44" t="s">
        <v>65</v>
      </c>
      <c r="R15" s="44" t="s">
        <v>65</v>
      </c>
      <c r="S15" s="44" t="s">
        <v>65</v>
      </c>
      <c r="T15" s="45">
        <v>215</v>
      </c>
      <c r="U15" s="46">
        <v>107</v>
      </c>
      <c r="V15" s="46">
        <v>137</v>
      </c>
      <c r="W15" s="46">
        <v>64</v>
      </c>
      <c r="X15" s="44">
        <f t="shared" si="0"/>
        <v>78</v>
      </c>
      <c r="Y15" s="4"/>
      <c r="Z15" s="4"/>
      <c r="AA15" s="4"/>
    </row>
    <row r="16" spans="1:27" ht="31.5" customHeight="1">
      <c r="A16" s="2">
        <v>238</v>
      </c>
      <c r="B16" s="41" t="s">
        <v>34</v>
      </c>
      <c r="C16" s="44" t="s">
        <v>110</v>
      </c>
      <c r="D16" s="44" t="s">
        <v>110</v>
      </c>
      <c r="E16" s="44" t="s">
        <v>2</v>
      </c>
      <c r="F16" s="44" t="s">
        <v>65</v>
      </c>
      <c r="G16" s="44" t="s">
        <v>110</v>
      </c>
      <c r="H16" s="44" t="s">
        <v>2</v>
      </c>
      <c r="I16" s="70" t="s">
        <v>4</v>
      </c>
      <c r="J16" s="53"/>
      <c r="K16" s="70" t="s">
        <v>110</v>
      </c>
      <c r="L16" s="53"/>
      <c r="M16" s="70" t="s">
        <v>2</v>
      </c>
      <c r="N16" s="53"/>
      <c r="O16" s="70" t="s">
        <v>4</v>
      </c>
      <c r="P16" s="53"/>
      <c r="Q16" s="44" t="s">
        <v>110</v>
      </c>
      <c r="R16" s="44" t="s">
        <v>110</v>
      </c>
      <c r="S16" s="44" t="s">
        <v>110</v>
      </c>
      <c r="T16" s="45">
        <v>215</v>
      </c>
      <c r="U16" s="46">
        <v>87</v>
      </c>
      <c r="V16" s="46">
        <v>137</v>
      </c>
      <c r="W16" s="46">
        <v>47</v>
      </c>
      <c r="X16" s="44">
        <f t="shared" si="0"/>
        <v>78</v>
      </c>
      <c r="Y16" s="4"/>
      <c r="Z16" s="4"/>
      <c r="AA16" s="4"/>
    </row>
    <row r="17" spans="1:27" ht="31.5" customHeight="1">
      <c r="A17" s="2">
        <v>239</v>
      </c>
      <c r="B17" s="41" t="s">
        <v>35</v>
      </c>
      <c r="C17" s="44" t="s">
        <v>2</v>
      </c>
      <c r="D17" s="44" t="s">
        <v>4</v>
      </c>
      <c r="E17" s="44" t="s">
        <v>110</v>
      </c>
      <c r="F17" s="44" t="s">
        <v>110</v>
      </c>
      <c r="G17" s="44" t="s">
        <v>110</v>
      </c>
      <c r="H17" s="44" t="s">
        <v>2</v>
      </c>
      <c r="I17" s="70" t="s">
        <v>110</v>
      </c>
      <c r="J17" s="53"/>
      <c r="K17" s="70" t="s">
        <v>2</v>
      </c>
      <c r="L17" s="53"/>
      <c r="M17" s="70" t="s">
        <v>110</v>
      </c>
      <c r="N17" s="53"/>
      <c r="O17" s="70" t="s">
        <v>2</v>
      </c>
      <c r="P17" s="53"/>
      <c r="Q17" s="44" t="s">
        <v>4</v>
      </c>
      <c r="R17" s="44" t="s">
        <v>110</v>
      </c>
      <c r="S17" s="44" t="s">
        <v>2</v>
      </c>
      <c r="T17" s="45">
        <v>215</v>
      </c>
      <c r="U17" s="46">
        <v>102</v>
      </c>
      <c r="V17" s="46">
        <v>137</v>
      </c>
      <c r="W17" s="46">
        <v>59</v>
      </c>
      <c r="X17" s="44">
        <f t="shared" si="0"/>
        <v>78</v>
      </c>
      <c r="Y17" s="4"/>
      <c r="Z17" s="4"/>
      <c r="AA17" s="4"/>
    </row>
    <row r="18" spans="1:27" ht="31.5" customHeight="1">
      <c r="A18" s="2">
        <v>240</v>
      </c>
      <c r="B18" s="41" t="s">
        <v>36</v>
      </c>
      <c r="C18" s="44" t="s">
        <v>4</v>
      </c>
      <c r="D18" s="44" t="s">
        <v>110</v>
      </c>
      <c r="E18" s="44" t="s">
        <v>110</v>
      </c>
      <c r="F18" s="44" t="s">
        <v>4</v>
      </c>
      <c r="G18" s="44" t="s">
        <v>65</v>
      </c>
      <c r="H18" s="44" t="s">
        <v>110</v>
      </c>
      <c r="I18" s="70" t="s">
        <v>4</v>
      </c>
      <c r="J18" s="53"/>
      <c r="K18" s="70" t="s">
        <v>110</v>
      </c>
      <c r="L18" s="53"/>
      <c r="M18" s="70" t="s">
        <v>65</v>
      </c>
      <c r="N18" s="53"/>
      <c r="O18" s="70" t="s">
        <v>4</v>
      </c>
      <c r="P18" s="53"/>
      <c r="Q18" s="44" t="s">
        <v>65</v>
      </c>
      <c r="R18" s="44" t="s">
        <v>110</v>
      </c>
      <c r="S18" s="44" t="s">
        <v>4</v>
      </c>
      <c r="T18" s="45">
        <v>215</v>
      </c>
      <c r="U18" s="46">
        <v>68</v>
      </c>
      <c r="V18" s="46">
        <v>137</v>
      </c>
      <c r="W18" s="46">
        <v>49</v>
      </c>
      <c r="X18" s="44">
        <f t="shared" si="0"/>
        <v>78</v>
      </c>
      <c r="Y18" s="4"/>
      <c r="Z18" s="4"/>
      <c r="AA18" s="4"/>
    </row>
    <row r="19" spans="1:27" ht="31.5" customHeight="1">
      <c r="A19" s="2">
        <v>241</v>
      </c>
      <c r="B19" s="41" t="s">
        <v>37</v>
      </c>
      <c r="C19" s="44" t="s">
        <v>110</v>
      </c>
      <c r="D19" s="44" t="s">
        <v>65</v>
      </c>
      <c r="E19" s="44" t="s">
        <v>4</v>
      </c>
      <c r="F19" s="44" t="s">
        <v>2</v>
      </c>
      <c r="G19" s="44" t="s">
        <v>110</v>
      </c>
      <c r="H19" s="44" t="s">
        <v>65</v>
      </c>
      <c r="I19" s="70" t="s">
        <v>110</v>
      </c>
      <c r="J19" s="53"/>
      <c r="K19" s="70" t="s">
        <v>65</v>
      </c>
      <c r="L19" s="53"/>
      <c r="M19" s="70" t="s">
        <v>2</v>
      </c>
      <c r="N19" s="53"/>
      <c r="O19" s="70" t="s">
        <v>65</v>
      </c>
      <c r="P19" s="53"/>
      <c r="Q19" s="44" t="s">
        <v>110</v>
      </c>
      <c r="R19" s="44" t="s">
        <v>65</v>
      </c>
      <c r="S19" s="44" t="s">
        <v>110</v>
      </c>
      <c r="T19" s="45">
        <v>215</v>
      </c>
      <c r="U19" s="46">
        <v>86</v>
      </c>
      <c r="V19" s="46">
        <v>137</v>
      </c>
      <c r="W19" s="46">
        <v>48</v>
      </c>
      <c r="X19" s="44">
        <f t="shared" si="0"/>
        <v>78</v>
      </c>
      <c r="Y19" s="4"/>
      <c r="Z19" s="4"/>
      <c r="AA19" s="4"/>
    </row>
    <row r="20" spans="1:27" ht="31.5" customHeight="1">
      <c r="A20" s="2">
        <v>242</v>
      </c>
      <c r="B20" s="41" t="s">
        <v>38</v>
      </c>
      <c r="C20" s="44" t="s">
        <v>4</v>
      </c>
      <c r="D20" s="44" t="s">
        <v>65</v>
      </c>
      <c r="E20" s="44" t="s">
        <v>110</v>
      </c>
      <c r="F20" s="44" t="s">
        <v>4</v>
      </c>
      <c r="G20" s="44" t="s">
        <v>110</v>
      </c>
      <c r="H20" s="44" t="s">
        <v>65</v>
      </c>
      <c r="I20" s="70" t="s">
        <v>4</v>
      </c>
      <c r="J20" s="53"/>
      <c r="K20" s="70" t="s">
        <v>110</v>
      </c>
      <c r="L20" s="53"/>
      <c r="M20" s="70" t="s">
        <v>110</v>
      </c>
      <c r="N20" s="53"/>
      <c r="O20" s="70" t="s">
        <v>4</v>
      </c>
      <c r="P20" s="53"/>
      <c r="Q20" s="44" t="s">
        <v>110</v>
      </c>
      <c r="R20" s="44" t="s">
        <v>110</v>
      </c>
      <c r="S20" s="44" t="s">
        <v>110</v>
      </c>
      <c r="T20" s="45">
        <v>215</v>
      </c>
      <c r="U20" s="46">
        <v>75</v>
      </c>
      <c r="V20" s="46">
        <v>137</v>
      </c>
      <c r="W20" s="46">
        <v>44</v>
      </c>
      <c r="X20" s="44">
        <f t="shared" si="0"/>
        <v>78</v>
      </c>
      <c r="Y20" s="4"/>
      <c r="Z20" s="4"/>
      <c r="AA20" s="4"/>
    </row>
    <row r="21" spans="1:27" ht="31.5" customHeight="1">
      <c r="A21" s="2">
        <v>243</v>
      </c>
      <c r="B21" s="41" t="s">
        <v>39</v>
      </c>
      <c r="C21" s="44" t="s">
        <v>65</v>
      </c>
      <c r="D21" s="44" t="s">
        <v>4</v>
      </c>
      <c r="E21" s="44" t="s">
        <v>110</v>
      </c>
      <c r="F21" s="44" t="s">
        <v>65</v>
      </c>
      <c r="G21" s="44" t="s">
        <v>65</v>
      </c>
      <c r="H21" s="44" t="s">
        <v>4</v>
      </c>
      <c r="I21" s="70" t="s">
        <v>4</v>
      </c>
      <c r="J21" s="53"/>
      <c r="K21" s="70" t="s">
        <v>110</v>
      </c>
      <c r="L21" s="53"/>
      <c r="M21" s="70" t="s">
        <v>110</v>
      </c>
      <c r="N21" s="53"/>
      <c r="O21" s="70" t="s">
        <v>4</v>
      </c>
      <c r="P21" s="53"/>
      <c r="Q21" s="44" t="s">
        <v>65</v>
      </c>
      <c r="R21" s="44" t="s">
        <v>110</v>
      </c>
      <c r="S21" s="44" t="s">
        <v>110</v>
      </c>
      <c r="T21" s="45">
        <v>215</v>
      </c>
      <c r="U21" s="46">
        <v>83</v>
      </c>
      <c r="V21" s="46">
        <v>137</v>
      </c>
      <c r="W21" s="46">
        <v>41</v>
      </c>
      <c r="X21" s="44">
        <f t="shared" si="0"/>
        <v>78</v>
      </c>
      <c r="Y21" s="4"/>
      <c r="Z21" s="4"/>
      <c r="AA21" s="4"/>
    </row>
    <row r="22" spans="1:27" ht="31.5" customHeight="1">
      <c r="A22" s="2">
        <v>244</v>
      </c>
      <c r="B22" s="41" t="s">
        <v>40</v>
      </c>
      <c r="C22" s="44" t="s">
        <v>110</v>
      </c>
      <c r="D22" s="44" t="s">
        <v>2</v>
      </c>
      <c r="E22" s="44" t="s">
        <v>2</v>
      </c>
      <c r="F22" s="44" t="s">
        <v>110</v>
      </c>
      <c r="G22" s="44" t="s">
        <v>2</v>
      </c>
      <c r="H22" s="44" t="s">
        <v>110</v>
      </c>
      <c r="I22" s="70" t="s">
        <v>110</v>
      </c>
      <c r="J22" s="53"/>
      <c r="K22" s="70" t="s">
        <v>65</v>
      </c>
      <c r="L22" s="53"/>
      <c r="M22" s="70" t="s">
        <v>110</v>
      </c>
      <c r="N22" s="53"/>
      <c r="O22" s="70" t="s">
        <v>110</v>
      </c>
      <c r="P22" s="53"/>
      <c r="Q22" s="44" t="s">
        <v>65</v>
      </c>
      <c r="R22" s="44" t="s">
        <v>110</v>
      </c>
      <c r="S22" s="44" t="s">
        <v>110</v>
      </c>
      <c r="T22" s="45">
        <v>215</v>
      </c>
      <c r="U22" s="46">
        <v>100</v>
      </c>
      <c r="V22" s="46">
        <v>137</v>
      </c>
      <c r="W22" s="46">
        <v>65</v>
      </c>
      <c r="X22" s="44">
        <f t="shared" si="0"/>
        <v>78</v>
      </c>
      <c r="Y22" s="4"/>
      <c r="Z22" s="4"/>
      <c r="AA22" s="4"/>
    </row>
    <row r="23" spans="1:27" ht="31.5" customHeight="1">
      <c r="A23" s="2">
        <v>245</v>
      </c>
      <c r="B23" s="41" t="s">
        <v>41</v>
      </c>
      <c r="C23" s="44" t="s">
        <v>110</v>
      </c>
      <c r="D23" s="44" t="s">
        <v>110</v>
      </c>
      <c r="E23" s="44" t="s">
        <v>110</v>
      </c>
      <c r="F23" s="44" t="s">
        <v>110</v>
      </c>
      <c r="G23" s="44" t="s">
        <v>110</v>
      </c>
      <c r="H23" s="44" t="s">
        <v>110</v>
      </c>
      <c r="I23" s="70" t="s">
        <v>110</v>
      </c>
      <c r="J23" s="53"/>
      <c r="K23" s="70" t="s">
        <v>110</v>
      </c>
      <c r="L23" s="53"/>
      <c r="M23" s="70" t="s">
        <v>110</v>
      </c>
      <c r="N23" s="53"/>
      <c r="O23" s="70" t="s">
        <v>110</v>
      </c>
      <c r="P23" s="53"/>
      <c r="Q23" s="44" t="s">
        <v>65</v>
      </c>
      <c r="R23" s="44" t="s">
        <v>65</v>
      </c>
      <c r="S23" s="44" t="s">
        <v>110</v>
      </c>
      <c r="T23" s="45">
        <v>215</v>
      </c>
      <c r="U23" s="46">
        <v>75</v>
      </c>
      <c r="V23" s="46">
        <v>137</v>
      </c>
      <c r="W23" s="46">
        <v>40</v>
      </c>
      <c r="X23" s="44">
        <f t="shared" si="0"/>
        <v>78</v>
      </c>
      <c r="Y23" s="4"/>
      <c r="Z23" s="4"/>
      <c r="AA23" s="4"/>
    </row>
    <row r="24" spans="1:27" ht="31.5" customHeight="1">
      <c r="A24" s="2">
        <v>246</v>
      </c>
      <c r="B24" s="41" t="s">
        <v>42</v>
      </c>
      <c r="C24" s="44" t="s">
        <v>110</v>
      </c>
      <c r="D24" s="44" t="s">
        <v>110</v>
      </c>
      <c r="E24" s="44" t="s">
        <v>4</v>
      </c>
      <c r="F24" s="44" t="s">
        <v>4</v>
      </c>
      <c r="G24" s="44" t="s">
        <v>4</v>
      </c>
      <c r="H24" s="44" t="s">
        <v>4</v>
      </c>
      <c r="I24" s="70" t="s">
        <v>110</v>
      </c>
      <c r="J24" s="53"/>
      <c r="K24" s="70" t="s">
        <v>110</v>
      </c>
      <c r="L24" s="53"/>
      <c r="M24" s="70" t="s">
        <v>110</v>
      </c>
      <c r="N24" s="53"/>
      <c r="O24" s="70" t="s">
        <v>110</v>
      </c>
      <c r="P24" s="53"/>
      <c r="Q24" s="44" t="s">
        <v>2</v>
      </c>
      <c r="R24" s="44" t="s">
        <v>110</v>
      </c>
      <c r="S24" s="44" t="s">
        <v>110</v>
      </c>
      <c r="T24" s="45">
        <v>215</v>
      </c>
      <c r="U24" s="46">
        <v>94</v>
      </c>
      <c r="V24" s="46">
        <v>137</v>
      </c>
      <c r="W24" s="46">
        <v>45</v>
      </c>
      <c r="X24" s="44">
        <f t="shared" si="0"/>
        <v>78</v>
      </c>
      <c r="Y24" s="4"/>
      <c r="Z24" s="4"/>
      <c r="AA24" s="4"/>
    </row>
    <row r="25" spans="1:27" ht="31.5" customHeight="1">
      <c r="A25" s="2">
        <v>247</v>
      </c>
      <c r="B25" s="41" t="s">
        <v>43</v>
      </c>
      <c r="C25" s="44" t="s">
        <v>65</v>
      </c>
      <c r="D25" s="44" t="s">
        <v>65</v>
      </c>
      <c r="E25" s="44" t="s">
        <v>65</v>
      </c>
      <c r="F25" s="44" t="s">
        <v>65</v>
      </c>
      <c r="G25" s="44" t="s">
        <v>65</v>
      </c>
      <c r="H25" s="44" t="s">
        <v>65</v>
      </c>
      <c r="I25" s="70" t="s">
        <v>4</v>
      </c>
      <c r="J25" s="53"/>
      <c r="K25" s="70" t="s">
        <v>65</v>
      </c>
      <c r="L25" s="53"/>
      <c r="M25" s="70" t="s">
        <v>65</v>
      </c>
      <c r="N25" s="53"/>
      <c r="O25" s="70" t="s">
        <v>65</v>
      </c>
      <c r="P25" s="53"/>
      <c r="Q25" s="44" t="s">
        <v>65</v>
      </c>
      <c r="R25" s="44" t="s">
        <v>65</v>
      </c>
      <c r="S25" s="44" t="s">
        <v>65</v>
      </c>
      <c r="T25" s="45">
        <v>215</v>
      </c>
      <c r="U25" s="46">
        <v>74</v>
      </c>
      <c r="V25" s="46">
        <v>137</v>
      </c>
      <c r="W25" s="46">
        <v>52</v>
      </c>
      <c r="X25" s="44">
        <f t="shared" si="0"/>
        <v>78</v>
      </c>
      <c r="Y25" s="4"/>
      <c r="Z25" s="4"/>
      <c r="AA25" s="4"/>
    </row>
    <row r="26" spans="1:27" ht="31.5" customHeight="1">
      <c r="A26" s="2">
        <v>248</v>
      </c>
      <c r="B26" s="41" t="s">
        <v>44</v>
      </c>
      <c r="C26" s="44" t="s">
        <v>110</v>
      </c>
      <c r="D26" s="44" t="s">
        <v>110</v>
      </c>
      <c r="E26" s="44" t="s">
        <v>110</v>
      </c>
      <c r="F26" s="44" t="s">
        <v>110</v>
      </c>
      <c r="G26" s="44" t="s">
        <v>2</v>
      </c>
      <c r="H26" s="44" t="s">
        <v>2</v>
      </c>
      <c r="I26" s="70" t="s">
        <v>110</v>
      </c>
      <c r="J26" s="53"/>
      <c r="K26" s="70" t="s">
        <v>110</v>
      </c>
      <c r="L26" s="53"/>
      <c r="M26" s="70" t="s">
        <v>110</v>
      </c>
      <c r="N26" s="53"/>
      <c r="O26" s="70" t="s">
        <v>110</v>
      </c>
      <c r="P26" s="53"/>
      <c r="Q26" s="44" t="s">
        <v>110</v>
      </c>
      <c r="R26" s="44" t="s">
        <v>110</v>
      </c>
      <c r="S26" s="44" t="s">
        <v>110</v>
      </c>
      <c r="T26" s="45">
        <v>215</v>
      </c>
      <c r="U26" s="46">
        <v>111</v>
      </c>
      <c r="V26" s="46">
        <v>137</v>
      </c>
      <c r="W26" s="46">
        <v>68</v>
      </c>
      <c r="X26" s="44">
        <f t="shared" si="0"/>
        <v>78</v>
      </c>
      <c r="Y26" s="4"/>
      <c r="Z26" s="4"/>
      <c r="AA26" s="4"/>
    </row>
    <row r="27" spans="1:27" ht="31.5" customHeight="1">
      <c r="A27" s="2">
        <v>249</v>
      </c>
      <c r="B27" s="42" t="s">
        <v>72</v>
      </c>
      <c r="C27" s="44" t="s">
        <v>65</v>
      </c>
      <c r="D27" s="44" t="s">
        <v>65</v>
      </c>
      <c r="E27" s="44" t="s">
        <v>65</v>
      </c>
      <c r="F27" s="44" t="s">
        <v>65</v>
      </c>
      <c r="G27" s="44" t="s">
        <v>65</v>
      </c>
      <c r="H27" s="44" t="s">
        <v>65</v>
      </c>
      <c r="I27" s="70" t="s">
        <v>65</v>
      </c>
      <c r="J27" s="53"/>
      <c r="K27" s="70" t="s">
        <v>65</v>
      </c>
      <c r="L27" s="53"/>
      <c r="M27" s="70" t="s">
        <v>112</v>
      </c>
      <c r="N27" s="53"/>
      <c r="O27" s="70" t="s">
        <v>65</v>
      </c>
      <c r="P27" s="53"/>
      <c r="Q27" s="44" t="s">
        <v>65</v>
      </c>
      <c r="R27" s="44" t="s">
        <v>4</v>
      </c>
      <c r="S27" s="44" t="s">
        <v>65</v>
      </c>
      <c r="T27" s="45">
        <v>215</v>
      </c>
      <c r="U27" s="46">
        <v>112</v>
      </c>
      <c r="V27" s="46">
        <v>137</v>
      </c>
      <c r="W27" s="46">
        <v>68</v>
      </c>
      <c r="X27" s="44">
        <f t="shared" si="0"/>
        <v>78</v>
      </c>
      <c r="Y27" s="4"/>
      <c r="Z27" s="4"/>
      <c r="AA27" s="4"/>
    </row>
    <row r="28" spans="1:27" ht="15.75" customHeight="1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>
      <c r="A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>
      <c r="A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>
      <c r="A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>
      <c r="A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>
      <c r="A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>
      <c r="A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>
      <c r="A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>
      <c r="A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>
      <c r="A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>
      <c r="A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>
      <c r="A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>
      <c r="A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>
      <c r="A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>
      <c r="A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>
      <c r="A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>
      <c r="A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>
      <c r="A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>
      <c r="A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>
      <c r="A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>
      <c r="A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>
      <c r="A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>
      <c r="A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>
      <c r="A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>
      <c r="A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>
      <c r="A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>
      <c r="A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>
      <c r="A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>
      <c r="A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>
      <c r="A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>
      <c r="A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>
      <c r="A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>
      <c r="A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>
      <c r="A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>
      <c r="A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>
      <c r="A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>
      <c r="A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>
      <c r="A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>
      <c r="A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>
      <c r="A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>
      <c r="A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>
      <c r="A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>
      <c r="A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>
      <c r="A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>
      <c r="A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>
      <c r="A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>
      <c r="A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>
      <c r="A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>
      <c r="A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>
      <c r="A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>
      <c r="A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>
      <c r="A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>
      <c r="A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>
      <c r="A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>
      <c r="A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>
      <c r="A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>
      <c r="A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>
      <c r="A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>
      <c r="A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>
      <c r="A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>
      <c r="A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>
      <c r="A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>
      <c r="A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>
      <c r="A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>
      <c r="A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>
      <c r="A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>
      <c r="A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>
      <c r="A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>
      <c r="A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>
      <c r="A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>
      <c r="A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>
      <c r="A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>
      <c r="A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>
      <c r="A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>
      <c r="A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>
      <c r="A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>
      <c r="A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>
      <c r="A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>
      <c r="A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>
      <c r="A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>
      <c r="A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>
      <c r="A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>
      <c r="A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>
      <c r="A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>
      <c r="A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>
      <c r="A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>
      <c r="A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>
      <c r="A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>
      <c r="A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>
      <c r="A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>
      <c r="A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>
      <c r="A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>
      <c r="A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>
      <c r="A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>
      <c r="A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>
      <c r="A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>
      <c r="A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>
      <c r="A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>
      <c r="A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>
      <c r="A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>
      <c r="A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>
      <c r="A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>
      <c r="A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>
      <c r="A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>
      <c r="A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>
      <c r="A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>
      <c r="A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>
      <c r="A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>
      <c r="A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>
      <c r="A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>
      <c r="A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>
      <c r="A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>
      <c r="A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>
      <c r="A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>
      <c r="A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>
      <c r="A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>
      <c r="A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>
      <c r="A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>
      <c r="A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>
      <c r="A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>
      <c r="A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>
      <c r="A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>
      <c r="A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>
      <c r="A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>
      <c r="A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>
      <c r="A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>
      <c r="A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>
      <c r="A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>
      <c r="A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>
      <c r="A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>
      <c r="A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>
      <c r="A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>
      <c r="A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>
      <c r="A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>
      <c r="A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>
      <c r="A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>
      <c r="A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>
      <c r="A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>
      <c r="A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>
      <c r="A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>
      <c r="A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>
      <c r="A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>
      <c r="A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>
      <c r="A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>
      <c r="A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>
      <c r="A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>
      <c r="A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>
      <c r="A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>
      <c r="A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>
      <c r="A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>
      <c r="A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>
      <c r="A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>
      <c r="A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>
      <c r="A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>
      <c r="A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>
      <c r="A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>
      <c r="A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>
      <c r="A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>
      <c r="A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>
      <c r="A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>
      <c r="A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>
      <c r="A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>
      <c r="A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>
      <c r="A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>
      <c r="A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>
      <c r="A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>
      <c r="A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>
      <c r="A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>
      <c r="A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>
      <c r="A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>
      <c r="A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>
      <c r="A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>
      <c r="A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>
      <c r="A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>
      <c r="A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>
      <c r="A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>
      <c r="A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>
      <c r="A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>
      <c r="A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>
      <c r="A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>
      <c r="A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>
      <c r="A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>
      <c r="A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>
      <c r="A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>
      <c r="A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>
      <c r="A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>
      <c r="A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>
      <c r="A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>
      <c r="A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>
      <c r="A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>
      <c r="A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>
      <c r="A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>
      <c r="A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>
      <c r="A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>
      <c r="A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>
      <c r="A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>
      <c r="A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>
      <c r="A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>
      <c r="A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>
      <c r="A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>
      <c r="A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>
      <c r="A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>
      <c r="A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>
      <c r="A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>
      <c r="A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>
      <c r="A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>
      <c r="A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>
      <c r="A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>
      <c r="A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>
      <c r="A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>
      <c r="A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>
      <c r="A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>
      <c r="A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>
      <c r="A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>
      <c r="A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>
      <c r="A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>
      <c r="A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>
      <c r="A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>
      <c r="A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>
      <c r="A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>
      <c r="A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>
      <c r="A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>
      <c r="A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>
      <c r="A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>
      <c r="A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>
      <c r="A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>
      <c r="A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>
      <c r="A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>
      <c r="A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>
      <c r="A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>
      <c r="A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>
      <c r="A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>
      <c r="A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>
      <c r="A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>
      <c r="A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>
      <c r="A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>
      <c r="A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>
      <c r="A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>
      <c r="A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>
      <c r="A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>
      <c r="A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>
      <c r="A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>
      <c r="A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>
      <c r="A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>
      <c r="A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>
      <c r="A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>
      <c r="A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>
      <c r="A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>
      <c r="A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>
      <c r="A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>
      <c r="A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>
      <c r="A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>
      <c r="A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>
      <c r="A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>
      <c r="A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>
      <c r="A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>
      <c r="A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>
      <c r="A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>
      <c r="A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>
      <c r="A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>
      <c r="A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>
      <c r="A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>
      <c r="A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>
      <c r="A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>
      <c r="A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>
      <c r="A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>
      <c r="A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>
      <c r="A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>
      <c r="A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>
      <c r="A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>
      <c r="A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>
      <c r="A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>
      <c r="A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>
      <c r="A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>
      <c r="A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>
      <c r="A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>
      <c r="A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>
      <c r="A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>
      <c r="A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>
      <c r="A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>
      <c r="A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>
      <c r="A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>
      <c r="A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>
      <c r="A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>
      <c r="A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>
      <c r="A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>
      <c r="A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>
      <c r="A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>
      <c r="A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>
      <c r="A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>
      <c r="A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>
      <c r="A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>
      <c r="A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>
      <c r="A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>
      <c r="A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>
      <c r="A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>
      <c r="A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>
      <c r="A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>
      <c r="A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>
      <c r="A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>
      <c r="A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>
      <c r="A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>
      <c r="A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>
      <c r="A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>
      <c r="A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>
      <c r="A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>
      <c r="A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>
      <c r="A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>
      <c r="A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>
      <c r="A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>
      <c r="A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>
      <c r="A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>
      <c r="A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>
      <c r="A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>
      <c r="A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>
      <c r="A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>
      <c r="A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>
      <c r="A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>
      <c r="A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>
      <c r="A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>
      <c r="A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>
      <c r="A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>
      <c r="A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>
      <c r="A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>
      <c r="A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>
      <c r="A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>
      <c r="A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>
      <c r="A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>
      <c r="A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>
      <c r="A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>
      <c r="A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>
      <c r="A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>
      <c r="A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>
      <c r="A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>
      <c r="A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>
      <c r="A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>
      <c r="A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>
      <c r="A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>
      <c r="A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>
      <c r="A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>
      <c r="A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>
      <c r="A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>
      <c r="A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>
      <c r="A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>
      <c r="A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>
      <c r="A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>
      <c r="A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>
      <c r="A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>
      <c r="A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>
      <c r="A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>
      <c r="A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>
      <c r="A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>
      <c r="A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>
      <c r="A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>
      <c r="A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>
      <c r="A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>
      <c r="A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>
      <c r="A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>
      <c r="A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>
      <c r="A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>
      <c r="A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>
      <c r="A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>
      <c r="A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>
      <c r="A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>
      <c r="A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>
      <c r="A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>
      <c r="A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>
      <c r="A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>
      <c r="A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>
      <c r="A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>
      <c r="A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>
      <c r="A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>
      <c r="A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>
      <c r="A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>
      <c r="A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>
      <c r="A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>
      <c r="A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>
      <c r="A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>
      <c r="A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>
      <c r="A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>
      <c r="A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>
      <c r="A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>
      <c r="A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>
      <c r="A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>
      <c r="A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>
      <c r="A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>
      <c r="A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>
      <c r="A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>
      <c r="A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>
      <c r="A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>
      <c r="A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>
      <c r="A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>
      <c r="A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>
      <c r="A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>
      <c r="A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>
      <c r="A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>
      <c r="A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>
      <c r="A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>
      <c r="A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>
      <c r="A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>
      <c r="A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>
      <c r="A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>
      <c r="A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>
      <c r="A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>
      <c r="A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>
      <c r="A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>
      <c r="A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>
      <c r="A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>
      <c r="A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>
      <c r="A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>
      <c r="A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>
      <c r="A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>
      <c r="A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>
      <c r="A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>
      <c r="A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>
      <c r="A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>
      <c r="A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>
      <c r="A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>
      <c r="A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>
      <c r="A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>
      <c r="A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>
      <c r="A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>
      <c r="A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>
      <c r="A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>
      <c r="A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>
      <c r="A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>
      <c r="A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>
      <c r="A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>
      <c r="A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>
      <c r="A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>
      <c r="A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>
      <c r="A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>
      <c r="A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>
      <c r="A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>
      <c r="A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>
      <c r="A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>
      <c r="A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>
      <c r="A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>
      <c r="A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>
      <c r="A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>
      <c r="A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>
      <c r="A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>
      <c r="A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>
      <c r="A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>
      <c r="A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>
      <c r="A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>
      <c r="A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>
      <c r="A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>
      <c r="A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>
      <c r="A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>
      <c r="A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>
      <c r="A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>
      <c r="A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>
      <c r="A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>
      <c r="A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>
      <c r="A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>
      <c r="A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>
      <c r="A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>
      <c r="A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>
      <c r="A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>
      <c r="A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>
      <c r="A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>
      <c r="A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>
      <c r="A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>
      <c r="A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>
      <c r="A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>
      <c r="A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>
      <c r="A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>
      <c r="A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>
      <c r="A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>
      <c r="A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>
      <c r="A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>
      <c r="A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>
      <c r="A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>
      <c r="A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>
      <c r="A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>
      <c r="A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>
      <c r="A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>
      <c r="A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>
      <c r="A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>
      <c r="A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>
      <c r="A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>
      <c r="A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>
      <c r="A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>
      <c r="A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>
      <c r="A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>
      <c r="A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>
      <c r="A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>
      <c r="A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>
      <c r="A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>
      <c r="A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>
      <c r="A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>
      <c r="A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>
      <c r="A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>
      <c r="A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>
      <c r="A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>
      <c r="A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>
      <c r="A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>
      <c r="A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>
      <c r="A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>
      <c r="A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>
      <c r="A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>
      <c r="A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>
      <c r="A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>
      <c r="A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>
      <c r="A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>
      <c r="A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>
      <c r="A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>
      <c r="A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>
      <c r="A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>
      <c r="A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>
      <c r="A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>
      <c r="A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>
      <c r="A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>
      <c r="A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>
      <c r="A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>
      <c r="A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>
      <c r="A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>
      <c r="A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>
      <c r="A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>
      <c r="A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>
      <c r="A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>
      <c r="A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>
      <c r="A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>
      <c r="A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>
      <c r="A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>
      <c r="A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>
      <c r="A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>
      <c r="A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>
      <c r="A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>
      <c r="A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>
      <c r="A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>
      <c r="A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>
      <c r="A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>
      <c r="A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>
      <c r="A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>
      <c r="A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>
      <c r="A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>
      <c r="A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>
      <c r="A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>
      <c r="A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>
      <c r="A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>
      <c r="A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>
      <c r="A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>
      <c r="A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>
      <c r="A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>
      <c r="A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>
      <c r="A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>
      <c r="A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>
      <c r="A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>
      <c r="A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>
      <c r="A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>
      <c r="A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>
      <c r="A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>
      <c r="A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>
      <c r="A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>
      <c r="A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>
      <c r="A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>
      <c r="A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>
      <c r="A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>
      <c r="A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>
      <c r="A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>
      <c r="A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>
      <c r="A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>
      <c r="A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>
      <c r="A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>
      <c r="A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>
      <c r="A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>
      <c r="A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>
      <c r="A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>
      <c r="A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>
      <c r="A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>
      <c r="A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>
      <c r="A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>
      <c r="A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>
      <c r="A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>
      <c r="A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>
      <c r="A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>
      <c r="A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>
      <c r="A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>
      <c r="A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>
      <c r="A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>
      <c r="A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>
      <c r="A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>
      <c r="A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>
      <c r="A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>
      <c r="A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>
      <c r="A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>
      <c r="A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>
      <c r="A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>
      <c r="A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>
      <c r="A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>
      <c r="A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>
      <c r="A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>
      <c r="A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>
      <c r="A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>
      <c r="A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>
      <c r="A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>
      <c r="A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>
      <c r="A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>
      <c r="A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>
      <c r="A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>
      <c r="A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>
      <c r="A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>
      <c r="A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>
      <c r="A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>
      <c r="A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>
      <c r="A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>
      <c r="A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>
      <c r="A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>
      <c r="A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>
      <c r="A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>
      <c r="A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>
      <c r="A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>
      <c r="A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>
      <c r="A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>
      <c r="A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>
      <c r="A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>
      <c r="A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>
      <c r="A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>
      <c r="A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>
      <c r="A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>
      <c r="A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>
      <c r="A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>
      <c r="A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>
      <c r="A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>
      <c r="A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>
      <c r="A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>
      <c r="A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>
      <c r="A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>
      <c r="A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>
      <c r="A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>
      <c r="A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>
      <c r="A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>
      <c r="A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>
      <c r="A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>
      <c r="A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>
      <c r="A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>
      <c r="A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>
      <c r="A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>
      <c r="A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>
      <c r="A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>
      <c r="A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>
      <c r="A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>
      <c r="A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>
      <c r="A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>
      <c r="A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>
      <c r="A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>
      <c r="A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>
      <c r="A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>
      <c r="A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>
      <c r="A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>
      <c r="A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>
      <c r="A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>
      <c r="A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>
      <c r="A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>
      <c r="A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>
      <c r="A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>
      <c r="A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>
      <c r="A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>
      <c r="A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>
      <c r="A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>
      <c r="A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>
      <c r="A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>
      <c r="A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>
      <c r="A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>
      <c r="A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>
      <c r="A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>
      <c r="A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>
      <c r="A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>
      <c r="A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>
      <c r="A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>
      <c r="A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>
      <c r="A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>
      <c r="A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>
      <c r="A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>
      <c r="A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>
      <c r="A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>
      <c r="A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>
      <c r="A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>
      <c r="A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>
      <c r="A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>
      <c r="A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>
      <c r="A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>
      <c r="A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>
      <c r="A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>
      <c r="A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>
      <c r="A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>
      <c r="A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>
      <c r="A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>
      <c r="A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>
      <c r="A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>
      <c r="A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>
      <c r="A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>
      <c r="A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>
      <c r="A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>
      <c r="A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>
      <c r="A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>
      <c r="A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>
      <c r="A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>
      <c r="A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>
      <c r="A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>
      <c r="A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>
      <c r="A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>
      <c r="A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>
      <c r="A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>
      <c r="A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>
      <c r="A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>
      <c r="A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>
      <c r="A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>
      <c r="A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>
      <c r="A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>
      <c r="A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>
      <c r="A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>
      <c r="A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>
      <c r="A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>
      <c r="A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>
      <c r="A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>
      <c r="A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>
      <c r="A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>
      <c r="A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>
      <c r="A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>
      <c r="A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>
      <c r="A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>
      <c r="A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>
      <c r="A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>
      <c r="A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>
      <c r="A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>
      <c r="A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>
      <c r="A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>
      <c r="A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>
      <c r="A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>
      <c r="A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>
      <c r="A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>
      <c r="A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>
      <c r="A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>
      <c r="A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>
      <c r="A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>
      <c r="A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>
      <c r="A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>
      <c r="A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>
      <c r="A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>
      <c r="A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>
      <c r="A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>
      <c r="A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>
      <c r="A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>
      <c r="A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>
      <c r="A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>
      <c r="A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>
      <c r="A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>
      <c r="A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>
      <c r="A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>
      <c r="A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>
      <c r="A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>
      <c r="A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>
      <c r="A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>
      <c r="A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>
      <c r="A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>
      <c r="A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>
      <c r="A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>
      <c r="A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>
      <c r="A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>
      <c r="A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>
      <c r="A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>
      <c r="A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>
      <c r="A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>
      <c r="A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>
      <c r="A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>
      <c r="A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>
      <c r="A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>
      <c r="A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>
      <c r="A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>
      <c r="A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>
      <c r="A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>
      <c r="A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>
      <c r="A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>
      <c r="A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>
      <c r="A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>
      <c r="A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>
      <c r="A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>
      <c r="A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>
      <c r="A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>
      <c r="A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>
      <c r="A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>
      <c r="A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>
      <c r="A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>
      <c r="A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>
      <c r="A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>
      <c r="A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>
      <c r="A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>
      <c r="A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>
      <c r="A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>
      <c r="A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>
      <c r="A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>
      <c r="A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>
      <c r="A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>
      <c r="A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>
      <c r="A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>
      <c r="A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>
      <c r="A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>
      <c r="A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>
      <c r="A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>
      <c r="A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>
      <c r="A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>
      <c r="A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>
      <c r="A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>
      <c r="A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>
      <c r="A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>
      <c r="A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>
      <c r="A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>
      <c r="A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>
      <c r="A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>
      <c r="A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>
      <c r="A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>
      <c r="A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>
      <c r="A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>
      <c r="A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>
      <c r="A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>
      <c r="A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>
      <c r="A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>
      <c r="A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>
      <c r="A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>
      <c r="A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>
      <c r="A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>
      <c r="A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>
      <c r="A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>
      <c r="A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>
      <c r="A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>
      <c r="A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>
      <c r="A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>
      <c r="A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>
      <c r="A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>
      <c r="A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>
      <c r="A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>
      <c r="A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>
      <c r="A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>
      <c r="A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>
      <c r="A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>
      <c r="A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>
      <c r="A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>
      <c r="A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>
      <c r="A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>
      <c r="A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>
      <c r="A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>
      <c r="A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>
      <c r="A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>
      <c r="A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>
      <c r="A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>
      <c r="A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>
      <c r="A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>
      <c r="A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>
      <c r="A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>
      <c r="A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>
      <c r="A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>
      <c r="A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>
      <c r="A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>
      <c r="A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>
      <c r="A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>
      <c r="A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>
      <c r="A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>
      <c r="A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>
      <c r="A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>
      <c r="A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>
      <c r="A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>
      <c r="A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>
      <c r="A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>
      <c r="A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>
      <c r="A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>
      <c r="A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>
      <c r="A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>
      <c r="A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>
      <c r="A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>
      <c r="A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>
      <c r="A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>
      <c r="A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>
      <c r="A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>
      <c r="A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>
      <c r="A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>
      <c r="A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>
      <c r="A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>
      <c r="A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>
      <c r="A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>
      <c r="A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>
      <c r="A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>
      <c r="A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>
      <c r="A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>
      <c r="A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>
      <c r="A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>
      <c r="A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>
      <c r="A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>
      <c r="A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>
      <c r="A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>
      <c r="A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>
      <c r="A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>
      <c r="A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>
      <c r="A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>
      <c r="A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>
      <c r="A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>
      <c r="A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>
      <c r="A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>
      <c r="A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>
      <c r="A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>
      <c r="A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>
      <c r="A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>
      <c r="A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>
      <c r="A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>
      <c r="A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>
      <c r="A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>
      <c r="A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>
      <c r="A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>
      <c r="A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>
      <c r="A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>
      <c r="A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>
      <c r="A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>
      <c r="A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>
      <c r="A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.75" customHeight="1">
      <c r="A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.75" customHeight="1">
      <c r="A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.75" customHeight="1">
      <c r="A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.75" customHeight="1">
      <c r="A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.75" customHeight="1">
      <c r="A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.75" customHeight="1">
      <c r="A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.75" customHeight="1">
      <c r="A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.75" customHeight="1">
      <c r="A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.75" customHeight="1">
      <c r="A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.75" customHeight="1">
      <c r="A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.75" customHeight="1">
      <c r="A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.75" customHeight="1">
      <c r="A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.75" customHeight="1">
      <c r="A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.75" customHeight="1">
      <c r="A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.75" customHeight="1">
      <c r="A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.75" customHeight="1">
      <c r="A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.75" customHeight="1">
      <c r="A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.75" customHeight="1">
      <c r="A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.75" customHeight="1">
      <c r="A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.75" customHeight="1">
      <c r="A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.75" customHeight="1">
      <c r="A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.75" customHeight="1">
      <c r="A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.75" customHeight="1">
      <c r="A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.75" customHeight="1">
      <c r="A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.75" customHeight="1">
      <c r="A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.75" customHeight="1">
      <c r="A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.75" customHeight="1">
      <c r="A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.75" customHeight="1">
      <c r="A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.75" customHeight="1">
      <c r="A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.75" customHeight="1">
      <c r="A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.75" customHeight="1">
      <c r="A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.75" customHeight="1">
      <c r="A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.75" customHeight="1">
      <c r="A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.75" customHeight="1">
      <c r="A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.75" customHeight="1">
      <c r="A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.75" customHeight="1">
      <c r="A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.75" customHeight="1">
      <c r="A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.75" customHeight="1">
      <c r="A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.75" customHeight="1">
      <c r="A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.75" customHeight="1">
      <c r="A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.75" customHeight="1">
      <c r="A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</sheetData>
  <mergeCells count="120">
    <mergeCell ref="I27:J27"/>
    <mergeCell ref="K27:L27"/>
    <mergeCell ref="M27:N27"/>
    <mergeCell ref="O27:P27"/>
    <mergeCell ref="I11:J11"/>
    <mergeCell ref="K11:L11"/>
    <mergeCell ref="M11:N11"/>
    <mergeCell ref="O11:P11"/>
    <mergeCell ref="K12:L12"/>
    <mergeCell ref="M12:N12"/>
    <mergeCell ref="O12:P12"/>
    <mergeCell ref="M14:N14"/>
    <mergeCell ref="O14:P14"/>
    <mergeCell ref="M10:N10"/>
    <mergeCell ref="O10:P10"/>
    <mergeCell ref="K8:L8"/>
    <mergeCell ref="I9:J9"/>
    <mergeCell ref="K9:L9"/>
    <mergeCell ref="M9:N9"/>
    <mergeCell ref="O9:P9"/>
    <mergeCell ref="I10:J10"/>
    <mergeCell ref="K10:L10"/>
    <mergeCell ref="I8:J8"/>
    <mergeCell ref="M8:N8"/>
    <mergeCell ref="O8:P8"/>
    <mergeCell ref="I3:J4"/>
    <mergeCell ref="K3:L4"/>
    <mergeCell ref="I5:J5"/>
    <mergeCell ref="K5:L5"/>
    <mergeCell ref="I6:J6"/>
    <mergeCell ref="K6:L6"/>
    <mergeCell ref="K7:L7"/>
    <mergeCell ref="M26:N26"/>
    <mergeCell ref="O26:P26"/>
    <mergeCell ref="I24:J24"/>
    <mergeCell ref="I25:J25"/>
    <mergeCell ref="K25:L25"/>
    <mergeCell ref="M25:N25"/>
    <mergeCell ref="O25:P25"/>
    <mergeCell ref="I26:J26"/>
    <mergeCell ref="K26:L26"/>
    <mergeCell ref="I22:J22"/>
    <mergeCell ref="K22:L22"/>
    <mergeCell ref="K24:L24"/>
    <mergeCell ref="M24:N24"/>
    <mergeCell ref="M22:N22"/>
    <mergeCell ref="O22:P22"/>
    <mergeCell ref="I23:J23"/>
    <mergeCell ref="K23:L23"/>
    <mergeCell ref="M23:N23"/>
    <mergeCell ref="O23:P23"/>
    <mergeCell ref="O24:P24"/>
    <mergeCell ref="I19:J19"/>
    <mergeCell ref="K19:L19"/>
    <mergeCell ref="M19:N19"/>
    <mergeCell ref="O19:P19"/>
    <mergeCell ref="K20:L20"/>
    <mergeCell ref="M20:N20"/>
    <mergeCell ref="O20:P20"/>
    <mergeCell ref="I20:J20"/>
    <mergeCell ref="I21:J21"/>
    <mergeCell ref="K21:L21"/>
    <mergeCell ref="M21:N21"/>
    <mergeCell ref="O21:P21"/>
    <mergeCell ref="K16:L16"/>
    <mergeCell ref="M16:N16"/>
    <mergeCell ref="O16:P16"/>
    <mergeCell ref="M18:N18"/>
    <mergeCell ref="O18:P18"/>
    <mergeCell ref="I16:J16"/>
    <mergeCell ref="I17:J17"/>
    <mergeCell ref="K17:L17"/>
    <mergeCell ref="M17:N17"/>
    <mergeCell ref="O17:P17"/>
    <mergeCell ref="I18:J18"/>
    <mergeCell ref="K18:L18"/>
    <mergeCell ref="I12:J12"/>
    <mergeCell ref="I13:J13"/>
    <mergeCell ref="K13:L13"/>
    <mergeCell ref="M13:N13"/>
    <mergeCell ref="O13:P13"/>
    <mergeCell ref="I14:J14"/>
    <mergeCell ref="K14:L14"/>
    <mergeCell ref="I15:J15"/>
    <mergeCell ref="K15:L15"/>
    <mergeCell ref="M15:N15"/>
    <mergeCell ref="O15:P15"/>
    <mergeCell ref="M5:N5"/>
    <mergeCell ref="O5:P5"/>
    <mergeCell ref="M6:N6"/>
    <mergeCell ref="O6:P6"/>
    <mergeCell ref="M7:N7"/>
    <mergeCell ref="O7:P7"/>
    <mergeCell ref="Q3:Q4"/>
    <mergeCell ref="R3:R4"/>
    <mergeCell ref="A1:A4"/>
    <mergeCell ref="B1:B4"/>
    <mergeCell ref="C1:P1"/>
    <mergeCell ref="C2:D2"/>
    <mergeCell ref="E2:F2"/>
    <mergeCell ref="G2:H2"/>
    <mergeCell ref="I2:S2"/>
    <mergeCell ref="S3:S4"/>
    <mergeCell ref="I7:J7"/>
    <mergeCell ref="T1:X1"/>
    <mergeCell ref="T2:T4"/>
    <mergeCell ref="U2:V2"/>
    <mergeCell ref="W2:X2"/>
    <mergeCell ref="U3:U4"/>
    <mergeCell ref="V3:V4"/>
    <mergeCell ref="W3:W4"/>
    <mergeCell ref="X3:X4"/>
    <mergeCell ref="C3:C4"/>
    <mergeCell ref="D3:D4"/>
    <mergeCell ref="E3:E4"/>
    <mergeCell ref="F3:F4"/>
    <mergeCell ref="G3:G4"/>
    <mergeCell ref="H3:H4"/>
    <mergeCell ref="M3:N4"/>
    <mergeCell ref="O3:P4"/>
  </mergeCell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workbookViewId="0"/>
  </sheetViews>
  <sheetFormatPr defaultColWidth="14.42578125" defaultRowHeight="15" customHeight="1"/>
  <cols>
    <col min="1" max="1" width="11.28515625" customWidth="1"/>
    <col min="2" max="2" width="23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18.42578125" customWidth="1"/>
    <col min="17" max="17" width="10.5703125" customWidth="1"/>
    <col min="18" max="26" width="9.140625" customWidth="1"/>
  </cols>
  <sheetData>
    <row r="1" spans="1:26" ht="18.75">
      <c r="A1" s="56" t="s">
        <v>0</v>
      </c>
      <c r="B1" s="50" t="s">
        <v>45</v>
      </c>
      <c r="C1" s="57" t="s">
        <v>46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 t="s">
        <v>47</v>
      </c>
      <c r="P1" s="54" t="s">
        <v>48</v>
      </c>
      <c r="Q1" s="54" t="s">
        <v>49</v>
      </c>
      <c r="R1" s="55" t="s">
        <v>50</v>
      </c>
      <c r="S1" s="54" t="s">
        <v>51</v>
      </c>
      <c r="T1" s="55" t="s">
        <v>52</v>
      </c>
      <c r="U1" s="4"/>
      <c r="V1" s="4"/>
      <c r="W1" s="4"/>
      <c r="X1" s="4"/>
      <c r="Y1" s="4"/>
      <c r="Z1" s="4"/>
    </row>
    <row r="2" spans="1:26" ht="31.5" customHeight="1">
      <c r="A2" s="48"/>
      <c r="B2" s="48"/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8" t="s">
        <v>60</v>
      </c>
      <c r="K2" s="18" t="s">
        <v>61</v>
      </c>
      <c r="L2" s="18" t="s">
        <v>62</v>
      </c>
      <c r="M2" s="18" t="s">
        <v>63</v>
      </c>
      <c r="N2" s="18" t="s">
        <v>64</v>
      </c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</row>
    <row r="3" spans="1:26" ht="33" customHeight="1">
      <c r="A3" s="6">
        <v>227</v>
      </c>
      <c r="B3" s="3" t="s">
        <v>23</v>
      </c>
      <c r="C3" s="9">
        <v>19</v>
      </c>
      <c r="D3" s="8">
        <v>5</v>
      </c>
      <c r="E3" s="10">
        <f t="shared" ref="E3:E25" si="0">C3+D3</f>
        <v>24</v>
      </c>
      <c r="F3" s="11" t="str">
        <f t="shared" ref="F3:F25" si="1">IF(E3&gt;=23,"A+",IF(E3&gt;21,"A",IF(E3&gt;19,"B+",IF(E3&gt;16,"B",IF(E3&gt;13,"C+",IF(E3&gt;10,"C",IF(E3&gt;7,"D+",IF(E3&lt;8,"E"))))))))</f>
        <v>A+</v>
      </c>
      <c r="G3" s="8">
        <v>20</v>
      </c>
      <c r="H3" s="8">
        <v>5</v>
      </c>
      <c r="I3" s="10">
        <f t="shared" ref="I3:I25" si="2">G3+H3</f>
        <v>25</v>
      </c>
      <c r="J3" s="11" t="str">
        <f t="shared" ref="J3:J25" si="3">IF(I3&gt;=23,"A+",IF(I3&gt;21,"A",IF(I3&gt;19,"B+",IF(I3&gt;16,"B",IF(I3&gt;13,"C+",IF(I3&gt;10,"C",IF(I3&gt;7,"D+",IF(I3&lt;8,"E"))))))))</f>
        <v>A+</v>
      </c>
      <c r="K3" s="8">
        <v>20</v>
      </c>
      <c r="L3" s="8">
        <v>5</v>
      </c>
      <c r="M3" s="10">
        <f t="shared" ref="M3:M25" si="4">K3+L3</f>
        <v>25</v>
      </c>
      <c r="N3" s="11" t="str">
        <f t="shared" ref="N3:N25" si="5">IF(M3&gt;=23,"A+",IF(M3&gt;21,"A",IF(M3&gt;19,"B+",IF(M3&gt;16,"B",IF(M3&gt;13,"C+",IF(M3&gt;10,"C",IF(M3&gt;7,"D+",IF(M3&lt;8,"E"))))))))</f>
        <v>A+</v>
      </c>
      <c r="O3" s="19">
        <f t="shared" ref="O3:O25" si="6">SUM(E3,I3,M3)</f>
        <v>74</v>
      </c>
      <c r="P3" s="20">
        <f t="shared" ref="P3:P25" si="7">(O3/75)*100</f>
        <v>98.666666666666671</v>
      </c>
      <c r="Q3" s="13" t="str">
        <f t="shared" ref="Q3:Q25" si="8">IF(P3&gt;90,"A+",IF(P3&gt;80,"A",IF(P3&gt;70,"B+",IF(P3&gt;60,"B",IF(P3&gt;50,"C+",IF(P3&gt;40,"C",IF(P3&gt;32,"D+",IF(P3&lt;33,"E"))))))))</f>
        <v>A+</v>
      </c>
      <c r="R3" s="8" t="s">
        <v>65</v>
      </c>
      <c r="S3" s="8" t="s">
        <v>65</v>
      </c>
      <c r="T3" s="8" t="s">
        <v>65</v>
      </c>
      <c r="U3" s="17"/>
      <c r="V3" s="17"/>
      <c r="W3" s="17"/>
      <c r="X3" s="17"/>
      <c r="Y3" s="17"/>
      <c r="Z3" s="17"/>
    </row>
    <row r="4" spans="1:26" ht="33" customHeight="1">
      <c r="A4" s="6">
        <v>228</v>
      </c>
      <c r="B4" s="3" t="s">
        <v>24</v>
      </c>
      <c r="C4" s="8">
        <v>12</v>
      </c>
      <c r="D4" s="8">
        <v>5</v>
      </c>
      <c r="E4" s="10">
        <f t="shared" si="0"/>
        <v>17</v>
      </c>
      <c r="F4" s="11" t="str">
        <f t="shared" si="1"/>
        <v>B</v>
      </c>
      <c r="G4" s="8">
        <v>18</v>
      </c>
      <c r="H4" s="8">
        <v>5</v>
      </c>
      <c r="I4" s="10">
        <f t="shared" si="2"/>
        <v>23</v>
      </c>
      <c r="J4" s="11" t="str">
        <f t="shared" si="3"/>
        <v>A+</v>
      </c>
      <c r="K4" s="8">
        <v>19</v>
      </c>
      <c r="L4" s="8">
        <v>4</v>
      </c>
      <c r="M4" s="10">
        <f t="shared" si="4"/>
        <v>23</v>
      </c>
      <c r="N4" s="11" t="str">
        <f t="shared" si="5"/>
        <v>A+</v>
      </c>
      <c r="O4" s="19">
        <f t="shared" si="6"/>
        <v>63</v>
      </c>
      <c r="P4" s="21">
        <f t="shared" si="7"/>
        <v>84</v>
      </c>
      <c r="Q4" s="13" t="str">
        <f t="shared" si="8"/>
        <v>A</v>
      </c>
      <c r="R4" s="8" t="s">
        <v>65</v>
      </c>
      <c r="S4" s="8" t="s">
        <v>65</v>
      </c>
      <c r="T4" s="8" t="s">
        <v>65</v>
      </c>
      <c r="U4" s="17"/>
      <c r="V4" s="17"/>
      <c r="W4" s="17"/>
      <c r="X4" s="17"/>
      <c r="Y4" s="17"/>
      <c r="Z4" s="17"/>
    </row>
    <row r="5" spans="1:26" ht="33" customHeight="1">
      <c r="A5" s="6">
        <v>229</v>
      </c>
      <c r="B5" s="3" t="s">
        <v>25</v>
      </c>
      <c r="C5" s="8">
        <v>17</v>
      </c>
      <c r="D5" s="8">
        <v>5</v>
      </c>
      <c r="E5" s="10">
        <f t="shared" si="0"/>
        <v>22</v>
      </c>
      <c r="F5" s="11" t="str">
        <f t="shared" si="1"/>
        <v>A</v>
      </c>
      <c r="G5" s="8">
        <v>19</v>
      </c>
      <c r="H5" s="8">
        <v>5</v>
      </c>
      <c r="I5" s="10">
        <f t="shared" si="2"/>
        <v>24</v>
      </c>
      <c r="J5" s="11" t="str">
        <f t="shared" si="3"/>
        <v>A+</v>
      </c>
      <c r="K5" s="8">
        <v>20</v>
      </c>
      <c r="L5" s="8">
        <v>5</v>
      </c>
      <c r="M5" s="10">
        <f t="shared" si="4"/>
        <v>25</v>
      </c>
      <c r="N5" s="11" t="str">
        <f t="shared" si="5"/>
        <v>A+</v>
      </c>
      <c r="O5" s="19">
        <f t="shared" si="6"/>
        <v>71</v>
      </c>
      <c r="P5" s="21">
        <f t="shared" si="7"/>
        <v>94.666666666666671</v>
      </c>
      <c r="Q5" s="13" t="str">
        <f t="shared" si="8"/>
        <v>A+</v>
      </c>
      <c r="R5" s="8" t="s">
        <v>65</v>
      </c>
      <c r="S5" s="8" t="s">
        <v>65</v>
      </c>
      <c r="T5" s="8" t="s">
        <v>65</v>
      </c>
      <c r="U5" s="17"/>
      <c r="V5" s="17"/>
      <c r="W5" s="17"/>
      <c r="X5" s="17"/>
      <c r="Y5" s="17"/>
      <c r="Z5" s="17"/>
    </row>
    <row r="6" spans="1:26" ht="33" customHeight="1">
      <c r="A6" s="6">
        <v>230</v>
      </c>
      <c r="B6" s="3" t="s">
        <v>26</v>
      </c>
      <c r="C6" s="8">
        <v>9</v>
      </c>
      <c r="D6" s="8">
        <v>4</v>
      </c>
      <c r="E6" s="10">
        <f t="shared" si="0"/>
        <v>13</v>
      </c>
      <c r="F6" s="11" t="str">
        <f t="shared" si="1"/>
        <v>C</v>
      </c>
      <c r="G6" s="8">
        <v>15</v>
      </c>
      <c r="H6" s="8">
        <v>4</v>
      </c>
      <c r="I6" s="10">
        <f t="shared" si="2"/>
        <v>19</v>
      </c>
      <c r="J6" s="11" t="str">
        <f t="shared" si="3"/>
        <v>B</v>
      </c>
      <c r="K6" s="8">
        <v>19</v>
      </c>
      <c r="L6" s="8">
        <v>4</v>
      </c>
      <c r="M6" s="10">
        <f t="shared" si="4"/>
        <v>23</v>
      </c>
      <c r="N6" s="11" t="str">
        <f t="shared" si="5"/>
        <v>A+</v>
      </c>
      <c r="O6" s="19">
        <f t="shared" si="6"/>
        <v>55</v>
      </c>
      <c r="P6" s="21">
        <f t="shared" si="7"/>
        <v>73.333333333333329</v>
      </c>
      <c r="Q6" s="13" t="str">
        <f t="shared" si="8"/>
        <v>B+</v>
      </c>
      <c r="R6" s="8" t="s">
        <v>65</v>
      </c>
      <c r="S6" s="8" t="s">
        <v>65</v>
      </c>
      <c r="T6" s="8" t="s">
        <v>65</v>
      </c>
      <c r="U6" s="17"/>
      <c r="V6" s="17"/>
      <c r="W6" s="17"/>
      <c r="X6" s="17"/>
      <c r="Y6" s="17"/>
      <c r="Z6" s="17"/>
    </row>
    <row r="7" spans="1:26" ht="33" customHeight="1">
      <c r="A7" s="6">
        <v>231</v>
      </c>
      <c r="B7" s="3" t="s">
        <v>27</v>
      </c>
      <c r="C7" s="8">
        <v>9</v>
      </c>
      <c r="D7" s="8">
        <v>4</v>
      </c>
      <c r="E7" s="10">
        <f t="shared" si="0"/>
        <v>13</v>
      </c>
      <c r="F7" s="11" t="str">
        <f t="shared" si="1"/>
        <v>C</v>
      </c>
      <c r="G7" s="8">
        <v>8</v>
      </c>
      <c r="H7" s="8">
        <v>3</v>
      </c>
      <c r="I7" s="10">
        <f t="shared" si="2"/>
        <v>11</v>
      </c>
      <c r="J7" s="11" t="str">
        <f t="shared" si="3"/>
        <v>C</v>
      </c>
      <c r="K7" s="8">
        <v>14</v>
      </c>
      <c r="L7" s="8">
        <v>3</v>
      </c>
      <c r="M7" s="10">
        <f t="shared" si="4"/>
        <v>17</v>
      </c>
      <c r="N7" s="11" t="str">
        <f t="shared" si="5"/>
        <v>B</v>
      </c>
      <c r="O7" s="19">
        <f t="shared" si="6"/>
        <v>41</v>
      </c>
      <c r="P7" s="21">
        <f t="shared" si="7"/>
        <v>54.666666666666664</v>
      </c>
      <c r="Q7" s="13" t="str">
        <f t="shared" si="8"/>
        <v>C+</v>
      </c>
      <c r="R7" s="8" t="s">
        <v>65</v>
      </c>
      <c r="S7" s="8" t="s">
        <v>65</v>
      </c>
      <c r="T7" s="8" t="s">
        <v>65</v>
      </c>
      <c r="U7" s="17"/>
      <c r="V7" s="17"/>
      <c r="W7" s="17"/>
      <c r="X7" s="17"/>
      <c r="Y7" s="17"/>
      <c r="Z7" s="17"/>
    </row>
    <row r="8" spans="1:26" ht="33" customHeight="1">
      <c r="A8" s="6">
        <v>232</v>
      </c>
      <c r="B8" s="3" t="s">
        <v>28</v>
      </c>
      <c r="C8" s="8">
        <v>9</v>
      </c>
      <c r="D8" s="8">
        <v>4</v>
      </c>
      <c r="E8" s="10">
        <f t="shared" si="0"/>
        <v>13</v>
      </c>
      <c r="F8" s="11" t="str">
        <f t="shared" si="1"/>
        <v>C</v>
      </c>
      <c r="G8" s="8">
        <v>8</v>
      </c>
      <c r="H8" s="8">
        <v>3</v>
      </c>
      <c r="I8" s="10">
        <f t="shared" si="2"/>
        <v>11</v>
      </c>
      <c r="J8" s="11" t="str">
        <f t="shared" si="3"/>
        <v>C</v>
      </c>
      <c r="K8" s="8">
        <v>9</v>
      </c>
      <c r="L8" s="8">
        <v>4</v>
      </c>
      <c r="M8" s="10">
        <f t="shared" si="4"/>
        <v>13</v>
      </c>
      <c r="N8" s="11" t="str">
        <f t="shared" si="5"/>
        <v>C</v>
      </c>
      <c r="O8" s="19">
        <f t="shared" si="6"/>
        <v>37</v>
      </c>
      <c r="P8" s="21">
        <f t="shared" si="7"/>
        <v>49.333333333333336</v>
      </c>
      <c r="Q8" s="13" t="str">
        <f t="shared" si="8"/>
        <v>C</v>
      </c>
      <c r="R8" s="8" t="s">
        <v>65</v>
      </c>
      <c r="S8" s="8" t="s">
        <v>65</v>
      </c>
      <c r="T8" s="8" t="s">
        <v>65</v>
      </c>
      <c r="U8" s="17"/>
      <c r="V8" s="17"/>
      <c r="W8" s="17"/>
      <c r="X8" s="17"/>
      <c r="Y8" s="17"/>
      <c r="Z8" s="17"/>
    </row>
    <row r="9" spans="1:26" ht="33" customHeight="1">
      <c r="A9" s="6">
        <v>233</v>
      </c>
      <c r="B9" s="3" t="s">
        <v>29</v>
      </c>
      <c r="C9" s="8">
        <v>9</v>
      </c>
      <c r="D9" s="8">
        <v>4</v>
      </c>
      <c r="E9" s="10">
        <f t="shared" si="0"/>
        <v>13</v>
      </c>
      <c r="F9" s="11" t="str">
        <f t="shared" si="1"/>
        <v>C</v>
      </c>
      <c r="G9" s="8">
        <v>8</v>
      </c>
      <c r="H9" s="8">
        <v>3</v>
      </c>
      <c r="I9" s="10">
        <f t="shared" si="2"/>
        <v>11</v>
      </c>
      <c r="J9" s="11" t="str">
        <f t="shared" si="3"/>
        <v>C</v>
      </c>
      <c r="K9" s="8">
        <v>9</v>
      </c>
      <c r="L9" s="8">
        <v>4</v>
      </c>
      <c r="M9" s="10">
        <f t="shared" si="4"/>
        <v>13</v>
      </c>
      <c r="N9" s="11" t="str">
        <f t="shared" si="5"/>
        <v>C</v>
      </c>
      <c r="O9" s="19">
        <f t="shared" si="6"/>
        <v>37</v>
      </c>
      <c r="P9" s="21">
        <f t="shared" si="7"/>
        <v>49.333333333333336</v>
      </c>
      <c r="Q9" s="13" t="str">
        <f t="shared" si="8"/>
        <v>C</v>
      </c>
      <c r="R9" s="8" t="s">
        <v>65</v>
      </c>
      <c r="S9" s="8" t="s">
        <v>65</v>
      </c>
      <c r="T9" s="8" t="s">
        <v>65</v>
      </c>
      <c r="U9" s="17"/>
      <c r="V9" s="17"/>
      <c r="W9" s="17"/>
      <c r="X9" s="17"/>
      <c r="Y9" s="17"/>
      <c r="Z9" s="17"/>
    </row>
    <row r="10" spans="1:26" ht="33" customHeight="1">
      <c r="A10" s="6">
        <v>234</v>
      </c>
      <c r="B10" s="3" t="s">
        <v>30</v>
      </c>
      <c r="C10" s="8">
        <v>9</v>
      </c>
      <c r="D10" s="8">
        <v>4</v>
      </c>
      <c r="E10" s="10">
        <f t="shared" si="0"/>
        <v>13</v>
      </c>
      <c r="F10" s="11" t="str">
        <f t="shared" si="1"/>
        <v>C</v>
      </c>
      <c r="G10" s="8">
        <v>17</v>
      </c>
      <c r="H10" s="8">
        <v>5</v>
      </c>
      <c r="I10" s="10">
        <f t="shared" si="2"/>
        <v>22</v>
      </c>
      <c r="J10" s="11" t="str">
        <f t="shared" si="3"/>
        <v>A</v>
      </c>
      <c r="K10" s="8">
        <v>9</v>
      </c>
      <c r="L10" s="8">
        <v>3</v>
      </c>
      <c r="M10" s="10">
        <f t="shared" si="4"/>
        <v>12</v>
      </c>
      <c r="N10" s="11" t="str">
        <f t="shared" si="5"/>
        <v>C</v>
      </c>
      <c r="O10" s="19">
        <f t="shared" si="6"/>
        <v>47</v>
      </c>
      <c r="P10" s="21">
        <f t="shared" si="7"/>
        <v>62.666666666666671</v>
      </c>
      <c r="Q10" s="13" t="str">
        <f t="shared" si="8"/>
        <v>B</v>
      </c>
      <c r="R10" s="8" t="s">
        <v>65</v>
      </c>
      <c r="S10" s="8" t="s">
        <v>65</v>
      </c>
      <c r="T10" s="8" t="s">
        <v>65</v>
      </c>
      <c r="U10" s="17"/>
      <c r="V10" s="17"/>
      <c r="W10" s="17"/>
      <c r="X10" s="17"/>
      <c r="Y10" s="17"/>
      <c r="Z10" s="17"/>
    </row>
    <row r="11" spans="1:26" ht="33" customHeight="1">
      <c r="A11" s="6">
        <v>235</v>
      </c>
      <c r="B11" s="3" t="s">
        <v>31</v>
      </c>
      <c r="C11" s="8">
        <v>9</v>
      </c>
      <c r="D11" s="8">
        <v>5</v>
      </c>
      <c r="E11" s="10">
        <f t="shared" si="0"/>
        <v>14</v>
      </c>
      <c r="F11" s="11" t="str">
        <f t="shared" si="1"/>
        <v>C+</v>
      </c>
      <c r="G11" s="8">
        <v>12</v>
      </c>
      <c r="H11" s="8">
        <v>4</v>
      </c>
      <c r="I11" s="10">
        <f t="shared" si="2"/>
        <v>16</v>
      </c>
      <c r="J11" s="11" t="str">
        <f t="shared" si="3"/>
        <v>C+</v>
      </c>
      <c r="K11" s="8">
        <v>12</v>
      </c>
      <c r="L11" s="8">
        <v>3</v>
      </c>
      <c r="M11" s="10">
        <f t="shared" si="4"/>
        <v>15</v>
      </c>
      <c r="N11" s="11" t="str">
        <f t="shared" si="5"/>
        <v>C+</v>
      </c>
      <c r="O11" s="19">
        <f t="shared" si="6"/>
        <v>45</v>
      </c>
      <c r="P11" s="21">
        <f t="shared" si="7"/>
        <v>60</v>
      </c>
      <c r="Q11" s="13" t="str">
        <f t="shared" si="8"/>
        <v>C+</v>
      </c>
      <c r="R11" s="8" t="s">
        <v>65</v>
      </c>
      <c r="S11" s="8" t="s">
        <v>65</v>
      </c>
      <c r="T11" s="8" t="s">
        <v>65</v>
      </c>
      <c r="U11" s="17"/>
      <c r="V11" s="17"/>
      <c r="W11" s="17"/>
      <c r="X11" s="17"/>
      <c r="Y11" s="17"/>
      <c r="Z11" s="17"/>
    </row>
    <row r="12" spans="1:26" ht="33" customHeight="1">
      <c r="A12" s="6">
        <v>236</v>
      </c>
      <c r="B12" s="3" t="s">
        <v>32</v>
      </c>
      <c r="C12" s="8">
        <v>9</v>
      </c>
      <c r="D12" s="8">
        <v>5</v>
      </c>
      <c r="E12" s="10">
        <f t="shared" si="0"/>
        <v>14</v>
      </c>
      <c r="F12" s="11" t="str">
        <f t="shared" si="1"/>
        <v>C+</v>
      </c>
      <c r="G12" s="8">
        <v>15</v>
      </c>
      <c r="H12" s="8">
        <v>4</v>
      </c>
      <c r="I12" s="10">
        <f t="shared" si="2"/>
        <v>19</v>
      </c>
      <c r="J12" s="11" t="str">
        <f t="shared" si="3"/>
        <v>B</v>
      </c>
      <c r="K12" s="8">
        <v>19</v>
      </c>
      <c r="L12" s="8">
        <v>4</v>
      </c>
      <c r="M12" s="10">
        <f t="shared" si="4"/>
        <v>23</v>
      </c>
      <c r="N12" s="11" t="str">
        <f t="shared" si="5"/>
        <v>A+</v>
      </c>
      <c r="O12" s="19">
        <f t="shared" si="6"/>
        <v>56</v>
      </c>
      <c r="P12" s="21">
        <f t="shared" si="7"/>
        <v>74.666666666666671</v>
      </c>
      <c r="Q12" s="13" t="str">
        <f t="shared" si="8"/>
        <v>B+</v>
      </c>
      <c r="R12" s="8" t="s">
        <v>65</v>
      </c>
      <c r="S12" s="8" t="s">
        <v>65</v>
      </c>
      <c r="T12" s="8" t="s">
        <v>65</v>
      </c>
      <c r="U12" s="17"/>
      <c r="V12" s="17"/>
      <c r="W12" s="17"/>
      <c r="X12" s="17"/>
      <c r="Y12" s="17"/>
      <c r="Z12" s="17"/>
    </row>
    <row r="13" spans="1:26" ht="33" customHeight="1">
      <c r="A13" s="6">
        <v>237</v>
      </c>
      <c r="B13" s="3" t="s">
        <v>33</v>
      </c>
      <c r="C13" s="8">
        <v>11</v>
      </c>
      <c r="D13" s="8">
        <v>4</v>
      </c>
      <c r="E13" s="10">
        <f t="shared" si="0"/>
        <v>15</v>
      </c>
      <c r="F13" s="11" t="str">
        <f t="shared" si="1"/>
        <v>C+</v>
      </c>
      <c r="G13" s="8">
        <v>12</v>
      </c>
      <c r="H13" s="8">
        <v>4</v>
      </c>
      <c r="I13" s="10">
        <f t="shared" si="2"/>
        <v>16</v>
      </c>
      <c r="J13" s="11" t="str">
        <f t="shared" si="3"/>
        <v>C+</v>
      </c>
      <c r="K13" s="8">
        <v>18</v>
      </c>
      <c r="L13" s="8">
        <v>4</v>
      </c>
      <c r="M13" s="10">
        <f t="shared" si="4"/>
        <v>22</v>
      </c>
      <c r="N13" s="11" t="str">
        <f t="shared" si="5"/>
        <v>A</v>
      </c>
      <c r="O13" s="19">
        <f t="shared" si="6"/>
        <v>53</v>
      </c>
      <c r="P13" s="21">
        <f t="shared" si="7"/>
        <v>70.666666666666671</v>
      </c>
      <c r="Q13" s="13" t="str">
        <f t="shared" si="8"/>
        <v>B+</v>
      </c>
      <c r="R13" s="8" t="s">
        <v>65</v>
      </c>
      <c r="S13" s="8" t="s">
        <v>65</v>
      </c>
      <c r="T13" s="8" t="s">
        <v>65</v>
      </c>
      <c r="U13" s="17"/>
      <c r="V13" s="17"/>
      <c r="W13" s="17"/>
      <c r="X13" s="17"/>
      <c r="Y13" s="17"/>
      <c r="Z13" s="17"/>
    </row>
    <row r="14" spans="1:26" ht="33" customHeight="1">
      <c r="A14" s="6">
        <v>238</v>
      </c>
      <c r="B14" s="3" t="s">
        <v>34</v>
      </c>
      <c r="C14" s="8">
        <v>16</v>
      </c>
      <c r="D14" s="8">
        <v>5</v>
      </c>
      <c r="E14" s="10">
        <f t="shared" si="0"/>
        <v>21</v>
      </c>
      <c r="F14" s="11" t="str">
        <f t="shared" si="1"/>
        <v>B+</v>
      </c>
      <c r="G14" s="8">
        <v>17</v>
      </c>
      <c r="H14" s="8">
        <v>5</v>
      </c>
      <c r="I14" s="10">
        <f t="shared" si="2"/>
        <v>22</v>
      </c>
      <c r="J14" s="11" t="str">
        <f t="shared" si="3"/>
        <v>A</v>
      </c>
      <c r="K14" s="8">
        <v>15</v>
      </c>
      <c r="L14" s="8">
        <v>4</v>
      </c>
      <c r="M14" s="10">
        <f t="shared" si="4"/>
        <v>19</v>
      </c>
      <c r="N14" s="11" t="str">
        <f t="shared" si="5"/>
        <v>B</v>
      </c>
      <c r="O14" s="19">
        <f t="shared" si="6"/>
        <v>62</v>
      </c>
      <c r="P14" s="21">
        <f t="shared" si="7"/>
        <v>82.666666666666671</v>
      </c>
      <c r="Q14" s="13" t="str">
        <f t="shared" si="8"/>
        <v>A</v>
      </c>
      <c r="R14" s="8" t="s">
        <v>65</v>
      </c>
      <c r="S14" s="8" t="s">
        <v>65</v>
      </c>
      <c r="T14" s="8" t="s">
        <v>65</v>
      </c>
      <c r="U14" s="17"/>
      <c r="V14" s="17"/>
      <c r="W14" s="17"/>
      <c r="X14" s="17"/>
      <c r="Y14" s="17"/>
      <c r="Z14" s="17"/>
    </row>
    <row r="15" spans="1:26" ht="33" customHeight="1">
      <c r="A15" s="6">
        <v>239</v>
      </c>
      <c r="B15" s="3" t="s">
        <v>35</v>
      </c>
      <c r="C15" s="8">
        <v>7</v>
      </c>
      <c r="D15" s="8">
        <v>4</v>
      </c>
      <c r="E15" s="10">
        <f t="shared" si="0"/>
        <v>11</v>
      </c>
      <c r="F15" s="11" t="str">
        <f t="shared" si="1"/>
        <v>C</v>
      </c>
      <c r="G15" s="8">
        <v>15</v>
      </c>
      <c r="H15" s="8">
        <v>5</v>
      </c>
      <c r="I15" s="10">
        <f t="shared" si="2"/>
        <v>20</v>
      </c>
      <c r="J15" s="11" t="str">
        <f t="shared" si="3"/>
        <v>B+</v>
      </c>
      <c r="K15" s="8">
        <v>19</v>
      </c>
      <c r="L15" s="8">
        <v>4</v>
      </c>
      <c r="M15" s="10">
        <f t="shared" si="4"/>
        <v>23</v>
      </c>
      <c r="N15" s="11" t="str">
        <f t="shared" si="5"/>
        <v>A+</v>
      </c>
      <c r="O15" s="19">
        <f t="shared" si="6"/>
        <v>54</v>
      </c>
      <c r="P15" s="21">
        <f t="shared" si="7"/>
        <v>72</v>
      </c>
      <c r="Q15" s="13" t="str">
        <f t="shared" si="8"/>
        <v>B+</v>
      </c>
      <c r="R15" s="8" t="s">
        <v>65</v>
      </c>
      <c r="S15" s="8" t="s">
        <v>65</v>
      </c>
      <c r="T15" s="8" t="s">
        <v>65</v>
      </c>
      <c r="U15" s="17"/>
      <c r="V15" s="17"/>
      <c r="W15" s="17"/>
      <c r="X15" s="17"/>
      <c r="Y15" s="17"/>
      <c r="Z15" s="17"/>
    </row>
    <row r="16" spans="1:26" ht="33" customHeight="1">
      <c r="A16" s="6">
        <v>240</v>
      </c>
      <c r="B16" s="3" t="s">
        <v>36</v>
      </c>
      <c r="C16" s="8">
        <v>17</v>
      </c>
      <c r="D16" s="8">
        <v>5</v>
      </c>
      <c r="E16" s="10">
        <f t="shared" si="0"/>
        <v>22</v>
      </c>
      <c r="F16" s="11" t="str">
        <f t="shared" si="1"/>
        <v>A</v>
      </c>
      <c r="G16" s="8">
        <v>15</v>
      </c>
      <c r="H16" s="8">
        <v>4</v>
      </c>
      <c r="I16" s="10">
        <f t="shared" si="2"/>
        <v>19</v>
      </c>
      <c r="J16" s="11" t="str">
        <f t="shared" si="3"/>
        <v>B</v>
      </c>
      <c r="K16" s="8">
        <v>19</v>
      </c>
      <c r="L16" s="8">
        <v>4</v>
      </c>
      <c r="M16" s="10">
        <f t="shared" si="4"/>
        <v>23</v>
      </c>
      <c r="N16" s="11" t="str">
        <f t="shared" si="5"/>
        <v>A+</v>
      </c>
      <c r="O16" s="19">
        <f t="shared" si="6"/>
        <v>64</v>
      </c>
      <c r="P16" s="21">
        <f t="shared" si="7"/>
        <v>85.333333333333343</v>
      </c>
      <c r="Q16" s="13" t="str">
        <f t="shared" si="8"/>
        <v>A</v>
      </c>
      <c r="R16" s="8" t="s">
        <v>65</v>
      </c>
      <c r="S16" s="8" t="s">
        <v>65</v>
      </c>
      <c r="T16" s="8" t="s">
        <v>65</v>
      </c>
      <c r="U16" s="17"/>
      <c r="V16" s="17"/>
      <c r="W16" s="17"/>
      <c r="X16" s="17"/>
      <c r="Y16" s="17"/>
      <c r="Z16" s="17"/>
    </row>
    <row r="17" spans="1:26" ht="33" customHeight="1">
      <c r="A17" s="6">
        <v>241</v>
      </c>
      <c r="B17" s="3" t="s">
        <v>37</v>
      </c>
      <c r="C17" s="8">
        <v>9</v>
      </c>
      <c r="D17" s="8">
        <v>4</v>
      </c>
      <c r="E17" s="10">
        <f t="shared" si="0"/>
        <v>13</v>
      </c>
      <c r="F17" s="11" t="str">
        <f t="shared" si="1"/>
        <v>C</v>
      </c>
      <c r="G17" s="8">
        <v>8</v>
      </c>
      <c r="H17" s="8">
        <v>3</v>
      </c>
      <c r="I17" s="10">
        <f t="shared" si="2"/>
        <v>11</v>
      </c>
      <c r="J17" s="11" t="str">
        <f t="shared" si="3"/>
        <v>C</v>
      </c>
      <c r="K17" s="8">
        <v>9</v>
      </c>
      <c r="L17" s="8">
        <v>4</v>
      </c>
      <c r="M17" s="10">
        <f t="shared" si="4"/>
        <v>13</v>
      </c>
      <c r="N17" s="11" t="str">
        <f t="shared" si="5"/>
        <v>C</v>
      </c>
      <c r="O17" s="19">
        <f t="shared" si="6"/>
        <v>37</v>
      </c>
      <c r="P17" s="21">
        <f t="shared" si="7"/>
        <v>49.333333333333336</v>
      </c>
      <c r="Q17" s="13" t="str">
        <f t="shared" si="8"/>
        <v>C</v>
      </c>
      <c r="R17" s="8" t="s">
        <v>65</v>
      </c>
      <c r="S17" s="8" t="s">
        <v>65</v>
      </c>
      <c r="T17" s="8" t="s">
        <v>65</v>
      </c>
      <c r="U17" s="17"/>
      <c r="V17" s="17"/>
      <c r="W17" s="17"/>
      <c r="X17" s="17"/>
      <c r="Y17" s="17"/>
      <c r="Z17" s="17"/>
    </row>
    <row r="18" spans="1:26" ht="33" customHeight="1">
      <c r="A18" s="6">
        <v>242</v>
      </c>
      <c r="B18" s="3" t="s">
        <v>38</v>
      </c>
      <c r="C18" s="8">
        <v>10</v>
      </c>
      <c r="D18" s="8">
        <v>4</v>
      </c>
      <c r="E18" s="10">
        <f t="shared" si="0"/>
        <v>14</v>
      </c>
      <c r="F18" s="11" t="str">
        <f t="shared" si="1"/>
        <v>C+</v>
      </c>
      <c r="G18" s="8">
        <v>13</v>
      </c>
      <c r="H18" s="8">
        <v>4</v>
      </c>
      <c r="I18" s="10">
        <f t="shared" si="2"/>
        <v>17</v>
      </c>
      <c r="J18" s="11" t="str">
        <f t="shared" si="3"/>
        <v>B</v>
      </c>
      <c r="K18" s="8">
        <v>17</v>
      </c>
      <c r="L18" s="8">
        <v>4</v>
      </c>
      <c r="M18" s="10">
        <f t="shared" si="4"/>
        <v>21</v>
      </c>
      <c r="N18" s="11" t="str">
        <f t="shared" si="5"/>
        <v>B+</v>
      </c>
      <c r="O18" s="19">
        <f t="shared" si="6"/>
        <v>52</v>
      </c>
      <c r="P18" s="21">
        <f t="shared" si="7"/>
        <v>69.333333333333343</v>
      </c>
      <c r="Q18" s="13" t="str">
        <f t="shared" si="8"/>
        <v>B</v>
      </c>
      <c r="R18" s="8" t="s">
        <v>65</v>
      </c>
      <c r="S18" s="8" t="s">
        <v>65</v>
      </c>
      <c r="T18" s="8" t="s">
        <v>65</v>
      </c>
      <c r="U18" s="17"/>
      <c r="V18" s="17"/>
      <c r="W18" s="17"/>
      <c r="X18" s="17"/>
      <c r="Y18" s="17"/>
      <c r="Z18" s="17"/>
    </row>
    <row r="19" spans="1:26" ht="33" customHeight="1">
      <c r="A19" s="6">
        <v>243</v>
      </c>
      <c r="B19" s="3" t="s">
        <v>39</v>
      </c>
      <c r="C19" s="8">
        <v>18</v>
      </c>
      <c r="D19" s="8">
        <v>5</v>
      </c>
      <c r="E19" s="10">
        <f t="shared" si="0"/>
        <v>23</v>
      </c>
      <c r="F19" s="11" t="str">
        <f t="shared" si="1"/>
        <v>A+</v>
      </c>
      <c r="G19" s="8">
        <v>19</v>
      </c>
      <c r="H19" s="8">
        <v>5</v>
      </c>
      <c r="I19" s="10">
        <f t="shared" si="2"/>
        <v>24</v>
      </c>
      <c r="J19" s="11" t="str">
        <f t="shared" si="3"/>
        <v>A+</v>
      </c>
      <c r="K19" s="8">
        <v>20</v>
      </c>
      <c r="L19" s="8">
        <v>5</v>
      </c>
      <c r="M19" s="10">
        <f t="shared" si="4"/>
        <v>25</v>
      </c>
      <c r="N19" s="11" t="str">
        <f t="shared" si="5"/>
        <v>A+</v>
      </c>
      <c r="O19" s="19">
        <f t="shared" si="6"/>
        <v>72</v>
      </c>
      <c r="P19" s="21">
        <f t="shared" si="7"/>
        <v>96</v>
      </c>
      <c r="Q19" s="13" t="str">
        <f t="shared" si="8"/>
        <v>A+</v>
      </c>
      <c r="R19" s="8" t="s">
        <v>65</v>
      </c>
      <c r="S19" s="8" t="s">
        <v>65</v>
      </c>
      <c r="T19" s="8" t="s">
        <v>65</v>
      </c>
      <c r="U19" s="17"/>
      <c r="V19" s="17"/>
      <c r="W19" s="17"/>
      <c r="X19" s="17"/>
      <c r="Y19" s="17"/>
      <c r="Z19" s="17"/>
    </row>
    <row r="20" spans="1:26" ht="33" customHeight="1">
      <c r="A20" s="6">
        <v>244</v>
      </c>
      <c r="B20" s="3" t="s">
        <v>40</v>
      </c>
      <c r="C20" s="8">
        <v>19</v>
      </c>
      <c r="D20" s="8">
        <v>5</v>
      </c>
      <c r="E20" s="10">
        <f t="shared" si="0"/>
        <v>24</v>
      </c>
      <c r="F20" s="11" t="str">
        <f t="shared" si="1"/>
        <v>A+</v>
      </c>
      <c r="G20" s="8">
        <v>18</v>
      </c>
      <c r="H20" s="8">
        <v>5</v>
      </c>
      <c r="I20" s="10">
        <f t="shared" si="2"/>
        <v>23</v>
      </c>
      <c r="J20" s="11" t="str">
        <f t="shared" si="3"/>
        <v>A+</v>
      </c>
      <c r="K20" s="8">
        <v>20</v>
      </c>
      <c r="L20" s="8">
        <v>5</v>
      </c>
      <c r="M20" s="10">
        <f t="shared" si="4"/>
        <v>25</v>
      </c>
      <c r="N20" s="11" t="str">
        <f t="shared" si="5"/>
        <v>A+</v>
      </c>
      <c r="O20" s="19">
        <f t="shared" si="6"/>
        <v>72</v>
      </c>
      <c r="P20" s="21">
        <f t="shared" si="7"/>
        <v>96</v>
      </c>
      <c r="Q20" s="13" t="str">
        <f t="shared" si="8"/>
        <v>A+</v>
      </c>
      <c r="R20" s="8" t="s">
        <v>65</v>
      </c>
      <c r="S20" s="8" t="s">
        <v>65</v>
      </c>
      <c r="T20" s="8" t="s">
        <v>65</v>
      </c>
      <c r="U20" s="17"/>
      <c r="V20" s="17"/>
      <c r="W20" s="17"/>
      <c r="X20" s="17"/>
      <c r="Y20" s="17"/>
      <c r="Z20" s="17"/>
    </row>
    <row r="21" spans="1:26" ht="33" customHeight="1">
      <c r="A21" s="6">
        <v>245</v>
      </c>
      <c r="B21" s="3" t="s">
        <v>41</v>
      </c>
      <c r="C21" s="8">
        <v>19</v>
      </c>
      <c r="D21" s="8">
        <v>5</v>
      </c>
      <c r="E21" s="10">
        <f t="shared" si="0"/>
        <v>24</v>
      </c>
      <c r="F21" s="11" t="str">
        <f t="shared" si="1"/>
        <v>A+</v>
      </c>
      <c r="G21" s="8">
        <v>12</v>
      </c>
      <c r="H21" s="8">
        <v>4</v>
      </c>
      <c r="I21" s="10">
        <f t="shared" si="2"/>
        <v>16</v>
      </c>
      <c r="J21" s="11" t="str">
        <f t="shared" si="3"/>
        <v>C+</v>
      </c>
      <c r="K21" s="8">
        <v>10</v>
      </c>
      <c r="L21" s="8">
        <v>3</v>
      </c>
      <c r="M21" s="10">
        <f t="shared" si="4"/>
        <v>13</v>
      </c>
      <c r="N21" s="11" t="str">
        <f t="shared" si="5"/>
        <v>C</v>
      </c>
      <c r="O21" s="19">
        <f t="shared" si="6"/>
        <v>53</v>
      </c>
      <c r="P21" s="21">
        <f t="shared" si="7"/>
        <v>70.666666666666671</v>
      </c>
      <c r="Q21" s="13" t="str">
        <f t="shared" si="8"/>
        <v>B+</v>
      </c>
      <c r="R21" s="8" t="s">
        <v>65</v>
      </c>
      <c r="S21" s="8" t="s">
        <v>65</v>
      </c>
      <c r="T21" s="8" t="s">
        <v>65</v>
      </c>
      <c r="U21" s="17"/>
      <c r="V21" s="17"/>
      <c r="W21" s="17"/>
      <c r="X21" s="17"/>
      <c r="Y21" s="17"/>
      <c r="Z21" s="17"/>
    </row>
    <row r="22" spans="1:26" ht="33" customHeight="1">
      <c r="A22" s="6">
        <v>246</v>
      </c>
      <c r="B22" s="3" t="s">
        <v>42</v>
      </c>
      <c r="C22" s="8">
        <v>10</v>
      </c>
      <c r="D22" s="8">
        <v>5</v>
      </c>
      <c r="E22" s="10">
        <f t="shared" si="0"/>
        <v>15</v>
      </c>
      <c r="F22" s="11" t="str">
        <f t="shared" si="1"/>
        <v>C+</v>
      </c>
      <c r="G22" s="8">
        <v>12</v>
      </c>
      <c r="H22" s="8">
        <v>4</v>
      </c>
      <c r="I22" s="10">
        <f t="shared" si="2"/>
        <v>16</v>
      </c>
      <c r="J22" s="11" t="str">
        <f t="shared" si="3"/>
        <v>C+</v>
      </c>
      <c r="K22" s="8">
        <v>9</v>
      </c>
      <c r="L22" s="8">
        <v>3</v>
      </c>
      <c r="M22" s="10">
        <f t="shared" si="4"/>
        <v>12</v>
      </c>
      <c r="N22" s="11" t="str">
        <f t="shared" si="5"/>
        <v>C</v>
      </c>
      <c r="O22" s="19">
        <f t="shared" si="6"/>
        <v>43</v>
      </c>
      <c r="P22" s="21">
        <f t="shared" si="7"/>
        <v>57.333333333333336</v>
      </c>
      <c r="Q22" s="13" t="str">
        <f t="shared" si="8"/>
        <v>C+</v>
      </c>
      <c r="R22" s="8" t="s">
        <v>65</v>
      </c>
      <c r="S22" s="8" t="s">
        <v>65</v>
      </c>
      <c r="T22" s="8" t="s">
        <v>65</v>
      </c>
      <c r="U22" s="17"/>
      <c r="V22" s="17"/>
      <c r="W22" s="17"/>
      <c r="X22" s="17"/>
      <c r="Y22" s="17"/>
      <c r="Z22" s="17"/>
    </row>
    <row r="23" spans="1:26" ht="33" customHeight="1">
      <c r="A23" s="6">
        <v>247</v>
      </c>
      <c r="B23" s="3" t="s">
        <v>43</v>
      </c>
      <c r="C23" s="8">
        <v>9</v>
      </c>
      <c r="D23" s="8">
        <v>4</v>
      </c>
      <c r="E23" s="10">
        <f t="shared" si="0"/>
        <v>13</v>
      </c>
      <c r="F23" s="11" t="str">
        <f t="shared" si="1"/>
        <v>C</v>
      </c>
      <c r="G23" s="8">
        <v>13</v>
      </c>
      <c r="H23" s="8">
        <v>4</v>
      </c>
      <c r="I23" s="10">
        <f t="shared" si="2"/>
        <v>17</v>
      </c>
      <c r="J23" s="11" t="str">
        <f t="shared" si="3"/>
        <v>B</v>
      </c>
      <c r="K23" s="8">
        <v>19</v>
      </c>
      <c r="L23" s="8">
        <v>4</v>
      </c>
      <c r="M23" s="10">
        <f t="shared" si="4"/>
        <v>23</v>
      </c>
      <c r="N23" s="11" t="str">
        <f t="shared" si="5"/>
        <v>A+</v>
      </c>
      <c r="O23" s="19">
        <f t="shared" si="6"/>
        <v>53</v>
      </c>
      <c r="P23" s="21">
        <f t="shared" si="7"/>
        <v>70.666666666666671</v>
      </c>
      <c r="Q23" s="13" t="str">
        <f t="shared" si="8"/>
        <v>B+</v>
      </c>
      <c r="R23" s="8" t="s">
        <v>65</v>
      </c>
      <c r="S23" s="8" t="s">
        <v>65</v>
      </c>
      <c r="T23" s="8" t="s">
        <v>65</v>
      </c>
      <c r="U23" s="17"/>
      <c r="V23" s="17"/>
      <c r="W23" s="17"/>
      <c r="X23" s="17"/>
      <c r="Y23" s="17"/>
      <c r="Z23" s="17"/>
    </row>
    <row r="24" spans="1:26" ht="33" customHeight="1">
      <c r="A24" s="6">
        <v>248</v>
      </c>
      <c r="B24" s="3" t="s">
        <v>44</v>
      </c>
      <c r="C24" s="8">
        <v>12</v>
      </c>
      <c r="D24" s="8">
        <v>4</v>
      </c>
      <c r="E24" s="10">
        <f t="shared" si="0"/>
        <v>16</v>
      </c>
      <c r="F24" s="11" t="str">
        <f t="shared" si="1"/>
        <v>C+</v>
      </c>
      <c r="G24" s="8">
        <v>18</v>
      </c>
      <c r="H24" s="8">
        <v>5</v>
      </c>
      <c r="I24" s="10">
        <f t="shared" si="2"/>
        <v>23</v>
      </c>
      <c r="J24" s="11" t="str">
        <f t="shared" si="3"/>
        <v>A+</v>
      </c>
      <c r="K24" s="8">
        <v>19</v>
      </c>
      <c r="L24" s="8">
        <v>4</v>
      </c>
      <c r="M24" s="10">
        <f t="shared" si="4"/>
        <v>23</v>
      </c>
      <c r="N24" s="11" t="str">
        <f t="shared" si="5"/>
        <v>A+</v>
      </c>
      <c r="O24" s="19">
        <f t="shared" si="6"/>
        <v>62</v>
      </c>
      <c r="P24" s="21">
        <f t="shared" si="7"/>
        <v>82.666666666666671</v>
      </c>
      <c r="Q24" s="13" t="str">
        <f t="shared" si="8"/>
        <v>A</v>
      </c>
      <c r="R24" s="8" t="s">
        <v>65</v>
      </c>
      <c r="S24" s="8" t="s">
        <v>65</v>
      </c>
      <c r="T24" s="8" t="s">
        <v>65</v>
      </c>
      <c r="U24" s="17"/>
      <c r="V24" s="17"/>
      <c r="W24" s="17"/>
      <c r="X24" s="17"/>
      <c r="Y24" s="17"/>
      <c r="Z24" s="17"/>
    </row>
    <row r="25" spans="1:26" ht="33" customHeight="1">
      <c r="A25" s="6">
        <v>249</v>
      </c>
      <c r="B25" s="22" t="s">
        <v>72</v>
      </c>
      <c r="C25" s="8">
        <v>9</v>
      </c>
      <c r="D25" s="8">
        <v>4</v>
      </c>
      <c r="E25" s="10">
        <f t="shared" si="0"/>
        <v>13</v>
      </c>
      <c r="F25" s="11" t="str">
        <f t="shared" si="1"/>
        <v>C</v>
      </c>
      <c r="G25" s="8">
        <v>15</v>
      </c>
      <c r="H25" s="8">
        <v>4</v>
      </c>
      <c r="I25" s="10">
        <f t="shared" si="2"/>
        <v>19</v>
      </c>
      <c r="J25" s="11" t="str">
        <f t="shared" si="3"/>
        <v>B</v>
      </c>
      <c r="K25" s="8">
        <v>15</v>
      </c>
      <c r="L25" s="8">
        <v>4</v>
      </c>
      <c r="M25" s="10">
        <f t="shared" si="4"/>
        <v>19</v>
      </c>
      <c r="N25" s="11" t="str">
        <f t="shared" si="5"/>
        <v>B</v>
      </c>
      <c r="O25" s="19">
        <f t="shared" si="6"/>
        <v>51</v>
      </c>
      <c r="P25" s="21">
        <f t="shared" si="7"/>
        <v>68</v>
      </c>
      <c r="Q25" s="13" t="str">
        <f t="shared" si="8"/>
        <v>B</v>
      </c>
      <c r="R25" s="8" t="s">
        <v>65</v>
      </c>
      <c r="S25" s="8" t="s">
        <v>65</v>
      </c>
      <c r="T25" s="8" t="s">
        <v>65</v>
      </c>
      <c r="U25" s="17"/>
      <c r="V25" s="17"/>
      <c r="W25" s="17"/>
      <c r="X25" s="17"/>
      <c r="Y25" s="17"/>
      <c r="Z25" s="17"/>
    </row>
    <row r="26" spans="1:26" ht="15.75" customHeight="1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2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2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2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2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2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2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2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2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2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2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2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2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2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2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2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2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2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2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2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2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2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2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2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2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2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2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2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2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2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2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2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2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2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2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2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2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2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2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2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2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2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2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2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2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2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2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2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2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2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2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2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2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2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2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2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2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2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2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2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2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2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2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2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2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2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2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2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2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2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2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2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2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2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2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2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2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2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2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2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2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2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2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2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2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2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2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2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2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2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2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2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2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2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2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2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2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2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2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2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2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2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2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2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2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2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2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2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2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2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2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2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2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2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2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2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2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2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2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2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2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2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2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2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2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2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2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2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2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2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2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2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2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2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2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2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2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2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2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2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2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2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2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2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2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2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2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2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2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2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2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2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2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2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2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2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2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2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2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2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2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2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2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2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2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2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2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2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2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2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2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2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2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2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2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2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2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2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2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2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2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2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2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2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2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2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2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2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2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2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2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2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2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2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2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2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2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2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2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2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2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2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2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2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2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2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2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2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2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2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2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2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2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2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2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2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2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2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2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2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2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2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2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2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2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2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2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2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2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2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2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2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2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2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2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2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2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2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2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2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2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2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2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2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2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2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2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2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2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2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2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2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2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2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2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2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2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2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2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2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2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2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2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2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2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2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2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2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2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2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2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2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2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2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2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2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2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2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2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2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2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2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2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2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2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2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2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2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2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2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2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2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2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2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2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2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2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2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2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2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2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2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2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2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2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2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2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2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2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2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2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2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2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2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2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2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2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2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2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2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2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2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2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2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2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2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2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2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2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2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2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2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2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2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2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2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2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2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2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2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2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2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2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2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2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2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2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2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2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2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2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2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2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2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2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2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2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2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2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2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2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2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2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2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2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2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2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2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2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2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2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2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2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2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2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2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2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2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2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2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2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2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2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2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2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2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2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2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2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2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2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2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2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2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2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2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2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2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2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2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2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2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2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2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2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2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2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2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2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2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2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2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2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2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2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2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2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2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2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2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2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2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2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2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2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2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2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2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2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2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2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2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2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2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2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2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2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2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2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2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2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2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2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2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2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2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2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2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2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2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2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2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2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2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2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2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2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2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2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2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2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2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2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2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2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2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2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2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2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2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2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2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2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2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2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2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2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2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2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2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2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2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2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2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2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2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2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2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2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2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2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2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2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2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2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2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2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2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2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2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2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2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2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2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2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2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2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2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2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2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2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2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2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2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2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2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2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2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2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2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2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2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2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2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2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2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2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2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2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2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2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2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2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2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2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2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2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2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2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2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2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2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2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2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2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2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2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2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2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2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2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2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2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2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2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2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2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2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2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2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2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2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2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2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2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2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2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2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2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2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2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2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2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2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2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2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2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2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2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2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2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2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2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2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2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2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2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2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2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2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2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2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2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2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2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2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2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2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2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2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2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2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2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2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2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2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2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2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2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2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2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2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2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2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2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2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2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2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2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2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2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2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2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2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2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2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2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2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2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2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2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2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2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2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2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2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2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2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2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2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2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2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2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2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2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2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2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2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2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2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2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2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2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2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2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2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2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2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2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2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2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2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2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2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2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2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2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2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2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2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2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2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2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2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2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2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2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2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2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2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2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2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2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2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2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2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2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2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2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2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2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2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2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2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2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2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2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2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2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2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2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2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2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2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2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2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2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2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2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2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2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2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2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2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2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2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2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2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2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2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2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2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2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2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2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2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2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2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2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2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2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2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2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2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2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2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2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2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2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2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2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2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2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2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2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2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2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2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2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2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2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2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2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2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2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2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2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2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2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2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2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2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2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2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2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2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2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2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2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2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2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2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2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2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2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2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2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2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2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2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2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2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2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2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2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2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2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2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2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2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2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2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2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2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2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2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2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2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2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2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2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2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2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2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2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2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2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2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2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2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2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2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2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2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2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2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2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2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2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2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2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2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2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2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2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2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2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2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2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2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2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2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2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2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2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2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2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2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2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2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2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2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2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2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2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2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2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2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2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2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2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2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2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2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2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2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2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2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2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2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2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2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2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2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2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2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2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2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2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2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2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2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2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2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2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2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2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2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2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2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2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2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2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2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2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2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2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2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2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2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2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2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2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2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2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2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2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2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2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2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2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2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2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2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2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2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2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2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2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2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2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2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2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2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2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2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2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2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2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2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2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2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2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2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2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2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2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2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72754195459032567" right="0.59723593287265553" top="0.75" bottom="0.6623889437314906" header="0" footer="0"/>
  <pageSetup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18.75">
      <c r="A1" s="50" t="s">
        <v>0</v>
      </c>
      <c r="B1" s="50" t="s">
        <v>45</v>
      </c>
      <c r="C1" s="57" t="s">
        <v>73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8" t="s">
        <v>47</v>
      </c>
      <c r="P1" s="58" t="s">
        <v>48</v>
      </c>
      <c r="Q1" s="58" t="s">
        <v>49</v>
      </c>
      <c r="R1" s="59" t="s">
        <v>50</v>
      </c>
      <c r="S1" s="58" t="s">
        <v>51</v>
      </c>
      <c r="T1" s="59" t="s">
        <v>52</v>
      </c>
    </row>
    <row r="2" spans="1:26" ht="29.25" customHeight="1">
      <c r="A2" s="48"/>
      <c r="B2" s="48"/>
      <c r="C2" s="24" t="s">
        <v>53</v>
      </c>
      <c r="D2" s="24" t="s">
        <v>54</v>
      </c>
      <c r="E2" s="24" t="s">
        <v>55</v>
      </c>
      <c r="F2" s="24" t="s">
        <v>56</v>
      </c>
      <c r="G2" s="24" t="s">
        <v>57</v>
      </c>
      <c r="H2" s="24" t="s">
        <v>58</v>
      </c>
      <c r="I2" s="24" t="s">
        <v>59</v>
      </c>
      <c r="J2" s="24" t="s">
        <v>60</v>
      </c>
      <c r="K2" s="24" t="s">
        <v>61</v>
      </c>
      <c r="L2" s="24" t="s">
        <v>62</v>
      </c>
      <c r="M2" s="24" t="s">
        <v>63</v>
      </c>
      <c r="N2" s="24" t="s">
        <v>64</v>
      </c>
      <c r="O2" s="48"/>
      <c r="P2" s="48"/>
      <c r="Q2" s="48"/>
      <c r="R2" s="48"/>
      <c r="S2" s="48"/>
      <c r="T2" s="48"/>
    </row>
    <row r="3" spans="1:26" ht="30" customHeight="1">
      <c r="A3" s="6">
        <v>201</v>
      </c>
      <c r="B3" s="7" t="s">
        <v>1</v>
      </c>
      <c r="C3" s="8">
        <v>19</v>
      </c>
      <c r="D3" s="9">
        <v>5</v>
      </c>
      <c r="E3" s="10">
        <f t="shared" ref="E3:E28" si="0">C3+D3</f>
        <v>24</v>
      </c>
      <c r="F3" s="11" t="str">
        <f t="shared" ref="F3:F28" si="1">IF(E3&gt;=23,"A+",IF(E3&gt;21,"A",IF(E3&gt;19,"B+",IF(E3&gt;16,"B",IF(E3&gt;13,"C+",IF(E3&gt;10,"C",IF(E3&gt;7,"D+",IF(E3&lt;8,"E"))))))))</f>
        <v>A+</v>
      </c>
      <c r="G3" s="8">
        <v>15</v>
      </c>
      <c r="H3" s="9">
        <v>5</v>
      </c>
      <c r="I3" s="10">
        <f t="shared" ref="I3:I28" si="2">G3+H3</f>
        <v>20</v>
      </c>
      <c r="J3" s="11" t="str">
        <f t="shared" ref="J3:J28" si="3">IF(I3&gt;=23,"A+",IF(I3&gt;21,"A",IF(I3&gt;19,"B+",IF(I3&gt;16,"B",IF(I3&gt;13,"C+",IF(I3&gt;10,"C",IF(I3&gt;7,"D+",IF(I3&lt;8,"E"))))))))</f>
        <v>B+</v>
      </c>
      <c r="K3" s="9">
        <v>17</v>
      </c>
      <c r="L3" s="9">
        <v>5</v>
      </c>
      <c r="M3" s="10">
        <f t="shared" ref="M3:M28" si="4">K3+L3</f>
        <v>22</v>
      </c>
      <c r="N3" s="11" t="str">
        <f t="shared" ref="N3:N28" si="5">IF(M3&gt;=23,"A+",IF(M3&gt;21,"A",IF(M3&gt;19,"B+",IF(M3&gt;16,"B",IF(M3&gt;13,"C+",IF(M3&gt;10,"C",IF(M3&gt;7,"D+",IF(M3&lt;8,"E"))))))))</f>
        <v>A</v>
      </c>
      <c r="O3" s="10">
        <f t="shared" ref="O3:O28" si="6">SUM(E3,I3,M3)</f>
        <v>66</v>
      </c>
      <c r="P3" s="12">
        <f t="shared" ref="P3:P28" si="7">(O3/75)*100</f>
        <v>88</v>
      </c>
      <c r="Q3" s="13" t="str">
        <f t="shared" ref="Q3:Q28" si="8">IF(P3&gt;90,"A+",IF(P3&gt;80,"A",IF(P3&gt;70,"B+",IF(P3&gt;60,"B",IF(P3&gt;50,"C+",IF(P3&gt;40,"C",IF(P3&gt;32,"D+",IF(P3&lt;33,"E"))))))))</f>
        <v>A</v>
      </c>
      <c r="R3" s="8" t="s">
        <v>65</v>
      </c>
      <c r="S3" s="8" t="s">
        <v>65</v>
      </c>
      <c r="T3" s="8" t="s">
        <v>65</v>
      </c>
      <c r="U3" s="14"/>
      <c r="V3" s="14"/>
      <c r="W3" s="14"/>
      <c r="X3" s="14"/>
      <c r="Y3" s="14"/>
      <c r="Z3" s="14"/>
    </row>
    <row r="4" spans="1:26" ht="30" customHeight="1">
      <c r="A4" s="6">
        <v>202</v>
      </c>
      <c r="B4" s="7" t="s">
        <v>3</v>
      </c>
      <c r="C4" s="8">
        <v>10</v>
      </c>
      <c r="D4" s="9">
        <v>4</v>
      </c>
      <c r="E4" s="10">
        <f t="shared" si="0"/>
        <v>14</v>
      </c>
      <c r="F4" s="11" t="str">
        <f t="shared" si="1"/>
        <v>C+</v>
      </c>
      <c r="G4" s="8">
        <v>10</v>
      </c>
      <c r="H4" s="9">
        <v>5</v>
      </c>
      <c r="I4" s="10">
        <f t="shared" si="2"/>
        <v>15</v>
      </c>
      <c r="J4" s="11" t="str">
        <f t="shared" si="3"/>
        <v>C+</v>
      </c>
      <c r="K4" s="8">
        <v>10</v>
      </c>
      <c r="L4" s="9">
        <v>5</v>
      </c>
      <c r="M4" s="10">
        <f t="shared" si="4"/>
        <v>15</v>
      </c>
      <c r="N4" s="11" t="str">
        <f t="shared" si="5"/>
        <v>C+</v>
      </c>
      <c r="O4" s="10">
        <f t="shared" si="6"/>
        <v>44</v>
      </c>
      <c r="P4" s="15">
        <f t="shared" si="7"/>
        <v>58.666666666666664</v>
      </c>
      <c r="Q4" s="13" t="str">
        <f t="shared" si="8"/>
        <v>C+</v>
      </c>
      <c r="R4" s="8" t="s">
        <v>65</v>
      </c>
      <c r="S4" s="8" t="s">
        <v>65</v>
      </c>
      <c r="T4" s="8" t="s">
        <v>65</v>
      </c>
      <c r="U4" s="14"/>
      <c r="V4" s="14"/>
      <c r="W4" s="14"/>
      <c r="X4" s="14"/>
      <c r="Y4" s="14"/>
      <c r="Z4" s="14"/>
    </row>
    <row r="5" spans="1:26" ht="30" customHeight="1">
      <c r="A5" s="6">
        <v>203</v>
      </c>
      <c r="B5" s="7" t="s">
        <v>5</v>
      </c>
      <c r="C5" s="8">
        <v>16</v>
      </c>
      <c r="D5" s="9">
        <v>3</v>
      </c>
      <c r="E5" s="10">
        <f t="shared" si="0"/>
        <v>19</v>
      </c>
      <c r="F5" s="11" t="str">
        <f t="shared" si="1"/>
        <v>B</v>
      </c>
      <c r="G5" s="8">
        <v>13</v>
      </c>
      <c r="H5" s="9">
        <v>4</v>
      </c>
      <c r="I5" s="10">
        <f t="shared" si="2"/>
        <v>17</v>
      </c>
      <c r="J5" s="11" t="str">
        <f t="shared" si="3"/>
        <v>B</v>
      </c>
      <c r="K5" s="8">
        <v>10</v>
      </c>
      <c r="L5" s="9">
        <v>4</v>
      </c>
      <c r="M5" s="10">
        <f t="shared" si="4"/>
        <v>14</v>
      </c>
      <c r="N5" s="11" t="str">
        <f t="shared" si="5"/>
        <v>C+</v>
      </c>
      <c r="O5" s="10">
        <f t="shared" si="6"/>
        <v>50</v>
      </c>
      <c r="P5" s="15">
        <f t="shared" si="7"/>
        <v>66.666666666666657</v>
      </c>
      <c r="Q5" s="13" t="str">
        <f t="shared" si="8"/>
        <v>B</v>
      </c>
      <c r="R5" s="8" t="s">
        <v>65</v>
      </c>
      <c r="S5" s="8" t="s">
        <v>65</v>
      </c>
      <c r="T5" s="8" t="s">
        <v>65</v>
      </c>
      <c r="U5" s="14"/>
      <c r="V5" s="14"/>
      <c r="W5" s="14"/>
      <c r="X5" s="14"/>
      <c r="Y5" s="14"/>
      <c r="Z5" s="14"/>
    </row>
    <row r="6" spans="1:26" ht="30" customHeight="1">
      <c r="A6" s="6">
        <v>204</v>
      </c>
      <c r="B6" s="7" t="s">
        <v>6</v>
      </c>
      <c r="C6" s="8">
        <v>15</v>
      </c>
      <c r="D6" s="9">
        <v>5</v>
      </c>
      <c r="E6" s="10">
        <f t="shared" si="0"/>
        <v>20</v>
      </c>
      <c r="F6" s="11" t="str">
        <f t="shared" si="1"/>
        <v>B+</v>
      </c>
      <c r="G6" s="8">
        <v>10</v>
      </c>
      <c r="H6" s="9">
        <v>5</v>
      </c>
      <c r="I6" s="10">
        <f t="shared" si="2"/>
        <v>15</v>
      </c>
      <c r="J6" s="11" t="str">
        <f t="shared" si="3"/>
        <v>C+</v>
      </c>
      <c r="K6" s="8">
        <v>14</v>
      </c>
      <c r="L6" s="9">
        <v>5</v>
      </c>
      <c r="M6" s="10">
        <f t="shared" si="4"/>
        <v>19</v>
      </c>
      <c r="N6" s="11" t="str">
        <f t="shared" si="5"/>
        <v>B</v>
      </c>
      <c r="O6" s="10">
        <f t="shared" si="6"/>
        <v>54</v>
      </c>
      <c r="P6" s="15">
        <f t="shared" si="7"/>
        <v>72</v>
      </c>
      <c r="Q6" s="13" t="str">
        <f t="shared" si="8"/>
        <v>B+</v>
      </c>
      <c r="R6" s="8" t="s">
        <v>65</v>
      </c>
      <c r="S6" s="8" t="s">
        <v>65</v>
      </c>
      <c r="T6" s="8" t="s">
        <v>65</v>
      </c>
      <c r="U6" s="14"/>
      <c r="V6" s="14"/>
      <c r="W6" s="14"/>
      <c r="X6" s="14"/>
      <c r="Y6" s="14"/>
      <c r="Z6" s="14"/>
    </row>
    <row r="7" spans="1:26" ht="30" customHeight="1">
      <c r="A7" s="6">
        <v>205</v>
      </c>
      <c r="B7" s="7" t="s">
        <v>7</v>
      </c>
      <c r="C7" s="8">
        <v>13</v>
      </c>
      <c r="D7" s="9">
        <v>5</v>
      </c>
      <c r="E7" s="10">
        <f t="shared" si="0"/>
        <v>18</v>
      </c>
      <c r="F7" s="11" t="str">
        <f t="shared" si="1"/>
        <v>B</v>
      </c>
      <c r="G7" s="8">
        <v>13</v>
      </c>
      <c r="H7" s="9">
        <v>4</v>
      </c>
      <c r="I7" s="10">
        <f t="shared" si="2"/>
        <v>17</v>
      </c>
      <c r="J7" s="11" t="str">
        <f t="shared" si="3"/>
        <v>B</v>
      </c>
      <c r="K7" s="8">
        <v>9</v>
      </c>
      <c r="L7" s="9">
        <v>5</v>
      </c>
      <c r="M7" s="10">
        <f t="shared" si="4"/>
        <v>14</v>
      </c>
      <c r="N7" s="11" t="str">
        <f t="shared" si="5"/>
        <v>C+</v>
      </c>
      <c r="O7" s="10">
        <f t="shared" si="6"/>
        <v>49</v>
      </c>
      <c r="P7" s="15">
        <f t="shared" si="7"/>
        <v>65.333333333333329</v>
      </c>
      <c r="Q7" s="13" t="str">
        <f t="shared" si="8"/>
        <v>B</v>
      </c>
      <c r="R7" s="8" t="s">
        <v>65</v>
      </c>
      <c r="S7" s="8" t="s">
        <v>65</v>
      </c>
      <c r="T7" s="8" t="s">
        <v>65</v>
      </c>
      <c r="U7" s="14"/>
      <c r="V7" s="14"/>
      <c r="W7" s="14"/>
      <c r="X7" s="14"/>
      <c r="Y7" s="14"/>
      <c r="Z7" s="14"/>
    </row>
    <row r="8" spans="1:26" ht="30" customHeight="1">
      <c r="A8" s="6">
        <v>206</v>
      </c>
      <c r="B8" s="7" t="s">
        <v>8</v>
      </c>
      <c r="C8" s="8">
        <v>11</v>
      </c>
      <c r="D8" s="9">
        <v>5</v>
      </c>
      <c r="E8" s="10">
        <f t="shared" si="0"/>
        <v>16</v>
      </c>
      <c r="F8" s="11" t="str">
        <f t="shared" si="1"/>
        <v>C+</v>
      </c>
      <c r="G8" s="8">
        <v>13</v>
      </c>
      <c r="H8" s="9">
        <v>5</v>
      </c>
      <c r="I8" s="10">
        <f t="shared" si="2"/>
        <v>18</v>
      </c>
      <c r="J8" s="11" t="str">
        <f t="shared" si="3"/>
        <v>B</v>
      </c>
      <c r="K8" s="8">
        <v>12</v>
      </c>
      <c r="L8" s="9">
        <v>4</v>
      </c>
      <c r="M8" s="10">
        <f t="shared" si="4"/>
        <v>16</v>
      </c>
      <c r="N8" s="11" t="str">
        <f t="shared" si="5"/>
        <v>C+</v>
      </c>
      <c r="O8" s="10">
        <f t="shared" si="6"/>
        <v>50</v>
      </c>
      <c r="P8" s="15">
        <f t="shared" si="7"/>
        <v>66.666666666666657</v>
      </c>
      <c r="Q8" s="13" t="str">
        <f t="shared" si="8"/>
        <v>B</v>
      </c>
      <c r="R8" s="8" t="s">
        <v>65</v>
      </c>
      <c r="S8" s="8" t="s">
        <v>65</v>
      </c>
      <c r="T8" s="8" t="s">
        <v>65</v>
      </c>
      <c r="U8" s="14"/>
      <c r="V8" s="14"/>
      <c r="W8" s="14"/>
      <c r="X8" s="14"/>
      <c r="Y8" s="14"/>
      <c r="Z8" s="14"/>
    </row>
    <row r="9" spans="1:26" ht="30" customHeight="1">
      <c r="A9" s="6">
        <v>207</v>
      </c>
      <c r="B9" s="16" t="s">
        <v>9</v>
      </c>
      <c r="C9" s="8">
        <v>17</v>
      </c>
      <c r="D9" s="9">
        <v>4</v>
      </c>
      <c r="E9" s="10">
        <f t="shared" si="0"/>
        <v>21</v>
      </c>
      <c r="F9" s="11" t="str">
        <f t="shared" si="1"/>
        <v>B+</v>
      </c>
      <c r="G9" s="8">
        <v>14</v>
      </c>
      <c r="H9" s="9">
        <v>5</v>
      </c>
      <c r="I9" s="10">
        <f t="shared" si="2"/>
        <v>19</v>
      </c>
      <c r="J9" s="11" t="str">
        <f t="shared" si="3"/>
        <v>B</v>
      </c>
      <c r="K9" s="8">
        <v>15</v>
      </c>
      <c r="L9" s="9">
        <v>5</v>
      </c>
      <c r="M9" s="10">
        <f t="shared" si="4"/>
        <v>20</v>
      </c>
      <c r="N9" s="11" t="str">
        <f t="shared" si="5"/>
        <v>B+</v>
      </c>
      <c r="O9" s="10">
        <f t="shared" si="6"/>
        <v>60</v>
      </c>
      <c r="P9" s="15">
        <f t="shared" si="7"/>
        <v>80</v>
      </c>
      <c r="Q9" s="13" t="str">
        <f t="shared" si="8"/>
        <v>B+</v>
      </c>
      <c r="R9" s="8" t="s">
        <v>65</v>
      </c>
      <c r="S9" s="8" t="s">
        <v>65</v>
      </c>
      <c r="T9" s="8" t="s">
        <v>65</v>
      </c>
      <c r="U9" s="14"/>
      <c r="V9" s="14"/>
      <c r="W9" s="14"/>
      <c r="X9" s="14"/>
      <c r="Y9" s="14"/>
      <c r="Z9" s="14"/>
    </row>
    <row r="10" spans="1:26" ht="30" customHeight="1">
      <c r="A10" s="6">
        <v>208</v>
      </c>
      <c r="B10" s="7" t="s">
        <v>66</v>
      </c>
      <c r="C10" s="8">
        <v>18</v>
      </c>
      <c r="D10" s="9">
        <v>5</v>
      </c>
      <c r="E10" s="10">
        <f t="shared" si="0"/>
        <v>23</v>
      </c>
      <c r="F10" s="11" t="str">
        <f t="shared" si="1"/>
        <v>A+</v>
      </c>
      <c r="G10" s="8">
        <v>14</v>
      </c>
      <c r="H10" s="9">
        <v>5</v>
      </c>
      <c r="I10" s="10">
        <f t="shared" si="2"/>
        <v>19</v>
      </c>
      <c r="J10" s="11" t="str">
        <f t="shared" si="3"/>
        <v>B</v>
      </c>
      <c r="K10" s="8">
        <v>13</v>
      </c>
      <c r="L10" s="9">
        <v>5</v>
      </c>
      <c r="M10" s="10">
        <f t="shared" si="4"/>
        <v>18</v>
      </c>
      <c r="N10" s="11" t="str">
        <f t="shared" si="5"/>
        <v>B</v>
      </c>
      <c r="O10" s="10">
        <f t="shared" si="6"/>
        <v>60</v>
      </c>
      <c r="P10" s="15">
        <f t="shared" si="7"/>
        <v>80</v>
      </c>
      <c r="Q10" s="13" t="str">
        <f t="shared" si="8"/>
        <v>B+</v>
      </c>
      <c r="R10" s="8" t="s">
        <v>65</v>
      </c>
      <c r="S10" s="8" t="s">
        <v>65</v>
      </c>
      <c r="T10" s="8" t="s">
        <v>65</v>
      </c>
      <c r="U10" s="14"/>
      <c r="V10" s="14"/>
      <c r="W10" s="14"/>
      <c r="X10" s="14"/>
      <c r="Y10" s="14"/>
      <c r="Z10" s="14"/>
    </row>
    <row r="11" spans="1:26" ht="30" customHeight="1">
      <c r="A11" s="6">
        <v>209</v>
      </c>
      <c r="B11" s="16" t="s">
        <v>67</v>
      </c>
      <c r="C11" s="8">
        <v>19</v>
      </c>
      <c r="D11" s="9">
        <v>5</v>
      </c>
      <c r="E11" s="10">
        <f t="shared" si="0"/>
        <v>24</v>
      </c>
      <c r="F11" s="11" t="str">
        <f t="shared" si="1"/>
        <v>A+</v>
      </c>
      <c r="G11" s="8">
        <v>12</v>
      </c>
      <c r="H11" s="9">
        <v>5</v>
      </c>
      <c r="I11" s="10">
        <f t="shared" si="2"/>
        <v>17</v>
      </c>
      <c r="J11" s="11" t="str">
        <f t="shared" si="3"/>
        <v>B</v>
      </c>
      <c r="K11" s="8">
        <v>17</v>
      </c>
      <c r="L11" s="9">
        <v>5</v>
      </c>
      <c r="M11" s="10">
        <f t="shared" si="4"/>
        <v>22</v>
      </c>
      <c r="N11" s="11" t="str">
        <f t="shared" si="5"/>
        <v>A</v>
      </c>
      <c r="O11" s="10">
        <f t="shared" si="6"/>
        <v>63</v>
      </c>
      <c r="P11" s="15">
        <f t="shared" si="7"/>
        <v>84</v>
      </c>
      <c r="Q11" s="13" t="str">
        <f t="shared" si="8"/>
        <v>A</v>
      </c>
      <c r="R11" s="8" t="s">
        <v>65</v>
      </c>
      <c r="S11" s="8" t="s">
        <v>65</v>
      </c>
      <c r="T11" s="8" t="s">
        <v>65</v>
      </c>
      <c r="U11" s="14"/>
      <c r="V11" s="14"/>
      <c r="W11" s="14"/>
      <c r="X11" s="14"/>
      <c r="Y11" s="14"/>
      <c r="Z11" s="14"/>
    </row>
    <row r="12" spans="1:26" ht="30" customHeight="1">
      <c r="A12" s="6">
        <v>210</v>
      </c>
      <c r="B12" s="7" t="s">
        <v>10</v>
      </c>
      <c r="C12" s="8">
        <v>20</v>
      </c>
      <c r="D12" s="9">
        <v>5</v>
      </c>
      <c r="E12" s="10">
        <f t="shared" si="0"/>
        <v>25</v>
      </c>
      <c r="F12" s="11" t="str">
        <f t="shared" si="1"/>
        <v>A+</v>
      </c>
      <c r="G12" s="8">
        <v>12</v>
      </c>
      <c r="H12" s="9">
        <v>5</v>
      </c>
      <c r="I12" s="10">
        <f t="shared" si="2"/>
        <v>17</v>
      </c>
      <c r="J12" s="11" t="str">
        <f t="shared" si="3"/>
        <v>B</v>
      </c>
      <c r="K12" s="8">
        <v>18</v>
      </c>
      <c r="L12" s="9">
        <v>5</v>
      </c>
      <c r="M12" s="10">
        <f t="shared" si="4"/>
        <v>23</v>
      </c>
      <c r="N12" s="11" t="str">
        <f t="shared" si="5"/>
        <v>A+</v>
      </c>
      <c r="O12" s="10">
        <f t="shared" si="6"/>
        <v>65</v>
      </c>
      <c r="P12" s="15">
        <f t="shared" si="7"/>
        <v>86.666666666666671</v>
      </c>
      <c r="Q12" s="13" t="str">
        <f t="shared" si="8"/>
        <v>A</v>
      </c>
      <c r="R12" s="8" t="s">
        <v>65</v>
      </c>
      <c r="S12" s="8" t="s">
        <v>65</v>
      </c>
      <c r="T12" s="8" t="s">
        <v>65</v>
      </c>
      <c r="U12" s="14"/>
      <c r="V12" s="14"/>
      <c r="W12" s="14"/>
      <c r="X12" s="14"/>
      <c r="Y12" s="14"/>
      <c r="Z12" s="14"/>
    </row>
    <row r="13" spans="1:26" ht="30" customHeight="1">
      <c r="A13" s="6">
        <v>211</v>
      </c>
      <c r="B13" s="7" t="s">
        <v>11</v>
      </c>
      <c r="C13" s="8">
        <v>17</v>
      </c>
      <c r="D13" s="9">
        <v>5</v>
      </c>
      <c r="E13" s="10">
        <f t="shared" si="0"/>
        <v>22</v>
      </c>
      <c r="F13" s="11" t="str">
        <f t="shared" si="1"/>
        <v>A</v>
      </c>
      <c r="G13" s="8">
        <v>10</v>
      </c>
      <c r="H13" s="9">
        <v>5</v>
      </c>
      <c r="I13" s="10">
        <f t="shared" si="2"/>
        <v>15</v>
      </c>
      <c r="J13" s="11" t="str">
        <f t="shared" si="3"/>
        <v>C+</v>
      </c>
      <c r="K13" s="8">
        <v>18</v>
      </c>
      <c r="L13" s="9">
        <v>5</v>
      </c>
      <c r="M13" s="10">
        <f t="shared" si="4"/>
        <v>23</v>
      </c>
      <c r="N13" s="11" t="str">
        <f t="shared" si="5"/>
        <v>A+</v>
      </c>
      <c r="O13" s="10">
        <f t="shared" si="6"/>
        <v>60</v>
      </c>
      <c r="P13" s="15">
        <f t="shared" si="7"/>
        <v>80</v>
      </c>
      <c r="Q13" s="13" t="str">
        <f t="shared" si="8"/>
        <v>B+</v>
      </c>
      <c r="R13" s="8" t="s">
        <v>65</v>
      </c>
      <c r="S13" s="8" t="s">
        <v>65</v>
      </c>
      <c r="T13" s="8" t="s">
        <v>65</v>
      </c>
      <c r="U13" s="14"/>
      <c r="V13" s="14"/>
      <c r="W13" s="14"/>
      <c r="X13" s="14"/>
      <c r="Y13" s="14"/>
      <c r="Z13" s="14"/>
    </row>
    <row r="14" spans="1:26" ht="30" customHeight="1">
      <c r="A14" s="6">
        <v>212</v>
      </c>
      <c r="B14" s="7" t="s">
        <v>12</v>
      </c>
      <c r="C14" s="8">
        <v>9</v>
      </c>
      <c r="D14" s="9">
        <v>4</v>
      </c>
      <c r="E14" s="10">
        <f t="shared" si="0"/>
        <v>13</v>
      </c>
      <c r="F14" s="11" t="str">
        <f t="shared" si="1"/>
        <v>C</v>
      </c>
      <c r="G14" s="8">
        <v>10</v>
      </c>
      <c r="H14" s="9">
        <v>4</v>
      </c>
      <c r="I14" s="10">
        <f t="shared" si="2"/>
        <v>14</v>
      </c>
      <c r="J14" s="11" t="str">
        <f t="shared" si="3"/>
        <v>C+</v>
      </c>
      <c r="K14" s="8">
        <v>10</v>
      </c>
      <c r="L14" s="9">
        <v>4</v>
      </c>
      <c r="M14" s="10">
        <f t="shared" si="4"/>
        <v>14</v>
      </c>
      <c r="N14" s="11" t="str">
        <f t="shared" si="5"/>
        <v>C+</v>
      </c>
      <c r="O14" s="10">
        <f t="shared" si="6"/>
        <v>41</v>
      </c>
      <c r="P14" s="15">
        <f t="shared" si="7"/>
        <v>54.666666666666664</v>
      </c>
      <c r="Q14" s="13" t="str">
        <f t="shared" si="8"/>
        <v>C+</v>
      </c>
      <c r="R14" s="8" t="s">
        <v>65</v>
      </c>
      <c r="S14" s="8" t="s">
        <v>65</v>
      </c>
      <c r="T14" s="8" t="s">
        <v>65</v>
      </c>
      <c r="U14" s="14"/>
      <c r="V14" s="14"/>
      <c r="W14" s="14"/>
      <c r="X14" s="14"/>
      <c r="Y14" s="14"/>
      <c r="Z14" s="14"/>
    </row>
    <row r="15" spans="1:26" ht="30" customHeight="1">
      <c r="A15" s="6">
        <v>213</v>
      </c>
      <c r="B15" s="7" t="s">
        <v>13</v>
      </c>
      <c r="C15" s="8">
        <v>20</v>
      </c>
      <c r="D15" s="9">
        <v>5</v>
      </c>
      <c r="E15" s="10">
        <f t="shared" si="0"/>
        <v>25</v>
      </c>
      <c r="F15" s="11" t="str">
        <f t="shared" si="1"/>
        <v>A+</v>
      </c>
      <c r="G15" s="8">
        <v>14</v>
      </c>
      <c r="H15" s="9">
        <v>5</v>
      </c>
      <c r="I15" s="10">
        <f t="shared" si="2"/>
        <v>19</v>
      </c>
      <c r="J15" s="11" t="str">
        <f t="shared" si="3"/>
        <v>B</v>
      </c>
      <c r="K15" s="8">
        <v>17</v>
      </c>
      <c r="L15" s="9">
        <v>5</v>
      </c>
      <c r="M15" s="10">
        <f t="shared" si="4"/>
        <v>22</v>
      </c>
      <c r="N15" s="11" t="str">
        <f t="shared" si="5"/>
        <v>A</v>
      </c>
      <c r="O15" s="10">
        <f t="shared" si="6"/>
        <v>66</v>
      </c>
      <c r="P15" s="15">
        <f t="shared" si="7"/>
        <v>88</v>
      </c>
      <c r="Q15" s="13" t="str">
        <f t="shared" si="8"/>
        <v>A</v>
      </c>
      <c r="R15" s="8" t="s">
        <v>65</v>
      </c>
      <c r="S15" s="8" t="s">
        <v>65</v>
      </c>
      <c r="T15" s="8" t="s">
        <v>65</v>
      </c>
      <c r="U15" s="14"/>
      <c r="V15" s="14"/>
      <c r="W15" s="14"/>
      <c r="X15" s="14"/>
      <c r="Y15" s="14"/>
      <c r="Z15" s="14"/>
    </row>
    <row r="16" spans="1:26" ht="30" customHeight="1">
      <c r="A16" s="6">
        <v>214</v>
      </c>
      <c r="B16" s="7" t="s">
        <v>14</v>
      </c>
      <c r="C16" s="8">
        <v>20</v>
      </c>
      <c r="D16" s="9">
        <v>5</v>
      </c>
      <c r="E16" s="10">
        <f t="shared" si="0"/>
        <v>25</v>
      </c>
      <c r="F16" s="11" t="str">
        <f t="shared" si="1"/>
        <v>A+</v>
      </c>
      <c r="G16" s="8">
        <v>12</v>
      </c>
      <c r="H16" s="9">
        <v>5</v>
      </c>
      <c r="I16" s="10">
        <f t="shared" si="2"/>
        <v>17</v>
      </c>
      <c r="J16" s="11" t="str">
        <f t="shared" si="3"/>
        <v>B</v>
      </c>
      <c r="K16" s="8">
        <v>17</v>
      </c>
      <c r="L16" s="9">
        <v>5</v>
      </c>
      <c r="M16" s="10">
        <f t="shared" si="4"/>
        <v>22</v>
      </c>
      <c r="N16" s="11" t="str">
        <f t="shared" si="5"/>
        <v>A</v>
      </c>
      <c r="O16" s="10">
        <f t="shared" si="6"/>
        <v>64</v>
      </c>
      <c r="P16" s="15">
        <f t="shared" si="7"/>
        <v>85.333333333333343</v>
      </c>
      <c r="Q16" s="13" t="str">
        <f t="shared" si="8"/>
        <v>A</v>
      </c>
      <c r="R16" s="8" t="s">
        <v>65</v>
      </c>
      <c r="S16" s="8" t="s">
        <v>65</v>
      </c>
      <c r="T16" s="8" t="s">
        <v>65</v>
      </c>
      <c r="U16" s="14"/>
      <c r="V16" s="14"/>
      <c r="W16" s="14"/>
      <c r="X16" s="14"/>
      <c r="Y16" s="14"/>
      <c r="Z16" s="14"/>
    </row>
    <row r="17" spans="1:26" ht="39.75" customHeight="1">
      <c r="A17" s="6">
        <v>215</v>
      </c>
      <c r="B17" s="7" t="s">
        <v>15</v>
      </c>
      <c r="C17" s="8">
        <v>20</v>
      </c>
      <c r="D17" s="9">
        <v>5</v>
      </c>
      <c r="E17" s="10">
        <f t="shared" si="0"/>
        <v>25</v>
      </c>
      <c r="F17" s="11" t="str">
        <f t="shared" si="1"/>
        <v>A+</v>
      </c>
      <c r="G17" s="8">
        <v>16</v>
      </c>
      <c r="H17" s="9">
        <v>5</v>
      </c>
      <c r="I17" s="10">
        <f t="shared" si="2"/>
        <v>21</v>
      </c>
      <c r="J17" s="11" t="str">
        <f t="shared" si="3"/>
        <v>B+</v>
      </c>
      <c r="K17" s="8">
        <v>17</v>
      </c>
      <c r="L17" s="9">
        <v>5</v>
      </c>
      <c r="M17" s="10">
        <f t="shared" si="4"/>
        <v>22</v>
      </c>
      <c r="N17" s="11" t="str">
        <f t="shared" si="5"/>
        <v>A</v>
      </c>
      <c r="O17" s="10">
        <f t="shared" si="6"/>
        <v>68</v>
      </c>
      <c r="P17" s="15">
        <f t="shared" si="7"/>
        <v>90.666666666666657</v>
      </c>
      <c r="Q17" s="13" t="str">
        <f t="shared" si="8"/>
        <v>A+</v>
      </c>
      <c r="R17" s="8" t="s">
        <v>65</v>
      </c>
      <c r="S17" s="8" t="s">
        <v>65</v>
      </c>
      <c r="T17" s="8" t="s">
        <v>65</v>
      </c>
      <c r="U17" s="14"/>
      <c r="V17" s="14"/>
      <c r="W17" s="14"/>
      <c r="X17" s="14"/>
      <c r="Y17" s="14"/>
      <c r="Z17" s="14"/>
    </row>
    <row r="18" spans="1:26" ht="30" customHeight="1">
      <c r="A18" s="6">
        <v>216</v>
      </c>
      <c r="B18" s="16" t="s">
        <v>68</v>
      </c>
      <c r="C18" s="8">
        <v>20</v>
      </c>
      <c r="D18" s="9">
        <v>5</v>
      </c>
      <c r="E18" s="10">
        <f t="shared" si="0"/>
        <v>25</v>
      </c>
      <c r="F18" s="11" t="str">
        <f t="shared" si="1"/>
        <v>A+</v>
      </c>
      <c r="G18" s="8">
        <v>19</v>
      </c>
      <c r="H18" s="9">
        <v>5</v>
      </c>
      <c r="I18" s="10">
        <f t="shared" si="2"/>
        <v>24</v>
      </c>
      <c r="J18" s="11" t="str">
        <f t="shared" si="3"/>
        <v>A+</v>
      </c>
      <c r="K18" s="8">
        <v>18</v>
      </c>
      <c r="L18" s="9">
        <v>5</v>
      </c>
      <c r="M18" s="10">
        <f t="shared" si="4"/>
        <v>23</v>
      </c>
      <c r="N18" s="11" t="str">
        <f t="shared" si="5"/>
        <v>A+</v>
      </c>
      <c r="O18" s="10">
        <f t="shared" si="6"/>
        <v>72</v>
      </c>
      <c r="P18" s="15">
        <f t="shared" si="7"/>
        <v>96</v>
      </c>
      <c r="Q18" s="13" t="str">
        <f t="shared" si="8"/>
        <v>A+</v>
      </c>
      <c r="R18" s="8" t="s">
        <v>65</v>
      </c>
      <c r="S18" s="8" t="s">
        <v>65</v>
      </c>
      <c r="T18" s="8" t="s">
        <v>65</v>
      </c>
      <c r="U18" s="14"/>
      <c r="V18" s="14"/>
      <c r="W18" s="14"/>
      <c r="X18" s="14"/>
      <c r="Y18" s="14"/>
      <c r="Z18" s="14"/>
    </row>
    <row r="19" spans="1:26" ht="30" customHeight="1">
      <c r="A19" s="6">
        <v>217</v>
      </c>
      <c r="B19" s="7" t="s">
        <v>16</v>
      </c>
      <c r="C19" s="8">
        <v>20</v>
      </c>
      <c r="D19" s="9">
        <v>5</v>
      </c>
      <c r="E19" s="10">
        <f t="shared" si="0"/>
        <v>25</v>
      </c>
      <c r="F19" s="11" t="str">
        <f t="shared" si="1"/>
        <v>A+</v>
      </c>
      <c r="G19" s="8">
        <v>13</v>
      </c>
      <c r="H19" s="9">
        <v>5</v>
      </c>
      <c r="I19" s="10">
        <f t="shared" si="2"/>
        <v>18</v>
      </c>
      <c r="J19" s="11" t="str">
        <f t="shared" si="3"/>
        <v>B</v>
      </c>
      <c r="K19" s="8">
        <v>20</v>
      </c>
      <c r="L19" s="9">
        <v>5</v>
      </c>
      <c r="M19" s="10">
        <f t="shared" si="4"/>
        <v>25</v>
      </c>
      <c r="N19" s="11" t="str">
        <f t="shared" si="5"/>
        <v>A+</v>
      </c>
      <c r="O19" s="10">
        <f t="shared" si="6"/>
        <v>68</v>
      </c>
      <c r="P19" s="15">
        <f t="shared" si="7"/>
        <v>90.666666666666657</v>
      </c>
      <c r="Q19" s="13" t="str">
        <f t="shared" si="8"/>
        <v>A+</v>
      </c>
      <c r="R19" s="8" t="s">
        <v>65</v>
      </c>
      <c r="S19" s="8" t="s">
        <v>65</v>
      </c>
      <c r="T19" s="8" t="s">
        <v>65</v>
      </c>
      <c r="U19" s="14"/>
      <c r="V19" s="14"/>
      <c r="W19" s="14"/>
      <c r="X19" s="14"/>
      <c r="Y19" s="14"/>
      <c r="Z19" s="14"/>
    </row>
    <row r="20" spans="1:26" ht="30" customHeight="1">
      <c r="A20" s="6">
        <v>218</v>
      </c>
      <c r="B20" s="7" t="s">
        <v>69</v>
      </c>
      <c r="C20" s="8">
        <v>18</v>
      </c>
      <c r="D20" s="9">
        <v>5</v>
      </c>
      <c r="E20" s="10">
        <f t="shared" si="0"/>
        <v>23</v>
      </c>
      <c r="F20" s="11" t="str">
        <f t="shared" si="1"/>
        <v>A+</v>
      </c>
      <c r="G20" s="8">
        <v>13</v>
      </c>
      <c r="H20" s="9">
        <v>5</v>
      </c>
      <c r="I20" s="10">
        <f t="shared" si="2"/>
        <v>18</v>
      </c>
      <c r="J20" s="11" t="str">
        <f t="shared" si="3"/>
        <v>B</v>
      </c>
      <c r="K20" s="8">
        <v>19</v>
      </c>
      <c r="L20" s="9">
        <v>5</v>
      </c>
      <c r="M20" s="10">
        <f t="shared" si="4"/>
        <v>24</v>
      </c>
      <c r="N20" s="11" t="str">
        <f t="shared" si="5"/>
        <v>A+</v>
      </c>
      <c r="O20" s="10">
        <f t="shared" si="6"/>
        <v>65</v>
      </c>
      <c r="P20" s="15">
        <f t="shared" si="7"/>
        <v>86.666666666666671</v>
      </c>
      <c r="Q20" s="13" t="str">
        <f t="shared" si="8"/>
        <v>A</v>
      </c>
      <c r="R20" s="8" t="s">
        <v>65</v>
      </c>
      <c r="S20" s="8" t="s">
        <v>65</v>
      </c>
      <c r="T20" s="8" t="s">
        <v>65</v>
      </c>
      <c r="U20" s="14"/>
      <c r="V20" s="14"/>
      <c r="W20" s="14"/>
      <c r="X20" s="14"/>
      <c r="Y20" s="14"/>
      <c r="Z20" s="14"/>
    </row>
    <row r="21" spans="1:26" ht="30" customHeight="1">
      <c r="A21" s="6">
        <v>219</v>
      </c>
      <c r="B21" s="16" t="s">
        <v>70</v>
      </c>
      <c r="C21" s="8">
        <v>9</v>
      </c>
      <c r="D21" s="9">
        <v>5</v>
      </c>
      <c r="E21" s="10">
        <f t="shared" si="0"/>
        <v>14</v>
      </c>
      <c r="F21" s="11" t="str">
        <f t="shared" si="1"/>
        <v>C+</v>
      </c>
      <c r="G21" s="8">
        <v>14</v>
      </c>
      <c r="H21" s="9">
        <v>4</v>
      </c>
      <c r="I21" s="10">
        <f t="shared" si="2"/>
        <v>18</v>
      </c>
      <c r="J21" s="11" t="str">
        <f t="shared" si="3"/>
        <v>B</v>
      </c>
      <c r="K21" s="8">
        <v>10</v>
      </c>
      <c r="L21" s="9">
        <v>4</v>
      </c>
      <c r="M21" s="10">
        <f t="shared" si="4"/>
        <v>14</v>
      </c>
      <c r="N21" s="11" t="str">
        <f t="shared" si="5"/>
        <v>C+</v>
      </c>
      <c r="O21" s="10">
        <f t="shared" si="6"/>
        <v>46</v>
      </c>
      <c r="P21" s="15">
        <f t="shared" si="7"/>
        <v>61.333333333333329</v>
      </c>
      <c r="Q21" s="13" t="str">
        <f t="shared" si="8"/>
        <v>B</v>
      </c>
      <c r="R21" s="8" t="s">
        <v>65</v>
      </c>
      <c r="S21" s="8" t="s">
        <v>65</v>
      </c>
      <c r="T21" s="8" t="s">
        <v>65</v>
      </c>
      <c r="U21" s="14"/>
      <c r="V21" s="14"/>
      <c r="W21" s="14"/>
      <c r="X21" s="14"/>
      <c r="Y21" s="14"/>
      <c r="Z21" s="14"/>
    </row>
    <row r="22" spans="1:26" ht="30" customHeight="1">
      <c r="A22" s="6">
        <v>220</v>
      </c>
      <c r="B22" s="7" t="s">
        <v>17</v>
      </c>
      <c r="C22" s="8">
        <v>19</v>
      </c>
      <c r="D22" s="9">
        <v>5</v>
      </c>
      <c r="E22" s="10">
        <f t="shared" si="0"/>
        <v>24</v>
      </c>
      <c r="F22" s="11" t="str">
        <f t="shared" si="1"/>
        <v>A+</v>
      </c>
      <c r="G22" s="8">
        <v>13</v>
      </c>
      <c r="H22" s="9">
        <v>5</v>
      </c>
      <c r="I22" s="10">
        <f t="shared" si="2"/>
        <v>18</v>
      </c>
      <c r="J22" s="11" t="str">
        <f t="shared" si="3"/>
        <v>B</v>
      </c>
      <c r="K22" s="8">
        <v>15</v>
      </c>
      <c r="L22" s="9">
        <v>5</v>
      </c>
      <c r="M22" s="10">
        <f t="shared" si="4"/>
        <v>20</v>
      </c>
      <c r="N22" s="11" t="str">
        <f t="shared" si="5"/>
        <v>B+</v>
      </c>
      <c r="O22" s="10">
        <f t="shared" si="6"/>
        <v>62</v>
      </c>
      <c r="P22" s="15">
        <f t="shared" si="7"/>
        <v>82.666666666666671</v>
      </c>
      <c r="Q22" s="13" t="str">
        <f t="shared" si="8"/>
        <v>A</v>
      </c>
      <c r="R22" s="8" t="s">
        <v>65</v>
      </c>
      <c r="S22" s="8" t="s">
        <v>65</v>
      </c>
      <c r="T22" s="8" t="s">
        <v>65</v>
      </c>
      <c r="U22" s="14"/>
      <c r="V22" s="14"/>
      <c r="W22" s="14"/>
      <c r="X22" s="14"/>
      <c r="Y22" s="14"/>
      <c r="Z22" s="14"/>
    </row>
    <row r="23" spans="1:26" ht="30" customHeight="1">
      <c r="A23" s="6">
        <v>221</v>
      </c>
      <c r="B23" s="7" t="s">
        <v>18</v>
      </c>
      <c r="C23" s="8">
        <v>17</v>
      </c>
      <c r="D23" s="9">
        <v>5</v>
      </c>
      <c r="E23" s="10">
        <f t="shared" si="0"/>
        <v>22</v>
      </c>
      <c r="F23" s="11" t="str">
        <f t="shared" si="1"/>
        <v>A</v>
      </c>
      <c r="G23" s="8">
        <v>13</v>
      </c>
      <c r="H23" s="9">
        <v>5</v>
      </c>
      <c r="I23" s="10">
        <f t="shared" si="2"/>
        <v>18</v>
      </c>
      <c r="J23" s="11" t="str">
        <f t="shared" si="3"/>
        <v>B</v>
      </c>
      <c r="K23" s="8">
        <v>14</v>
      </c>
      <c r="L23" s="9">
        <v>5</v>
      </c>
      <c r="M23" s="10">
        <f t="shared" si="4"/>
        <v>19</v>
      </c>
      <c r="N23" s="11" t="str">
        <f t="shared" si="5"/>
        <v>B</v>
      </c>
      <c r="O23" s="10">
        <f t="shared" si="6"/>
        <v>59</v>
      </c>
      <c r="P23" s="15">
        <f t="shared" si="7"/>
        <v>78.666666666666657</v>
      </c>
      <c r="Q23" s="13" t="str">
        <f t="shared" si="8"/>
        <v>B+</v>
      </c>
      <c r="R23" s="8" t="s">
        <v>65</v>
      </c>
      <c r="S23" s="8" t="s">
        <v>65</v>
      </c>
      <c r="T23" s="8" t="s">
        <v>65</v>
      </c>
      <c r="U23" s="14"/>
      <c r="V23" s="14"/>
      <c r="W23" s="14"/>
      <c r="X23" s="14"/>
      <c r="Y23" s="14"/>
      <c r="Z23" s="14"/>
    </row>
    <row r="24" spans="1:26" ht="30" customHeight="1">
      <c r="A24" s="6">
        <v>222</v>
      </c>
      <c r="B24" s="7" t="s">
        <v>19</v>
      </c>
      <c r="C24" s="8">
        <v>19</v>
      </c>
      <c r="D24" s="9">
        <v>5</v>
      </c>
      <c r="E24" s="10">
        <f t="shared" si="0"/>
        <v>24</v>
      </c>
      <c r="F24" s="11" t="str">
        <f t="shared" si="1"/>
        <v>A+</v>
      </c>
      <c r="G24" s="8">
        <v>12</v>
      </c>
      <c r="H24" s="9">
        <v>5</v>
      </c>
      <c r="I24" s="10">
        <f t="shared" si="2"/>
        <v>17</v>
      </c>
      <c r="J24" s="11" t="str">
        <f t="shared" si="3"/>
        <v>B</v>
      </c>
      <c r="K24" s="8">
        <v>16</v>
      </c>
      <c r="L24" s="9">
        <v>5</v>
      </c>
      <c r="M24" s="10">
        <f t="shared" si="4"/>
        <v>21</v>
      </c>
      <c r="N24" s="11" t="str">
        <f t="shared" si="5"/>
        <v>B+</v>
      </c>
      <c r="O24" s="10">
        <f t="shared" si="6"/>
        <v>62</v>
      </c>
      <c r="P24" s="15">
        <f t="shared" si="7"/>
        <v>82.666666666666671</v>
      </c>
      <c r="Q24" s="13" t="str">
        <f t="shared" si="8"/>
        <v>A</v>
      </c>
      <c r="R24" s="8" t="s">
        <v>65</v>
      </c>
      <c r="S24" s="8" t="s">
        <v>65</v>
      </c>
      <c r="T24" s="8" t="s">
        <v>65</v>
      </c>
      <c r="U24" s="14"/>
      <c r="V24" s="14"/>
      <c r="W24" s="14"/>
      <c r="X24" s="14"/>
      <c r="Y24" s="14"/>
      <c r="Z24" s="14"/>
    </row>
    <row r="25" spans="1:26" ht="30" customHeight="1">
      <c r="A25" s="6">
        <v>223</v>
      </c>
      <c r="B25" s="7" t="s">
        <v>20</v>
      </c>
      <c r="C25" s="8">
        <v>10</v>
      </c>
      <c r="D25" s="9">
        <v>5</v>
      </c>
      <c r="E25" s="10">
        <f t="shared" si="0"/>
        <v>15</v>
      </c>
      <c r="F25" s="11" t="str">
        <f t="shared" si="1"/>
        <v>C+</v>
      </c>
      <c r="G25" s="8">
        <v>10</v>
      </c>
      <c r="H25" s="9">
        <v>5</v>
      </c>
      <c r="I25" s="10">
        <f t="shared" si="2"/>
        <v>15</v>
      </c>
      <c r="J25" s="11" t="str">
        <f t="shared" si="3"/>
        <v>C+</v>
      </c>
      <c r="K25" s="8">
        <v>10</v>
      </c>
      <c r="L25" s="9">
        <v>5</v>
      </c>
      <c r="M25" s="10">
        <f t="shared" si="4"/>
        <v>15</v>
      </c>
      <c r="N25" s="11" t="str">
        <f t="shared" si="5"/>
        <v>C+</v>
      </c>
      <c r="O25" s="10">
        <f t="shared" si="6"/>
        <v>45</v>
      </c>
      <c r="P25" s="15">
        <f t="shared" si="7"/>
        <v>60</v>
      </c>
      <c r="Q25" s="13" t="str">
        <f t="shared" si="8"/>
        <v>C+</v>
      </c>
      <c r="R25" s="8" t="s">
        <v>65</v>
      </c>
      <c r="S25" s="8" t="s">
        <v>65</v>
      </c>
      <c r="T25" s="8" t="s">
        <v>65</v>
      </c>
      <c r="U25" s="14"/>
      <c r="V25" s="14"/>
      <c r="W25" s="14"/>
      <c r="X25" s="14"/>
      <c r="Y25" s="14"/>
      <c r="Z25" s="14"/>
    </row>
    <row r="26" spans="1:26" ht="30" customHeight="1">
      <c r="A26" s="6">
        <v>224</v>
      </c>
      <c r="B26" s="16" t="s">
        <v>71</v>
      </c>
      <c r="C26" s="8">
        <v>18</v>
      </c>
      <c r="D26" s="9">
        <v>5</v>
      </c>
      <c r="E26" s="10">
        <f t="shared" si="0"/>
        <v>23</v>
      </c>
      <c r="F26" s="11" t="str">
        <f t="shared" si="1"/>
        <v>A+</v>
      </c>
      <c r="G26" s="8">
        <v>15</v>
      </c>
      <c r="H26" s="9">
        <v>5</v>
      </c>
      <c r="I26" s="10">
        <f t="shared" si="2"/>
        <v>20</v>
      </c>
      <c r="J26" s="11" t="str">
        <f t="shared" si="3"/>
        <v>B+</v>
      </c>
      <c r="K26" s="8">
        <v>19</v>
      </c>
      <c r="L26" s="9">
        <v>5</v>
      </c>
      <c r="M26" s="10">
        <f t="shared" si="4"/>
        <v>24</v>
      </c>
      <c r="N26" s="11" t="str">
        <f t="shared" si="5"/>
        <v>A+</v>
      </c>
      <c r="O26" s="10">
        <f t="shared" si="6"/>
        <v>67</v>
      </c>
      <c r="P26" s="15">
        <f t="shared" si="7"/>
        <v>89.333333333333329</v>
      </c>
      <c r="Q26" s="13" t="str">
        <f t="shared" si="8"/>
        <v>A</v>
      </c>
      <c r="R26" s="8" t="s">
        <v>65</v>
      </c>
      <c r="S26" s="8" t="s">
        <v>65</v>
      </c>
      <c r="T26" s="8" t="s">
        <v>65</v>
      </c>
      <c r="U26" s="14"/>
      <c r="V26" s="14"/>
      <c r="W26" s="14"/>
      <c r="X26" s="14"/>
      <c r="Y26" s="14"/>
      <c r="Z26" s="14"/>
    </row>
    <row r="27" spans="1:26" ht="30" customHeight="1">
      <c r="A27" s="6">
        <v>225</v>
      </c>
      <c r="B27" s="3" t="s">
        <v>21</v>
      </c>
      <c r="C27" s="8">
        <v>18</v>
      </c>
      <c r="D27" s="9">
        <v>5</v>
      </c>
      <c r="E27" s="10">
        <f t="shared" si="0"/>
        <v>23</v>
      </c>
      <c r="F27" s="11" t="str">
        <f t="shared" si="1"/>
        <v>A+</v>
      </c>
      <c r="G27" s="8">
        <v>13</v>
      </c>
      <c r="H27" s="9">
        <v>5</v>
      </c>
      <c r="I27" s="10">
        <f t="shared" si="2"/>
        <v>18</v>
      </c>
      <c r="J27" s="11" t="str">
        <f t="shared" si="3"/>
        <v>B</v>
      </c>
      <c r="K27" s="8">
        <v>18</v>
      </c>
      <c r="L27" s="9">
        <v>5</v>
      </c>
      <c r="M27" s="10">
        <f t="shared" si="4"/>
        <v>23</v>
      </c>
      <c r="N27" s="11" t="str">
        <f t="shared" si="5"/>
        <v>A+</v>
      </c>
      <c r="O27" s="10">
        <f t="shared" si="6"/>
        <v>64</v>
      </c>
      <c r="P27" s="15">
        <f t="shared" si="7"/>
        <v>85.333333333333343</v>
      </c>
      <c r="Q27" s="13" t="str">
        <f t="shared" si="8"/>
        <v>A</v>
      </c>
      <c r="R27" s="8" t="s">
        <v>65</v>
      </c>
      <c r="S27" s="8" t="s">
        <v>65</v>
      </c>
      <c r="T27" s="8" t="s">
        <v>65</v>
      </c>
      <c r="U27" s="14"/>
      <c r="V27" s="14"/>
      <c r="W27" s="14"/>
      <c r="X27" s="14"/>
      <c r="Y27" s="14"/>
      <c r="Z27" s="14"/>
    </row>
    <row r="28" spans="1:26" ht="31.5" customHeight="1">
      <c r="A28" s="6">
        <v>226</v>
      </c>
      <c r="B28" s="3" t="s">
        <v>22</v>
      </c>
      <c r="C28" s="8">
        <v>9</v>
      </c>
      <c r="D28" s="9">
        <v>5</v>
      </c>
      <c r="E28" s="10">
        <f t="shared" si="0"/>
        <v>14</v>
      </c>
      <c r="F28" s="11" t="str">
        <f t="shared" si="1"/>
        <v>C+</v>
      </c>
      <c r="G28" s="8">
        <v>10</v>
      </c>
      <c r="H28" s="9">
        <v>5</v>
      </c>
      <c r="I28" s="10">
        <f t="shared" si="2"/>
        <v>15</v>
      </c>
      <c r="J28" s="11" t="str">
        <f t="shared" si="3"/>
        <v>C+</v>
      </c>
      <c r="K28" s="8">
        <v>15</v>
      </c>
      <c r="L28" s="9">
        <v>5</v>
      </c>
      <c r="M28" s="10">
        <f t="shared" si="4"/>
        <v>20</v>
      </c>
      <c r="N28" s="11" t="str">
        <f t="shared" si="5"/>
        <v>B+</v>
      </c>
      <c r="O28" s="10">
        <f t="shared" si="6"/>
        <v>49</v>
      </c>
      <c r="P28" s="15">
        <f t="shared" si="7"/>
        <v>65.333333333333329</v>
      </c>
      <c r="Q28" s="13" t="str">
        <f t="shared" si="8"/>
        <v>B</v>
      </c>
      <c r="R28" s="8" t="s">
        <v>65</v>
      </c>
      <c r="S28" s="8" t="s">
        <v>65</v>
      </c>
      <c r="T28" s="8" t="s">
        <v>65</v>
      </c>
    </row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75" bottom="1.0562704052237375E-2" header="0" footer="0"/>
  <pageSetup paperSize="9" scale="6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/>
  </sheetViews>
  <sheetFormatPr defaultColWidth="14.42578125" defaultRowHeight="15" customHeight="1"/>
  <cols>
    <col min="1" max="1" width="11.28515625" customWidth="1"/>
    <col min="2" max="2" width="20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22" customWidth="1"/>
    <col min="17" max="17" width="10.5703125" customWidth="1"/>
    <col min="18" max="26" width="9.140625" customWidth="1"/>
  </cols>
  <sheetData>
    <row r="1" spans="1:26" ht="18.75">
      <c r="A1" s="56" t="s">
        <v>0</v>
      </c>
      <c r="B1" s="50" t="s">
        <v>45</v>
      </c>
      <c r="C1" s="57" t="s">
        <v>74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 t="s">
        <v>47</v>
      </c>
      <c r="P1" s="54" t="s">
        <v>48</v>
      </c>
      <c r="Q1" s="54" t="s">
        <v>49</v>
      </c>
      <c r="R1" s="55" t="s">
        <v>50</v>
      </c>
      <c r="S1" s="54" t="s">
        <v>51</v>
      </c>
      <c r="T1" s="55" t="s">
        <v>52</v>
      </c>
      <c r="U1" s="4"/>
      <c r="V1" s="4"/>
      <c r="W1" s="4"/>
      <c r="X1" s="4"/>
      <c r="Y1" s="4"/>
      <c r="Z1" s="4"/>
    </row>
    <row r="2" spans="1:26" ht="31.5" customHeight="1">
      <c r="A2" s="48"/>
      <c r="B2" s="48"/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8" t="s">
        <v>60</v>
      </c>
      <c r="K2" s="18" t="s">
        <v>61</v>
      </c>
      <c r="L2" s="18" t="s">
        <v>62</v>
      </c>
      <c r="M2" s="18" t="s">
        <v>63</v>
      </c>
      <c r="N2" s="18" t="s">
        <v>64</v>
      </c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</row>
    <row r="3" spans="1:26" ht="30" customHeight="1">
      <c r="A3" s="6">
        <v>227</v>
      </c>
      <c r="B3" s="3" t="s">
        <v>23</v>
      </c>
      <c r="C3" s="9">
        <v>20</v>
      </c>
      <c r="D3" s="8">
        <v>5</v>
      </c>
      <c r="E3" s="10">
        <f t="shared" ref="E3:E25" si="0">C3+D3</f>
        <v>25</v>
      </c>
      <c r="F3" s="11" t="str">
        <f t="shared" ref="F3:F25" si="1">IF(E3&gt;=23,"A+",IF(E3&gt;21,"A",IF(E3&gt;19,"B+",IF(E3&gt;16,"B",IF(E3&gt;13,"C+",IF(E3&gt;10,"C",IF(E3&gt;7,"D+",IF(E3&lt;8,"E"))))))))</f>
        <v>A+</v>
      </c>
      <c r="G3" s="8">
        <v>18</v>
      </c>
      <c r="H3" s="8">
        <v>5</v>
      </c>
      <c r="I3" s="25">
        <f t="shared" ref="I3:I25" si="2">G3+H3</f>
        <v>23</v>
      </c>
      <c r="J3" s="13" t="str">
        <f t="shared" ref="J3:J25" si="3">IF(I3&gt;=23,"A+",IF(I3&gt;21,"A",IF(I3&gt;19,"B+",IF(I3&gt;16,"B",IF(I3&gt;13,"C+",IF(I3&gt;10,"C",IF(I3&gt;7,"D+",IF(I3&lt;8,"E"))))))))</f>
        <v>A+</v>
      </c>
      <c r="K3" s="8">
        <v>19</v>
      </c>
      <c r="L3" s="8">
        <v>5</v>
      </c>
      <c r="M3" s="25">
        <f t="shared" ref="M3:M25" si="4">K3+L3</f>
        <v>24</v>
      </c>
      <c r="N3" s="13" t="str">
        <f t="shared" ref="N3:N25" si="5">IF(M3&gt;=23,"A+",IF(M3&gt;21,"A",IF(M3&gt;19,"B+",IF(M3&gt;16,"B",IF(M3&gt;13,"C+",IF(M3&gt;10,"C",IF(M3&gt;7,"D+",IF(M3&lt;8,"E"))))))))</f>
        <v>A+</v>
      </c>
      <c r="O3" s="19">
        <f t="shared" ref="O3:O25" si="6">SUM(E3,I3,M3)</f>
        <v>72</v>
      </c>
      <c r="P3" s="19">
        <f t="shared" ref="P3:P25" si="7">(O3/75)*100</f>
        <v>96</v>
      </c>
      <c r="Q3" s="13" t="str">
        <f t="shared" ref="Q3:Q25" si="8">IF(P3&gt;90,"A+",IF(P3&gt;80,"A",IF(P3&gt;70,"B+",IF(P3&gt;60,"B",IF(P3&gt;50,"C+",IF(P3&gt;40,"C",IF(P3&gt;32,"D+",IF(P3&lt;33,"E"))))))))</f>
        <v>A+</v>
      </c>
      <c r="R3" s="8" t="s">
        <v>65</v>
      </c>
      <c r="S3" s="8" t="s">
        <v>65</v>
      </c>
      <c r="T3" s="8" t="s">
        <v>65</v>
      </c>
      <c r="U3" s="17"/>
      <c r="V3" s="17"/>
      <c r="W3" s="17"/>
      <c r="X3" s="17"/>
      <c r="Y3" s="17"/>
      <c r="Z3" s="17"/>
    </row>
    <row r="4" spans="1:26" ht="30" customHeight="1">
      <c r="A4" s="6">
        <v>228</v>
      </c>
      <c r="B4" s="3" t="s">
        <v>24</v>
      </c>
      <c r="C4" s="8">
        <v>20</v>
      </c>
      <c r="D4" s="8">
        <v>5</v>
      </c>
      <c r="E4" s="10">
        <f t="shared" si="0"/>
        <v>25</v>
      </c>
      <c r="F4" s="11" t="str">
        <f t="shared" si="1"/>
        <v>A+</v>
      </c>
      <c r="G4" s="8">
        <v>10</v>
      </c>
      <c r="H4" s="8">
        <v>4</v>
      </c>
      <c r="I4" s="25">
        <f t="shared" si="2"/>
        <v>14</v>
      </c>
      <c r="J4" s="13" t="str">
        <f t="shared" si="3"/>
        <v>C+</v>
      </c>
      <c r="K4" s="8">
        <v>15</v>
      </c>
      <c r="L4" s="8">
        <v>4</v>
      </c>
      <c r="M4" s="25">
        <f t="shared" si="4"/>
        <v>19</v>
      </c>
      <c r="N4" s="13" t="str">
        <f t="shared" si="5"/>
        <v>B</v>
      </c>
      <c r="O4" s="19">
        <f t="shared" si="6"/>
        <v>58</v>
      </c>
      <c r="P4" s="21">
        <f t="shared" si="7"/>
        <v>77.333333333333329</v>
      </c>
      <c r="Q4" s="13" t="str">
        <f t="shared" si="8"/>
        <v>B+</v>
      </c>
      <c r="R4" s="8" t="s">
        <v>65</v>
      </c>
      <c r="S4" s="8" t="s">
        <v>65</v>
      </c>
      <c r="T4" s="8" t="s">
        <v>65</v>
      </c>
      <c r="U4" s="17"/>
      <c r="V4" s="17"/>
      <c r="W4" s="17"/>
      <c r="X4" s="17"/>
      <c r="Y4" s="17"/>
      <c r="Z4" s="17"/>
    </row>
    <row r="5" spans="1:26" ht="30" customHeight="1">
      <c r="A5" s="6">
        <v>229</v>
      </c>
      <c r="B5" s="3" t="s">
        <v>25</v>
      </c>
      <c r="C5" s="8">
        <v>19</v>
      </c>
      <c r="D5" s="8">
        <v>5</v>
      </c>
      <c r="E5" s="10">
        <f t="shared" si="0"/>
        <v>24</v>
      </c>
      <c r="F5" s="11" t="str">
        <f t="shared" si="1"/>
        <v>A+</v>
      </c>
      <c r="G5" s="8">
        <v>13</v>
      </c>
      <c r="H5" s="8">
        <v>5</v>
      </c>
      <c r="I5" s="25">
        <f t="shared" si="2"/>
        <v>18</v>
      </c>
      <c r="J5" s="13" t="str">
        <f t="shared" si="3"/>
        <v>B</v>
      </c>
      <c r="K5" s="8">
        <v>19</v>
      </c>
      <c r="L5" s="8">
        <v>5</v>
      </c>
      <c r="M5" s="25">
        <f t="shared" si="4"/>
        <v>24</v>
      </c>
      <c r="N5" s="13" t="str">
        <f t="shared" si="5"/>
        <v>A+</v>
      </c>
      <c r="O5" s="19">
        <f t="shared" si="6"/>
        <v>66</v>
      </c>
      <c r="P5" s="21">
        <f t="shared" si="7"/>
        <v>88</v>
      </c>
      <c r="Q5" s="13" t="str">
        <f t="shared" si="8"/>
        <v>A</v>
      </c>
      <c r="R5" s="8" t="s">
        <v>65</v>
      </c>
      <c r="S5" s="8" t="s">
        <v>65</v>
      </c>
      <c r="T5" s="8" t="s">
        <v>65</v>
      </c>
      <c r="U5" s="17"/>
      <c r="V5" s="17"/>
      <c r="W5" s="17"/>
      <c r="X5" s="17"/>
      <c r="Y5" s="17"/>
      <c r="Z5" s="17"/>
    </row>
    <row r="6" spans="1:26" ht="30" customHeight="1">
      <c r="A6" s="6">
        <v>230</v>
      </c>
      <c r="B6" s="3" t="s">
        <v>26</v>
      </c>
      <c r="C6" s="8">
        <v>9</v>
      </c>
      <c r="D6" s="8">
        <v>5</v>
      </c>
      <c r="E6" s="10">
        <f t="shared" si="0"/>
        <v>14</v>
      </c>
      <c r="F6" s="11" t="str">
        <f t="shared" si="1"/>
        <v>C+</v>
      </c>
      <c r="G6" s="8">
        <v>10</v>
      </c>
      <c r="H6" s="8">
        <v>5</v>
      </c>
      <c r="I6" s="25">
        <f t="shared" si="2"/>
        <v>15</v>
      </c>
      <c r="J6" s="13" t="str">
        <f t="shared" si="3"/>
        <v>C+</v>
      </c>
      <c r="K6" s="8">
        <v>9</v>
      </c>
      <c r="L6" s="8">
        <v>5</v>
      </c>
      <c r="M6" s="25">
        <f t="shared" si="4"/>
        <v>14</v>
      </c>
      <c r="N6" s="13" t="str">
        <f t="shared" si="5"/>
        <v>C+</v>
      </c>
      <c r="O6" s="19">
        <f t="shared" si="6"/>
        <v>43</v>
      </c>
      <c r="P6" s="21">
        <f t="shared" si="7"/>
        <v>57.333333333333336</v>
      </c>
      <c r="Q6" s="13" t="str">
        <f t="shared" si="8"/>
        <v>C+</v>
      </c>
      <c r="R6" s="8" t="s">
        <v>65</v>
      </c>
      <c r="S6" s="8" t="s">
        <v>65</v>
      </c>
      <c r="T6" s="8" t="s">
        <v>65</v>
      </c>
      <c r="U6" s="17"/>
      <c r="V6" s="17"/>
      <c r="W6" s="17"/>
      <c r="X6" s="17"/>
      <c r="Y6" s="17"/>
      <c r="Z6" s="17"/>
    </row>
    <row r="7" spans="1:26" ht="30" customHeight="1">
      <c r="A7" s="6">
        <v>231</v>
      </c>
      <c r="B7" s="3" t="s">
        <v>27</v>
      </c>
      <c r="C7" s="8">
        <v>19</v>
      </c>
      <c r="D7" s="8">
        <v>5</v>
      </c>
      <c r="E7" s="10">
        <f t="shared" si="0"/>
        <v>24</v>
      </c>
      <c r="F7" s="11" t="str">
        <f t="shared" si="1"/>
        <v>A+</v>
      </c>
      <c r="G7" s="8">
        <v>12</v>
      </c>
      <c r="H7" s="8">
        <v>5</v>
      </c>
      <c r="I7" s="25">
        <f t="shared" si="2"/>
        <v>17</v>
      </c>
      <c r="J7" s="13" t="str">
        <f t="shared" si="3"/>
        <v>B</v>
      </c>
      <c r="K7" s="8">
        <v>15</v>
      </c>
      <c r="L7" s="8">
        <v>5</v>
      </c>
      <c r="M7" s="25">
        <f t="shared" si="4"/>
        <v>20</v>
      </c>
      <c r="N7" s="13" t="str">
        <f t="shared" si="5"/>
        <v>B+</v>
      </c>
      <c r="O7" s="19">
        <f t="shared" si="6"/>
        <v>61</v>
      </c>
      <c r="P7" s="21">
        <f t="shared" si="7"/>
        <v>81.333333333333329</v>
      </c>
      <c r="Q7" s="13" t="str">
        <f t="shared" si="8"/>
        <v>A</v>
      </c>
      <c r="R7" s="8" t="s">
        <v>65</v>
      </c>
      <c r="S7" s="8" t="s">
        <v>65</v>
      </c>
      <c r="T7" s="8" t="s">
        <v>65</v>
      </c>
      <c r="U7" s="17"/>
      <c r="V7" s="17"/>
      <c r="W7" s="17"/>
      <c r="X7" s="17"/>
      <c r="Y7" s="17"/>
      <c r="Z7" s="17"/>
    </row>
    <row r="8" spans="1:26" ht="30" customHeight="1">
      <c r="A8" s="6">
        <v>232</v>
      </c>
      <c r="B8" s="3" t="s">
        <v>28</v>
      </c>
      <c r="C8" s="8">
        <v>9</v>
      </c>
      <c r="D8" s="8">
        <v>4</v>
      </c>
      <c r="E8" s="10">
        <f t="shared" si="0"/>
        <v>13</v>
      </c>
      <c r="F8" s="11" t="str">
        <f t="shared" si="1"/>
        <v>C</v>
      </c>
      <c r="G8" s="8">
        <v>10</v>
      </c>
      <c r="H8" s="8">
        <v>4</v>
      </c>
      <c r="I8" s="25">
        <f t="shared" si="2"/>
        <v>14</v>
      </c>
      <c r="J8" s="13" t="str">
        <f t="shared" si="3"/>
        <v>C+</v>
      </c>
      <c r="K8" s="8">
        <v>9</v>
      </c>
      <c r="L8" s="8">
        <v>4</v>
      </c>
      <c r="M8" s="25">
        <f t="shared" si="4"/>
        <v>13</v>
      </c>
      <c r="N8" s="13" t="str">
        <f t="shared" si="5"/>
        <v>C</v>
      </c>
      <c r="O8" s="19">
        <f t="shared" si="6"/>
        <v>40</v>
      </c>
      <c r="P8" s="21">
        <f t="shared" si="7"/>
        <v>53.333333333333336</v>
      </c>
      <c r="Q8" s="13" t="str">
        <f t="shared" si="8"/>
        <v>C+</v>
      </c>
      <c r="R8" s="8" t="s">
        <v>65</v>
      </c>
      <c r="S8" s="8" t="s">
        <v>65</v>
      </c>
      <c r="T8" s="8" t="s">
        <v>65</v>
      </c>
      <c r="U8" s="17"/>
      <c r="V8" s="17"/>
      <c r="W8" s="17"/>
      <c r="X8" s="17"/>
      <c r="Y8" s="17"/>
      <c r="Z8" s="17"/>
    </row>
    <row r="9" spans="1:26" ht="30" customHeight="1">
      <c r="A9" s="6">
        <v>233</v>
      </c>
      <c r="B9" s="3" t="s">
        <v>29</v>
      </c>
      <c r="C9" s="8">
        <v>12</v>
      </c>
      <c r="D9" s="8">
        <v>4</v>
      </c>
      <c r="E9" s="10">
        <f t="shared" si="0"/>
        <v>16</v>
      </c>
      <c r="F9" s="11" t="str">
        <f t="shared" si="1"/>
        <v>C+</v>
      </c>
      <c r="G9" s="8">
        <v>13</v>
      </c>
      <c r="H9" s="8">
        <v>5</v>
      </c>
      <c r="I9" s="25">
        <f t="shared" si="2"/>
        <v>18</v>
      </c>
      <c r="J9" s="13" t="str">
        <f t="shared" si="3"/>
        <v>B</v>
      </c>
      <c r="K9" s="8">
        <v>17</v>
      </c>
      <c r="L9" s="8">
        <v>4</v>
      </c>
      <c r="M9" s="25">
        <f t="shared" si="4"/>
        <v>21</v>
      </c>
      <c r="N9" s="13" t="str">
        <f t="shared" si="5"/>
        <v>B+</v>
      </c>
      <c r="O9" s="19">
        <f t="shared" si="6"/>
        <v>55</v>
      </c>
      <c r="P9" s="21">
        <f t="shared" si="7"/>
        <v>73.333333333333329</v>
      </c>
      <c r="Q9" s="13" t="str">
        <f t="shared" si="8"/>
        <v>B+</v>
      </c>
      <c r="R9" s="8" t="s">
        <v>65</v>
      </c>
      <c r="S9" s="8" t="s">
        <v>65</v>
      </c>
      <c r="T9" s="8" t="s">
        <v>65</v>
      </c>
      <c r="U9" s="17"/>
      <c r="V9" s="17"/>
      <c r="W9" s="17"/>
      <c r="X9" s="17"/>
      <c r="Y9" s="17"/>
      <c r="Z9" s="17"/>
    </row>
    <row r="10" spans="1:26" ht="30" customHeight="1">
      <c r="A10" s="6">
        <v>234</v>
      </c>
      <c r="B10" s="3" t="s">
        <v>30</v>
      </c>
      <c r="C10" s="8">
        <v>9</v>
      </c>
      <c r="D10" s="8">
        <v>4</v>
      </c>
      <c r="E10" s="10">
        <f t="shared" si="0"/>
        <v>13</v>
      </c>
      <c r="F10" s="11" t="str">
        <f t="shared" si="1"/>
        <v>C</v>
      </c>
      <c r="G10" s="8">
        <v>10</v>
      </c>
      <c r="H10" s="8">
        <v>5</v>
      </c>
      <c r="I10" s="25">
        <f t="shared" si="2"/>
        <v>15</v>
      </c>
      <c r="J10" s="13" t="str">
        <f t="shared" si="3"/>
        <v>C+</v>
      </c>
      <c r="K10" s="8">
        <v>11</v>
      </c>
      <c r="L10" s="8">
        <v>5</v>
      </c>
      <c r="M10" s="25">
        <f t="shared" si="4"/>
        <v>16</v>
      </c>
      <c r="N10" s="13" t="str">
        <f t="shared" si="5"/>
        <v>C+</v>
      </c>
      <c r="O10" s="19">
        <f t="shared" si="6"/>
        <v>44</v>
      </c>
      <c r="P10" s="21">
        <f t="shared" si="7"/>
        <v>58.666666666666664</v>
      </c>
      <c r="Q10" s="13" t="str">
        <f t="shared" si="8"/>
        <v>C+</v>
      </c>
      <c r="R10" s="8" t="s">
        <v>65</v>
      </c>
      <c r="S10" s="8" t="s">
        <v>65</v>
      </c>
      <c r="T10" s="8" t="s">
        <v>65</v>
      </c>
      <c r="U10" s="17"/>
      <c r="V10" s="17"/>
      <c r="W10" s="17"/>
      <c r="X10" s="17"/>
      <c r="Y10" s="17"/>
      <c r="Z10" s="17"/>
    </row>
    <row r="11" spans="1:26" ht="30" customHeight="1">
      <c r="A11" s="6">
        <v>235</v>
      </c>
      <c r="B11" s="3" t="s">
        <v>31</v>
      </c>
      <c r="C11" s="8">
        <v>9</v>
      </c>
      <c r="D11" s="8">
        <v>4</v>
      </c>
      <c r="E11" s="10">
        <f t="shared" si="0"/>
        <v>13</v>
      </c>
      <c r="F11" s="11" t="str">
        <f t="shared" si="1"/>
        <v>C</v>
      </c>
      <c r="G11" s="8">
        <v>11</v>
      </c>
      <c r="H11" s="8">
        <v>4</v>
      </c>
      <c r="I11" s="25">
        <f t="shared" si="2"/>
        <v>15</v>
      </c>
      <c r="J11" s="13" t="str">
        <f t="shared" si="3"/>
        <v>C+</v>
      </c>
      <c r="K11" s="8">
        <v>10</v>
      </c>
      <c r="L11" s="8">
        <v>4</v>
      </c>
      <c r="M11" s="25">
        <f t="shared" si="4"/>
        <v>14</v>
      </c>
      <c r="N11" s="13" t="str">
        <f t="shared" si="5"/>
        <v>C+</v>
      </c>
      <c r="O11" s="19">
        <f t="shared" si="6"/>
        <v>42</v>
      </c>
      <c r="P11" s="21">
        <f t="shared" si="7"/>
        <v>56.000000000000007</v>
      </c>
      <c r="Q11" s="13" t="str">
        <f t="shared" si="8"/>
        <v>C+</v>
      </c>
      <c r="R11" s="8" t="s">
        <v>65</v>
      </c>
      <c r="S11" s="8" t="s">
        <v>65</v>
      </c>
      <c r="T11" s="8" t="s">
        <v>65</v>
      </c>
      <c r="U11" s="17"/>
      <c r="V11" s="17"/>
      <c r="W11" s="17"/>
      <c r="X11" s="17"/>
      <c r="Y11" s="17"/>
      <c r="Z11" s="17"/>
    </row>
    <row r="12" spans="1:26" ht="30" customHeight="1">
      <c r="A12" s="6">
        <v>236</v>
      </c>
      <c r="B12" s="3" t="s">
        <v>32</v>
      </c>
      <c r="C12" s="8">
        <v>18</v>
      </c>
      <c r="D12" s="8">
        <v>5</v>
      </c>
      <c r="E12" s="10">
        <f t="shared" si="0"/>
        <v>23</v>
      </c>
      <c r="F12" s="11" t="str">
        <f t="shared" si="1"/>
        <v>A+</v>
      </c>
      <c r="G12" s="8">
        <v>12</v>
      </c>
      <c r="H12" s="8">
        <v>5</v>
      </c>
      <c r="I12" s="25">
        <f t="shared" si="2"/>
        <v>17</v>
      </c>
      <c r="J12" s="13" t="str">
        <f t="shared" si="3"/>
        <v>B</v>
      </c>
      <c r="K12" s="8">
        <v>9</v>
      </c>
      <c r="L12" s="8">
        <v>5</v>
      </c>
      <c r="M12" s="25">
        <f t="shared" si="4"/>
        <v>14</v>
      </c>
      <c r="N12" s="13" t="str">
        <f t="shared" si="5"/>
        <v>C+</v>
      </c>
      <c r="O12" s="19">
        <f t="shared" si="6"/>
        <v>54</v>
      </c>
      <c r="P12" s="21">
        <f t="shared" si="7"/>
        <v>72</v>
      </c>
      <c r="Q12" s="13" t="str">
        <f t="shared" si="8"/>
        <v>B+</v>
      </c>
      <c r="R12" s="8" t="s">
        <v>65</v>
      </c>
      <c r="S12" s="8" t="s">
        <v>65</v>
      </c>
      <c r="T12" s="8" t="s">
        <v>65</v>
      </c>
      <c r="U12" s="17"/>
      <c r="V12" s="17"/>
      <c r="W12" s="17"/>
      <c r="X12" s="17"/>
      <c r="Y12" s="17"/>
      <c r="Z12" s="17"/>
    </row>
    <row r="13" spans="1:26" ht="30" customHeight="1">
      <c r="A13" s="6">
        <v>237</v>
      </c>
      <c r="B13" s="3" t="s">
        <v>33</v>
      </c>
      <c r="C13" s="8">
        <v>19</v>
      </c>
      <c r="D13" s="8">
        <v>5</v>
      </c>
      <c r="E13" s="10">
        <f t="shared" si="0"/>
        <v>24</v>
      </c>
      <c r="F13" s="11" t="str">
        <f t="shared" si="1"/>
        <v>A+</v>
      </c>
      <c r="G13" s="8">
        <v>13</v>
      </c>
      <c r="H13" s="8">
        <v>5</v>
      </c>
      <c r="I13" s="25">
        <f t="shared" si="2"/>
        <v>18</v>
      </c>
      <c r="J13" s="13" t="str">
        <f t="shared" si="3"/>
        <v>B</v>
      </c>
      <c r="K13" s="8">
        <v>12</v>
      </c>
      <c r="L13" s="8">
        <v>5</v>
      </c>
      <c r="M13" s="25">
        <f t="shared" si="4"/>
        <v>17</v>
      </c>
      <c r="N13" s="13" t="str">
        <f t="shared" si="5"/>
        <v>B</v>
      </c>
      <c r="O13" s="19">
        <f t="shared" si="6"/>
        <v>59</v>
      </c>
      <c r="P13" s="21">
        <f t="shared" si="7"/>
        <v>78.666666666666657</v>
      </c>
      <c r="Q13" s="13" t="str">
        <f t="shared" si="8"/>
        <v>B+</v>
      </c>
      <c r="R13" s="8" t="s">
        <v>65</v>
      </c>
      <c r="S13" s="8" t="s">
        <v>65</v>
      </c>
      <c r="T13" s="8" t="s">
        <v>65</v>
      </c>
      <c r="U13" s="17"/>
      <c r="V13" s="17"/>
      <c r="W13" s="17"/>
      <c r="X13" s="17"/>
      <c r="Y13" s="17"/>
      <c r="Z13" s="17"/>
    </row>
    <row r="14" spans="1:26" ht="30" customHeight="1">
      <c r="A14" s="6">
        <v>238</v>
      </c>
      <c r="B14" s="3" t="s">
        <v>34</v>
      </c>
      <c r="C14" s="8">
        <v>18</v>
      </c>
      <c r="D14" s="8">
        <v>5</v>
      </c>
      <c r="E14" s="10">
        <f t="shared" si="0"/>
        <v>23</v>
      </c>
      <c r="F14" s="11" t="str">
        <f t="shared" si="1"/>
        <v>A+</v>
      </c>
      <c r="G14" s="8">
        <v>9</v>
      </c>
      <c r="H14" s="8">
        <v>5</v>
      </c>
      <c r="I14" s="25">
        <f t="shared" si="2"/>
        <v>14</v>
      </c>
      <c r="J14" s="13" t="str">
        <f t="shared" si="3"/>
        <v>C+</v>
      </c>
      <c r="K14" s="8">
        <v>9</v>
      </c>
      <c r="L14" s="8">
        <v>5</v>
      </c>
      <c r="M14" s="25">
        <f t="shared" si="4"/>
        <v>14</v>
      </c>
      <c r="N14" s="13" t="str">
        <f t="shared" si="5"/>
        <v>C+</v>
      </c>
      <c r="O14" s="19">
        <f t="shared" si="6"/>
        <v>51</v>
      </c>
      <c r="P14" s="21">
        <f t="shared" si="7"/>
        <v>68</v>
      </c>
      <c r="Q14" s="13" t="str">
        <f t="shared" si="8"/>
        <v>B</v>
      </c>
      <c r="R14" s="8" t="s">
        <v>65</v>
      </c>
      <c r="S14" s="8" t="s">
        <v>65</v>
      </c>
      <c r="T14" s="8" t="s">
        <v>65</v>
      </c>
      <c r="U14" s="17"/>
      <c r="V14" s="17"/>
      <c r="W14" s="17"/>
      <c r="X14" s="17"/>
      <c r="Y14" s="17"/>
      <c r="Z14" s="17"/>
    </row>
    <row r="15" spans="1:26" ht="30" customHeight="1">
      <c r="A15" s="6">
        <v>239</v>
      </c>
      <c r="B15" s="3" t="s">
        <v>35</v>
      </c>
      <c r="C15" s="8">
        <v>16</v>
      </c>
      <c r="D15" s="8">
        <v>5</v>
      </c>
      <c r="E15" s="10">
        <f t="shared" si="0"/>
        <v>21</v>
      </c>
      <c r="F15" s="11" t="str">
        <f t="shared" si="1"/>
        <v>B+</v>
      </c>
      <c r="G15" s="8">
        <v>13</v>
      </c>
      <c r="H15" s="8">
        <v>5</v>
      </c>
      <c r="I15" s="25">
        <f t="shared" si="2"/>
        <v>18</v>
      </c>
      <c r="J15" s="13" t="str">
        <f t="shared" si="3"/>
        <v>B</v>
      </c>
      <c r="K15" s="8">
        <v>20</v>
      </c>
      <c r="L15" s="8">
        <v>5</v>
      </c>
      <c r="M15" s="25">
        <f t="shared" si="4"/>
        <v>25</v>
      </c>
      <c r="N15" s="13" t="str">
        <f t="shared" si="5"/>
        <v>A+</v>
      </c>
      <c r="O15" s="19">
        <f t="shared" si="6"/>
        <v>64</v>
      </c>
      <c r="P15" s="21">
        <f t="shared" si="7"/>
        <v>85.333333333333343</v>
      </c>
      <c r="Q15" s="13" t="str">
        <f t="shared" si="8"/>
        <v>A</v>
      </c>
      <c r="R15" s="8" t="s">
        <v>65</v>
      </c>
      <c r="S15" s="8" t="s">
        <v>65</v>
      </c>
      <c r="T15" s="8" t="s">
        <v>65</v>
      </c>
      <c r="U15" s="17"/>
      <c r="V15" s="17"/>
      <c r="W15" s="17"/>
      <c r="X15" s="17"/>
      <c r="Y15" s="17"/>
      <c r="Z15" s="17"/>
    </row>
    <row r="16" spans="1:26" ht="30" customHeight="1">
      <c r="A16" s="6">
        <v>240</v>
      </c>
      <c r="B16" s="3" t="s">
        <v>36</v>
      </c>
      <c r="C16" s="8">
        <v>15</v>
      </c>
      <c r="D16" s="8">
        <v>5</v>
      </c>
      <c r="E16" s="10">
        <f t="shared" si="0"/>
        <v>20</v>
      </c>
      <c r="F16" s="11" t="str">
        <f t="shared" si="1"/>
        <v>B+</v>
      </c>
      <c r="G16" s="8">
        <v>14</v>
      </c>
      <c r="H16" s="8">
        <v>5</v>
      </c>
      <c r="I16" s="25">
        <f t="shared" si="2"/>
        <v>19</v>
      </c>
      <c r="J16" s="13" t="str">
        <f t="shared" si="3"/>
        <v>B</v>
      </c>
      <c r="K16" s="8">
        <v>9</v>
      </c>
      <c r="L16" s="8">
        <v>4</v>
      </c>
      <c r="M16" s="25">
        <f t="shared" si="4"/>
        <v>13</v>
      </c>
      <c r="N16" s="13" t="str">
        <f t="shared" si="5"/>
        <v>C</v>
      </c>
      <c r="O16" s="19">
        <f t="shared" si="6"/>
        <v>52</v>
      </c>
      <c r="P16" s="21">
        <f t="shared" si="7"/>
        <v>69.333333333333343</v>
      </c>
      <c r="Q16" s="13" t="str">
        <f t="shared" si="8"/>
        <v>B</v>
      </c>
      <c r="R16" s="8" t="s">
        <v>65</v>
      </c>
      <c r="S16" s="8" t="s">
        <v>65</v>
      </c>
      <c r="T16" s="8" t="s">
        <v>65</v>
      </c>
      <c r="U16" s="17"/>
      <c r="V16" s="17"/>
      <c r="W16" s="17"/>
      <c r="X16" s="17"/>
      <c r="Y16" s="17"/>
      <c r="Z16" s="17"/>
    </row>
    <row r="17" spans="1:26" ht="30" customHeight="1">
      <c r="A17" s="6">
        <v>241</v>
      </c>
      <c r="B17" s="3" t="s">
        <v>37</v>
      </c>
      <c r="C17" s="8">
        <v>15</v>
      </c>
      <c r="D17" s="8">
        <v>5</v>
      </c>
      <c r="E17" s="10">
        <f t="shared" si="0"/>
        <v>20</v>
      </c>
      <c r="F17" s="11" t="str">
        <f t="shared" si="1"/>
        <v>B+</v>
      </c>
      <c r="G17" s="8">
        <v>13</v>
      </c>
      <c r="H17" s="8">
        <v>5</v>
      </c>
      <c r="I17" s="25">
        <f t="shared" si="2"/>
        <v>18</v>
      </c>
      <c r="J17" s="13" t="str">
        <f t="shared" si="3"/>
        <v>B</v>
      </c>
      <c r="K17" s="8">
        <v>10</v>
      </c>
      <c r="L17" s="8">
        <v>5</v>
      </c>
      <c r="M17" s="25">
        <f t="shared" si="4"/>
        <v>15</v>
      </c>
      <c r="N17" s="13" t="str">
        <f t="shared" si="5"/>
        <v>C+</v>
      </c>
      <c r="O17" s="19">
        <f t="shared" si="6"/>
        <v>53</v>
      </c>
      <c r="P17" s="21">
        <f t="shared" si="7"/>
        <v>70.666666666666671</v>
      </c>
      <c r="Q17" s="13" t="str">
        <f t="shared" si="8"/>
        <v>B+</v>
      </c>
      <c r="R17" s="8" t="s">
        <v>65</v>
      </c>
      <c r="S17" s="8" t="s">
        <v>65</v>
      </c>
      <c r="T17" s="8" t="s">
        <v>65</v>
      </c>
      <c r="U17" s="17"/>
      <c r="V17" s="17"/>
      <c r="W17" s="17"/>
      <c r="X17" s="17"/>
      <c r="Y17" s="17"/>
      <c r="Z17" s="17"/>
    </row>
    <row r="18" spans="1:26" ht="30" customHeight="1">
      <c r="A18" s="6">
        <v>242</v>
      </c>
      <c r="B18" s="3" t="s">
        <v>38</v>
      </c>
      <c r="C18" s="8">
        <v>18</v>
      </c>
      <c r="D18" s="8">
        <v>5</v>
      </c>
      <c r="E18" s="10">
        <f t="shared" si="0"/>
        <v>23</v>
      </c>
      <c r="F18" s="11" t="str">
        <f t="shared" si="1"/>
        <v>A+</v>
      </c>
      <c r="G18" s="8">
        <v>13</v>
      </c>
      <c r="H18" s="8">
        <v>5</v>
      </c>
      <c r="I18" s="25">
        <f t="shared" si="2"/>
        <v>18</v>
      </c>
      <c r="J18" s="13" t="str">
        <f t="shared" si="3"/>
        <v>B</v>
      </c>
      <c r="K18" s="8">
        <v>11</v>
      </c>
      <c r="L18" s="8">
        <v>5</v>
      </c>
      <c r="M18" s="25">
        <f t="shared" si="4"/>
        <v>16</v>
      </c>
      <c r="N18" s="13" t="str">
        <f t="shared" si="5"/>
        <v>C+</v>
      </c>
      <c r="O18" s="19">
        <f t="shared" si="6"/>
        <v>57</v>
      </c>
      <c r="P18" s="21">
        <f t="shared" si="7"/>
        <v>76</v>
      </c>
      <c r="Q18" s="13" t="str">
        <f t="shared" si="8"/>
        <v>B+</v>
      </c>
      <c r="R18" s="8" t="s">
        <v>65</v>
      </c>
      <c r="S18" s="8" t="s">
        <v>65</v>
      </c>
      <c r="T18" s="8" t="s">
        <v>65</v>
      </c>
      <c r="U18" s="17"/>
      <c r="V18" s="17"/>
      <c r="W18" s="17"/>
      <c r="X18" s="17"/>
      <c r="Y18" s="17"/>
      <c r="Z18" s="17"/>
    </row>
    <row r="19" spans="1:26" ht="30" customHeight="1">
      <c r="A19" s="6">
        <v>243</v>
      </c>
      <c r="B19" s="3" t="s">
        <v>39</v>
      </c>
      <c r="C19" s="8">
        <v>20</v>
      </c>
      <c r="D19" s="8">
        <v>5</v>
      </c>
      <c r="E19" s="10">
        <f t="shared" si="0"/>
        <v>25</v>
      </c>
      <c r="F19" s="11" t="str">
        <f t="shared" si="1"/>
        <v>A+</v>
      </c>
      <c r="G19" s="8">
        <v>13</v>
      </c>
      <c r="H19" s="8">
        <v>5</v>
      </c>
      <c r="I19" s="25">
        <f t="shared" si="2"/>
        <v>18</v>
      </c>
      <c r="J19" s="13" t="str">
        <f t="shared" si="3"/>
        <v>B</v>
      </c>
      <c r="K19" s="8">
        <v>15</v>
      </c>
      <c r="L19" s="8">
        <v>5</v>
      </c>
      <c r="M19" s="25">
        <f t="shared" si="4"/>
        <v>20</v>
      </c>
      <c r="N19" s="13" t="str">
        <f t="shared" si="5"/>
        <v>B+</v>
      </c>
      <c r="O19" s="19">
        <f t="shared" si="6"/>
        <v>63</v>
      </c>
      <c r="P19" s="21">
        <f t="shared" si="7"/>
        <v>84</v>
      </c>
      <c r="Q19" s="13" t="str">
        <f t="shared" si="8"/>
        <v>A</v>
      </c>
      <c r="R19" s="8" t="s">
        <v>65</v>
      </c>
      <c r="S19" s="8" t="s">
        <v>65</v>
      </c>
      <c r="T19" s="8" t="s">
        <v>65</v>
      </c>
      <c r="U19" s="17"/>
      <c r="V19" s="17"/>
      <c r="W19" s="17"/>
      <c r="X19" s="17"/>
      <c r="Y19" s="17"/>
      <c r="Z19" s="17"/>
    </row>
    <row r="20" spans="1:26" ht="30" customHeight="1">
      <c r="A20" s="6">
        <v>244</v>
      </c>
      <c r="B20" s="3" t="s">
        <v>40</v>
      </c>
      <c r="C20" s="8">
        <v>20</v>
      </c>
      <c r="D20" s="8">
        <v>5</v>
      </c>
      <c r="E20" s="10">
        <f t="shared" si="0"/>
        <v>25</v>
      </c>
      <c r="F20" s="11" t="str">
        <f t="shared" si="1"/>
        <v>A+</v>
      </c>
      <c r="G20" s="8">
        <v>17</v>
      </c>
      <c r="H20" s="8">
        <v>5</v>
      </c>
      <c r="I20" s="25">
        <f t="shared" si="2"/>
        <v>22</v>
      </c>
      <c r="J20" s="13" t="str">
        <f t="shared" si="3"/>
        <v>A</v>
      </c>
      <c r="K20" s="8">
        <v>19</v>
      </c>
      <c r="L20" s="8">
        <v>5</v>
      </c>
      <c r="M20" s="25">
        <f t="shared" si="4"/>
        <v>24</v>
      </c>
      <c r="N20" s="13" t="str">
        <f t="shared" si="5"/>
        <v>A+</v>
      </c>
      <c r="O20" s="19">
        <f t="shared" si="6"/>
        <v>71</v>
      </c>
      <c r="P20" s="21">
        <f t="shared" si="7"/>
        <v>94.666666666666671</v>
      </c>
      <c r="Q20" s="13" t="str">
        <f t="shared" si="8"/>
        <v>A+</v>
      </c>
      <c r="R20" s="8" t="s">
        <v>65</v>
      </c>
      <c r="S20" s="8" t="s">
        <v>65</v>
      </c>
      <c r="T20" s="8" t="s">
        <v>65</v>
      </c>
      <c r="U20" s="17"/>
      <c r="V20" s="17"/>
      <c r="W20" s="17"/>
      <c r="X20" s="17"/>
      <c r="Y20" s="17"/>
      <c r="Z20" s="17"/>
    </row>
    <row r="21" spans="1:26" ht="30" customHeight="1">
      <c r="A21" s="6">
        <v>245</v>
      </c>
      <c r="B21" s="3" t="s">
        <v>41</v>
      </c>
      <c r="C21" s="8">
        <v>10</v>
      </c>
      <c r="D21" s="8">
        <v>4</v>
      </c>
      <c r="E21" s="10">
        <f t="shared" si="0"/>
        <v>14</v>
      </c>
      <c r="F21" s="11" t="str">
        <f t="shared" si="1"/>
        <v>C+</v>
      </c>
      <c r="G21" s="8">
        <v>16</v>
      </c>
      <c r="H21" s="8">
        <v>4</v>
      </c>
      <c r="I21" s="25">
        <f t="shared" si="2"/>
        <v>20</v>
      </c>
      <c r="J21" s="13" t="str">
        <f t="shared" si="3"/>
        <v>B+</v>
      </c>
      <c r="K21" s="8">
        <v>10</v>
      </c>
      <c r="L21" s="8">
        <v>4</v>
      </c>
      <c r="M21" s="25">
        <f t="shared" si="4"/>
        <v>14</v>
      </c>
      <c r="N21" s="13" t="str">
        <f t="shared" si="5"/>
        <v>C+</v>
      </c>
      <c r="O21" s="19">
        <f t="shared" si="6"/>
        <v>48</v>
      </c>
      <c r="P21" s="21">
        <f t="shared" si="7"/>
        <v>64</v>
      </c>
      <c r="Q21" s="13" t="str">
        <f t="shared" si="8"/>
        <v>B</v>
      </c>
      <c r="R21" s="8" t="s">
        <v>65</v>
      </c>
      <c r="S21" s="8" t="s">
        <v>65</v>
      </c>
      <c r="T21" s="8" t="s">
        <v>65</v>
      </c>
      <c r="U21" s="17"/>
      <c r="V21" s="17"/>
      <c r="W21" s="17"/>
      <c r="X21" s="17"/>
      <c r="Y21" s="17"/>
      <c r="Z21" s="17"/>
    </row>
    <row r="22" spans="1:26" ht="30" customHeight="1">
      <c r="A22" s="6">
        <v>246</v>
      </c>
      <c r="B22" s="3" t="s">
        <v>42</v>
      </c>
      <c r="C22" s="8">
        <v>16</v>
      </c>
      <c r="D22" s="8">
        <v>5</v>
      </c>
      <c r="E22" s="10">
        <f t="shared" si="0"/>
        <v>21</v>
      </c>
      <c r="F22" s="11" t="str">
        <f t="shared" si="1"/>
        <v>B+</v>
      </c>
      <c r="G22" s="8">
        <v>10</v>
      </c>
      <c r="H22" s="8">
        <v>5</v>
      </c>
      <c r="I22" s="25">
        <f t="shared" si="2"/>
        <v>15</v>
      </c>
      <c r="J22" s="13" t="str">
        <f t="shared" si="3"/>
        <v>C+</v>
      </c>
      <c r="K22" s="8">
        <v>13</v>
      </c>
      <c r="L22" s="8">
        <v>5</v>
      </c>
      <c r="M22" s="25">
        <f t="shared" si="4"/>
        <v>18</v>
      </c>
      <c r="N22" s="13" t="str">
        <f t="shared" si="5"/>
        <v>B</v>
      </c>
      <c r="O22" s="19">
        <f t="shared" si="6"/>
        <v>54</v>
      </c>
      <c r="P22" s="21">
        <f t="shared" si="7"/>
        <v>72</v>
      </c>
      <c r="Q22" s="13" t="str">
        <f t="shared" si="8"/>
        <v>B+</v>
      </c>
      <c r="R22" s="8" t="s">
        <v>65</v>
      </c>
      <c r="S22" s="8" t="s">
        <v>65</v>
      </c>
      <c r="T22" s="8" t="s">
        <v>65</v>
      </c>
      <c r="U22" s="17"/>
      <c r="V22" s="17"/>
      <c r="W22" s="17"/>
      <c r="X22" s="17"/>
      <c r="Y22" s="17"/>
      <c r="Z22" s="17"/>
    </row>
    <row r="23" spans="1:26" ht="30" customHeight="1">
      <c r="A23" s="6">
        <v>247</v>
      </c>
      <c r="B23" s="3" t="s">
        <v>43</v>
      </c>
      <c r="C23" s="8">
        <v>18</v>
      </c>
      <c r="D23" s="8">
        <v>5</v>
      </c>
      <c r="E23" s="10">
        <f t="shared" si="0"/>
        <v>23</v>
      </c>
      <c r="F23" s="11" t="str">
        <f t="shared" si="1"/>
        <v>A+</v>
      </c>
      <c r="G23" s="8">
        <v>14</v>
      </c>
      <c r="H23" s="8">
        <v>5</v>
      </c>
      <c r="I23" s="25">
        <f t="shared" si="2"/>
        <v>19</v>
      </c>
      <c r="J23" s="13" t="str">
        <f t="shared" si="3"/>
        <v>B</v>
      </c>
      <c r="K23" s="8">
        <v>19</v>
      </c>
      <c r="L23" s="8">
        <v>5</v>
      </c>
      <c r="M23" s="25">
        <f t="shared" si="4"/>
        <v>24</v>
      </c>
      <c r="N23" s="13" t="str">
        <f t="shared" si="5"/>
        <v>A+</v>
      </c>
      <c r="O23" s="19">
        <f t="shared" si="6"/>
        <v>66</v>
      </c>
      <c r="P23" s="21">
        <f t="shared" si="7"/>
        <v>88</v>
      </c>
      <c r="Q23" s="13" t="str">
        <f t="shared" si="8"/>
        <v>A</v>
      </c>
      <c r="R23" s="8" t="s">
        <v>65</v>
      </c>
      <c r="S23" s="8" t="s">
        <v>65</v>
      </c>
      <c r="T23" s="8" t="s">
        <v>65</v>
      </c>
      <c r="U23" s="17"/>
      <c r="V23" s="17"/>
      <c r="W23" s="17"/>
      <c r="X23" s="17"/>
      <c r="Y23" s="17"/>
      <c r="Z23" s="17"/>
    </row>
    <row r="24" spans="1:26" ht="30" customHeight="1">
      <c r="A24" s="6">
        <v>248</v>
      </c>
      <c r="B24" s="3" t="s">
        <v>44</v>
      </c>
      <c r="C24" s="8">
        <v>9</v>
      </c>
      <c r="D24" s="8">
        <v>5</v>
      </c>
      <c r="E24" s="10">
        <f t="shared" si="0"/>
        <v>14</v>
      </c>
      <c r="F24" s="11" t="str">
        <f t="shared" si="1"/>
        <v>C+</v>
      </c>
      <c r="G24" s="8">
        <v>11</v>
      </c>
      <c r="H24" s="8">
        <v>5</v>
      </c>
      <c r="I24" s="25">
        <f t="shared" si="2"/>
        <v>16</v>
      </c>
      <c r="J24" s="13" t="str">
        <f t="shared" si="3"/>
        <v>C+</v>
      </c>
      <c r="K24" s="8">
        <v>18</v>
      </c>
      <c r="L24" s="8">
        <v>5</v>
      </c>
      <c r="M24" s="25">
        <f t="shared" si="4"/>
        <v>23</v>
      </c>
      <c r="N24" s="13" t="str">
        <f t="shared" si="5"/>
        <v>A+</v>
      </c>
      <c r="O24" s="19">
        <f t="shared" si="6"/>
        <v>53</v>
      </c>
      <c r="P24" s="21">
        <f t="shared" si="7"/>
        <v>70.666666666666671</v>
      </c>
      <c r="Q24" s="13" t="str">
        <f t="shared" si="8"/>
        <v>B+</v>
      </c>
      <c r="R24" s="8" t="s">
        <v>65</v>
      </c>
      <c r="S24" s="8" t="s">
        <v>65</v>
      </c>
      <c r="T24" s="8" t="s">
        <v>65</v>
      </c>
      <c r="U24" s="17"/>
      <c r="V24" s="17"/>
      <c r="W24" s="17"/>
      <c r="X24" s="17"/>
      <c r="Y24" s="17"/>
      <c r="Z24" s="17"/>
    </row>
    <row r="25" spans="1:26" ht="30" customHeight="1">
      <c r="A25" s="6">
        <v>249</v>
      </c>
      <c r="B25" s="22" t="s">
        <v>72</v>
      </c>
      <c r="C25" s="8">
        <v>19</v>
      </c>
      <c r="D25" s="8">
        <v>5</v>
      </c>
      <c r="E25" s="10">
        <f t="shared" si="0"/>
        <v>24</v>
      </c>
      <c r="F25" s="11" t="str">
        <f t="shared" si="1"/>
        <v>A+</v>
      </c>
      <c r="G25" s="8">
        <v>15</v>
      </c>
      <c r="H25" s="8">
        <v>5</v>
      </c>
      <c r="I25" s="25">
        <f t="shared" si="2"/>
        <v>20</v>
      </c>
      <c r="J25" s="13" t="str">
        <f t="shared" si="3"/>
        <v>B+</v>
      </c>
      <c r="K25" s="8">
        <v>19</v>
      </c>
      <c r="L25" s="8">
        <v>5</v>
      </c>
      <c r="M25" s="25">
        <f t="shared" si="4"/>
        <v>24</v>
      </c>
      <c r="N25" s="13" t="str">
        <f t="shared" si="5"/>
        <v>A+</v>
      </c>
      <c r="O25" s="19">
        <f t="shared" si="6"/>
        <v>68</v>
      </c>
      <c r="P25" s="21">
        <f t="shared" si="7"/>
        <v>90.666666666666657</v>
      </c>
      <c r="Q25" s="13" t="str">
        <f t="shared" si="8"/>
        <v>A+</v>
      </c>
      <c r="R25" s="8" t="s">
        <v>65</v>
      </c>
      <c r="S25" s="8" t="s">
        <v>65</v>
      </c>
      <c r="T25" s="8" t="s">
        <v>65</v>
      </c>
      <c r="U25" s="17"/>
      <c r="V25" s="17"/>
      <c r="W25" s="17"/>
      <c r="X25" s="17"/>
      <c r="Y25" s="17"/>
      <c r="Z25" s="17"/>
    </row>
    <row r="26" spans="1:26" ht="15.75" customHeight="1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2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2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2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2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2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2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2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2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2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2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2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2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2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2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2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2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2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2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2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2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2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2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2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2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2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2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2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2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2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2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2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2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2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2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2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2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2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2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2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2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2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2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2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2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2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2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2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2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2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2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2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2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2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2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2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2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2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2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2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2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2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2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2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2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2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2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2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2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2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2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2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2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2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2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2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2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2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2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2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2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2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2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2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2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2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2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2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2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2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2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2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2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2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2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2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2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2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2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2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2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2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2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2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2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2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2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2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2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2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2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2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2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2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2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2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2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2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2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2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2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2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2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2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2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2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2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2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2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2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2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2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2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2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2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2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2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2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2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2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2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2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2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2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2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2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2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2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2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2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2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2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2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2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2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2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2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2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2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2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2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2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2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2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2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2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2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2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2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2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2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2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2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2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2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2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2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2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2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2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2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2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2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2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2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2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2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2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2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2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2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2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2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2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2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2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2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2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2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2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2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2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2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2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2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2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2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2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2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2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2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2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2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2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2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2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2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2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2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2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2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2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2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2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2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2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2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2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2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2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2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2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2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2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2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2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2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2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2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2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2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2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2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2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2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2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2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2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2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2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2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2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2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2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2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2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2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2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2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2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2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2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2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2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2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2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2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2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2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2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2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2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2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2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2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2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2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2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2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2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2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2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2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2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2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2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2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2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2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2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2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2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2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2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2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2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2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2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2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2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2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2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2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2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2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2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2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2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2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2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2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2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2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2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2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2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2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2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2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2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2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2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2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2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2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2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2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2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2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2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2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2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2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2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2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2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2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2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2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2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2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2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2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2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2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2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2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2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2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2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2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2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2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2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2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2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2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2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2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2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2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2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2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2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2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2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2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2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2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2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2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2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2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2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2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2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2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2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2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2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2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2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2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2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2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2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2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2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2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2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2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2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2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2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2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2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2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2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2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2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2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2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2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2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2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2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2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2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2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2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2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2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2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2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2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2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2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2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2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2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2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2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2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2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2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2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2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2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2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2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2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2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2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2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2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2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2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2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2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2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2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2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2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2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2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2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2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2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2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2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2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2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2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2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2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2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2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2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2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2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2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2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2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2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2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2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2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2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2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2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2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2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2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2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2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2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2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2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2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2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2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2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2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2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2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2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2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2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2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2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2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2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2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2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2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2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2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2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2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2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2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2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2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2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2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2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2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2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2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2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2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2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2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2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2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2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2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2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2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2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2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2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2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2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2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2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2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2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2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2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2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2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2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2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2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2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2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2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2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2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2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2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2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2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2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2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2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2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2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2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2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2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2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2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2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2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2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2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2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2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2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2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2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2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2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2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2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2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2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2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2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2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2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2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2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2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2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2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2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2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2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2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2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2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2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2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2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2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2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2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2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2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2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2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2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2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2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2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2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2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2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2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2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2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2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2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2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2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2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2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2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2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2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2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2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2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2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2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2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2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2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2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2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2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2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2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2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2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2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2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2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2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2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2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2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2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2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2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2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2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2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2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2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2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2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2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2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2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2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2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2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2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2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2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2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2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2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2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2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2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2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2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2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2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2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2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2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2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2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2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2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2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2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2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2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2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2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2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2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2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2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2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2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2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2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2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2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2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2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2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2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2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2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2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2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2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2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2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2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2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2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2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2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2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2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2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2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2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2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2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2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2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2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2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2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2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2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2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2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2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2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2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2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2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2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2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2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2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2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2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2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2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2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2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2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2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2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2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2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2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2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2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2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2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2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2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2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2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2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2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2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2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2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2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2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2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2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2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2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2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2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2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2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2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2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2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2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2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2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2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2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2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2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2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2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2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2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2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2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2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2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2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2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2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2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2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2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2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2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2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2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2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2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2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2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2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2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2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2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2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2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2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2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2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2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2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2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2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2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2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2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2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2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2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2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2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2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2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2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2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2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2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2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2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2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2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2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2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2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2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2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2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2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2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2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2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2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2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2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2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2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2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2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2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2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2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2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2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2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2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2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2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2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2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2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2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2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2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2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2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2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2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2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2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2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2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2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2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2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2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2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2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2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2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2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2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2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2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2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2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2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2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2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2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2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2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2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2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2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2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2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2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2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2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2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2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2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2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2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2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2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2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2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2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2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2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2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2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2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2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2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2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2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2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2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2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2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2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2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2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2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2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2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2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2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2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2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2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2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2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2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2.570312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18.75">
      <c r="A1" s="50" t="s">
        <v>0</v>
      </c>
      <c r="B1" s="50" t="s">
        <v>45</v>
      </c>
      <c r="C1" s="57" t="s">
        <v>75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8" t="s">
        <v>47</v>
      </c>
      <c r="P1" s="58" t="s">
        <v>48</v>
      </c>
      <c r="Q1" s="58" t="s">
        <v>49</v>
      </c>
      <c r="R1" s="59" t="s">
        <v>50</v>
      </c>
      <c r="S1" s="58" t="s">
        <v>51</v>
      </c>
      <c r="T1" s="59" t="s">
        <v>52</v>
      </c>
    </row>
    <row r="2" spans="1:26" ht="29.25" customHeight="1">
      <c r="A2" s="48"/>
      <c r="B2" s="48"/>
      <c r="C2" s="24" t="s">
        <v>53</v>
      </c>
      <c r="D2" s="24" t="s">
        <v>54</v>
      </c>
      <c r="E2" s="24" t="s">
        <v>55</v>
      </c>
      <c r="F2" s="24" t="s">
        <v>56</v>
      </c>
      <c r="G2" s="24" t="s">
        <v>57</v>
      </c>
      <c r="H2" s="24" t="s">
        <v>58</v>
      </c>
      <c r="I2" s="24" t="s">
        <v>59</v>
      </c>
      <c r="J2" s="24" t="s">
        <v>60</v>
      </c>
      <c r="K2" s="24" t="s">
        <v>61</v>
      </c>
      <c r="L2" s="24" t="s">
        <v>62</v>
      </c>
      <c r="M2" s="24" t="s">
        <v>63</v>
      </c>
      <c r="N2" s="24" t="s">
        <v>64</v>
      </c>
      <c r="O2" s="48"/>
      <c r="P2" s="48"/>
      <c r="Q2" s="48"/>
      <c r="R2" s="48"/>
      <c r="S2" s="48"/>
      <c r="T2" s="48"/>
    </row>
    <row r="3" spans="1:26" ht="30" customHeight="1">
      <c r="A3" s="6">
        <v>201</v>
      </c>
      <c r="B3" s="7" t="s">
        <v>1</v>
      </c>
      <c r="C3" s="8">
        <v>15</v>
      </c>
      <c r="D3" s="9">
        <v>10</v>
      </c>
      <c r="E3" s="10">
        <f t="shared" ref="E3:E28" si="0">C3+D3</f>
        <v>25</v>
      </c>
      <c r="F3" s="25" t="str">
        <f t="shared" ref="F3:F28" si="1">IF(E3&gt;=46,"A+",IF(E3&gt;=41,"A",IF(E3&gt;=36,"B+",IF(E3&gt;=31,"B",IF(E3&gt;=26,"C+",IF(E3&gt;=21,"C",IF(E3&gt;=16,"D+",IF(E3&lt;17,"E"))))))))</f>
        <v>C</v>
      </c>
      <c r="G3" s="8">
        <v>15</v>
      </c>
      <c r="H3" s="9">
        <v>10</v>
      </c>
      <c r="I3" s="10">
        <f t="shared" ref="I3:I28" si="2">G3+H3</f>
        <v>25</v>
      </c>
      <c r="J3" s="25" t="str">
        <f t="shared" ref="J3:J28" si="3">IF(I3&gt;=46,"A+",IF(I3&gt;=41,"A",IF(I3&gt;=36,"B+",IF(I3&gt;=31,"B",IF(I3&gt;=26,"C+",IF(I3&gt;=21,"C",IF(I3&gt;=16,"D+",IF(I3&lt;17,"E"))))))))</f>
        <v>C</v>
      </c>
      <c r="K3" s="9">
        <v>39</v>
      </c>
      <c r="L3" s="9">
        <v>10</v>
      </c>
      <c r="M3" s="10">
        <f t="shared" ref="M3:M28" si="4">K3+L3</f>
        <v>49</v>
      </c>
      <c r="N3" s="25" t="str">
        <f t="shared" ref="N3:N28" si="5">IF(M3&gt;=46,"A+",IF(M3&gt;=41,"A",IF(M3&gt;=36,"B+",IF(M3&gt;=31,"B",IF(M3&gt;=26,"C+",IF(M3&gt;=21,"C",IF(M3&gt;=16,"D+",IF(M3&lt;17,"E"))))))))</f>
        <v>A+</v>
      </c>
      <c r="O3" s="10">
        <f t="shared" ref="O3:O28" si="6">SUM(E3,I3,M3)</f>
        <v>99</v>
      </c>
      <c r="P3" s="15">
        <f t="shared" ref="P3:P28" si="7">(O3/150*100)</f>
        <v>66</v>
      </c>
      <c r="Q3" s="11" t="str">
        <f t="shared" ref="Q3:Q28" si="8">IF(P3&gt;90,"A+",IF(P3&gt;80,"A",IF(P3&gt;70,"B+",IF(P3&gt;60,"B",IF(P3&gt;50,"C+",IF(P3&gt;40,"C",IF(P3&gt;32,"D+",IF(P3&lt;33,"E"))))))))</f>
        <v>B</v>
      </c>
      <c r="R3" s="8" t="s">
        <v>65</v>
      </c>
      <c r="S3" s="8" t="s">
        <v>65</v>
      </c>
      <c r="T3" s="8" t="s">
        <v>65</v>
      </c>
      <c r="U3" s="14"/>
      <c r="V3" s="14"/>
      <c r="W3" s="14"/>
      <c r="X3" s="14"/>
      <c r="Y3" s="14"/>
      <c r="Z3" s="14"/>
    </row>
    <row r="4" spans="1:26" ht="30" customHeight="1">
      <c r="A4" s="6">
        <v>202</v>
      </c>
      <c r="B4" s="7" t="s">
        <v>3</v>
      </c>
      <c r="C4" s="8">
        <v>15</v>
      </c>
      <c r="D4" s="9">
        <v>10</v>
      </c>
      <c r="E4" s="10">
        <f t="shared" si="0"/>
        <v>25</v>
      </c>
      <c r="F4" s="25" t="str">
        <f t="shared" si="1"/>
        <v>C</v>
      </c>
      <c r="G4" s="8">
        <v>15</v>
      </c>
      <c r="H4" s="8">
        <v>10</v>
      </c>
      <c r="I4" s="10">
        <f t="shared" si="2"/>
        <v>25</v>
      </c>
      <c r="J4" s="25" t="str">
        <f t="shared" si="3"/>
        <v>C</v>
      </c>
      <c r="K4" s="8">
        <v>26</v>
      </c>
      <c r="L4" s="8">
        <v>10</v>
      </c>
      <c r="M4" s="10">
        <f t="shared" si="4"/>
        <v>36</v>
      </c>
      <c r="N4" s="25" t="str">
        <f t="shared" si="5"/>
        <v>B+</v>
      </c>
      <c r="O4" s="10">
        <f t="shared" si="6"/>
        <v>86</v>
      </c>
      <c r="P4" s="15">
        <f t="shared" si="7"/>
        <v>57.333333333333336</v>
      </c>
      <c r="Q4" s="11" t="str">
        <f t="shared" si="8"/>
        <v>C+</v>
      </c>
      <c r="R4" s="8" t="s">
        <v>65</v>
      </c>
      <c r="S4" s="8" t="s">
        <v>65</v>
      </c>
      <c r="T4" s="8" t="s">
        <v>65</v>
      </c>
      <c r="U4" s="14"/>
      <c r="V4" s="14"/>
      <c r="W4" s="14"/>
      <c r="X4" s="14"/>
      <c r="Y4" s="14"/>
      <c r="Z4" s="14"/>
    </row>
    <row r="5" spans="1:26" ht="30" customHeight="1">
      <c r="A5" s="6">
        <v>203</v>
      </c>
      <c r="B5" s="7" t="s">
        <v>5</v>
      </c>
      <c r="C5" s="8">
        <v>14</v>
      </c>
      <c r="D5" s="9">
        <v>10</v>
      </c>
      <c r="E5" s="10">
        <f t="shared" si="0"/>
        <v>24</v>
      </c>
      <c r="F5" s="25" t="str">
        <f t="shared" si="1"/>
        <v>C</v>
      </c>
      <c r="G5" s="8">
        <v>16</v>
      </c>
      <c r="H5" s="8">
        <v>10</v>
      </c>
      <c r="I5" s="10">
        <f t="shared" si="2"/>
        <v>26</v>
      </c>
      <c r="J5" s="25" t="str">
        <f t="shared" si="3"/>
        <v>C+</v>
      </c>
      <c r="K5" s="8">
        <v>27</v>
      </c>
      <c r="L5" s="8">
        <v>10</v>
      </c>
      <c r="M5" s="10">
        <f t="shared" si="4"/>
        <v>37</v>
      </c>
      <c r="N5" s="25" t="str">
        <f t="shared" si="5"/>
        <v>B+</v>
      </c>
      <c r="O5" s="10">
        <f t="shared" si="6"/>
        <v>87</v>
      </c>
      <c r="P5" s="15">
        <f t="shared" si="7"/>
        <v>57.999999999999993</v>
      </c>
      <c r="Q5" s="11" t="str">
        <f t="shared" si="8"/>
        <v>C+</v>
      </c>
      <c r="R5" s="8" t="s">
        <v>65</v>
      </c>
      <c r="S5" s="8" t="s">
        <v>65</v>
      </c>
      <c r="T5" s="8" t="s">
        <v>65</v>
      </c>
      <c r="U5" s="14"/>
      <c r="V5" s="14"/>
      <c r="W5" s="14"/>
      <c r="X5" s="14"/>
      <c r="Y5" s="14"/>
      <c r="Z5" s="14"/>
    </row>
    <row r="6" spans="1:26" ht="30" customHeight="1">
      <c r="A6" s="6">
        <v>204</v>
      </c>
      <c r="B6" s="7" t="s">
        <v>6</v>
      </c>
      <c r="C6" s="8">
        <v>14</v>
      </c>
      <c r="D6" s="9">
        <v>10</v>
      </c>
      <c r="E6" s="10">
        <f t="shared" si="0"/>
        <v>24</v>
      </c>
      <c r="F6" s="25" t="str">
        <f t="shared" si="1"/>
        <v>C</v>
      </c>
      <c r="G6" s="8">
        <v>15</v>
      </c>
      <c r="H6" s="8">
        <v>10</v>
      </c>
      <c r="I6" s="10">
        <f t="shared" si="2"/>
        <v>25</v>
      </c>
      <c r="J6" s="25" t="str">
        <f t="shared" si="3"/>
        <v>C</v>
      </c>
      <c r="K6" s="8">
        <v>29</v>
      </c>
      <c r="L6" s="8">
        <v>10</v>
      </c>
      <c r="M6" s="10">
        <f t="shared" si="4"/>
        <v>39</v>
      </c>
      <c r="N6" s="25" t="str">
        <f t="shared" si="5"/>
        <v>B+</v>
      </c>
      <c r="O6" s="10">
        <f t="shared" si="6"/>
        <v>88</v>
      </c>
      <c r="P6" s="15">
        <f t="shared" si="7"/>
        <v>58.666666666666664</v>
      </c>
      <c r="Q6" s="11" t="str">
        <f t="shared" si="8"/>
        <v>C+</v>
      </c>
      <c r="R6" s="8" t="s">
        <v>65</v>
      </c>
      <c r="S6" s="8" t="s">
        <v>65</v>
      </c>
      <c r="T6" s="8" t="s">
        <v>65</v>
      </c>
      <c r="U6" s="14"/>
      <c r="V6" s="14"/>
      <c r="W6" s="14"/>
      <c r="X6" s="14"/>
      <c r="Y6" s="14"/>
      <c r="Z6" s="14"/>
    </row>
    <row r="7" spans="1:26" ht="30" customHeight="1">
      <c r="A7" s="6">
        <v>205</v>
      </c>
      <c r="B7" s="7" t="s">
        <v>7</v>
      </c>
      <c r="C7" s="8">
        <v>15</v>
      </c>
      <c r="D7" s="9">
        <v>10</v>
      </c>
      <c r="E7" s="10">
        <f t="shared" si="0"/>
        <v>25</v>
      </c>
      <c r="F7" s="25" t="str">
        <f t="shared" si="1"/>
        <v>C</v>
      </c>
      <c r="G7" s="8">
        <v>16</v>
      </c>
      <c r="H7" s="8">
        <v>10</v>
      </c>
      <c r="I7" s="10">
        <f t="shared" si="2"/>
        <v>26</v>
      </c>
      <c r="J7" s="25" t="str">
        <f t="shared" si="3"/>
        <v>C+</v>
      </c>
      <c r="K7" s="8">
        <v>15</v>
      </c>
      <c r="L7" s="8">
        <v>10</v>
      </c>
      <c r="M7" s="10">
        <f t="shared" si="4"/>
        <v>25</v>
      </c>
      <c r="N7" s="25" t="str">
        <f t="shared" si="5"/>
        <v>C</v>
      </c>
      <c r="O7" s="10">
        <f t="shared" si="6"/>
        <v>76</v>
      </c>
      <c r="P7" s="15">
        <f t="shared" si="7"/>
        <v>50.666666666666671</v>
      </c>
      <c r="Q7" s="11" t="str">
        <f t="shared" si="8"/>
        <v>C+</v>
      </c>
      <c r="R7" s="8" t="s">
        <v>65</v>
      </c>
      <c r="S7" s="8" t="s">
        <v>65</v>
      </c>
      <c r="T7" s="8" t="s">
        <v>65</v>
      </c>
      <c r="U7" s="14"/>
      <c r="V7" s="14"/>
      <c r="W7" s="14"/>
      <c r="X7" s="14"/>
      <c r="Y7" s="14"/>
      <c r="Z7" s="14"/>
    </row>
    <row r="8" spans="1:26" ht="30" customHeight="1">
      <c r="A8" s="6">
        <v>206</v>
      </c>
      <c r="B8" s="7" t="s">
        <v>8</v>
      </c>
      <c r="C8" s="8">
        <v>14</v>
      </c>
      <c r="D8" s="9">
        <v>10</v>
      </c>
      <c r="E8" s="10">
        <f t="shared" si="0"/>
        <v>24</v>
      </c>
      <c r="F8" s="25" t="str">
        <f t="shared" si="1"/>
        <v>C</v>
      </c>
      <c r="G8" s="8">
        <v>16</v>
      </c>
      <c r="H8" s="8">
        <v>10</v>
      </c>
      <c r="I8" s="10">
        <f t="shared" si="2"/>
        <v>26</v>
      </c>
      <c r="J8" s="25" t="str">
        <f t="shared" si="3"/>
        <v>C+</v>
      </c>
      <c r="K8" s="8">
        <v>16</v>
      </c>
      <c r="L8" s="8">
        <v>10</v>
      </c>
      <c r="M8" s="10">
        <f t="shared" si="4"/>
        <v>26</v>
      </c>
      <c r="N8" s="25" t="str">
        <f t="shared" si="5"/>
        <v>C+</v>
      </c>
      <c r="O8" s="10">
        <f t="shared" si="6"/>
        <v>76</v>
      </c>
      <c r="P8" s="15">
        <f t="shared" si="7"/>
        <v>50.666666666666671</v>
      </c>
      <c r="Q8" s="11" t="str">
        <f t="shared" si="8"/>
        <v>C+</v>
      </c>
      <c r="R8" s="8" t="s">
        <v>65</v>
      </c>
      <c r="S8" s="8" t="s">
        <v>65</v>
      </c>
      <c r="T8" s="8" t="s">
        <v>65</v>
      </c>
      <c r="U8" s="14"/>
      <c r="V8" s="14"/>
      <c r="W8" s="14"/>
      <c r="X8" s="14"/>
      <c r="Y8" s="14"/>
      <c r="Z8" s="14"/>
    </row>
    <row r="9" spans="1:26" ht="30" customHeight="1">
      <c r="A9" s="6">
        <v>207</v>
      </c>
      <c r="B9" s="16" t="s">
        <v>9</v>
      </c>
      <c r="C9" s="8">
        <v>20</v>
      </c>
      <c r="D9" s="9">
        <v>10</v>
      </c>
      <c r="E9" s="10">
        <f t="shared" si="0"/>
        <v>30</v>
      </c>
      <c r="F9" s="25" t="str">
        <f t="shared" si="1"/>
        <v>C+</v>
      </c>
      <c r="G9" s="8">
        <v>24</v>
      </c>
      <c r="H9" s="8">
        <v>10</v>
      </c>
      <c r="I9" s="10">
        <f t="shared" si="2"/>
        <v>34</v>
      </c>
      <c r="J9" s="25" t="str">
        <f t="shared" si="3"/>
        <v>B</v>
      </c>
      <c r="K9" s="8">
        <v>34</v>
      </c>
      <c r="L9" s="8">
        <v>10</v>
      </c>
      <c r="M9" s="10">
        <f t="shared" si="4"/>
        <v>44</v>
      </c>
      <c r="N9" s="25" t="str">
        <f t="shared" si="5"/>
        <v>A</v>
      </c>
      <c r="O9" s="10">
        <f t="shared" si="6"/>
        <v>108</v>
      </c>
      <c r="P9" s="15">
        <f t="shared" si="7"/>
        <v>72</v>
      </c>
      <c r="Q9" s="11" t="str">
        <f t="shared" si="8"/>
        <v>B+</v>
      </c>
      <c r="R9" s="8" t="s">
        <v>65</v>
      </c>
      <c r="S9" s="8" t="s">
        <v>65</v>
      </c>
      <c r="T9" s="8" t="s">
        <v>65</v>
      </c>
      <c r="U9" s="14"/>
      <c r="V9" s="14"/>
      <c r="W9" s="14"/>
      <c r="X9" s="14"/>
      <c r="Y9" s="14"/>
      <c r="Z9" s="14"/>
    </row>
    <row r="10" spans="1:26" ht="30" customHeight="1">
      <c r="A10" s="6">
        <v>208</v>
      </c>
      <c r="B10" s="7" t="s">
        <v>66</v>
      </c>
      <c r="C10" s="8">
        <v>14</v>
      </c>
      <c r="D10" s="9">
        <v>10</v>
      </c>
      <c r="E10" s="10">
        <f t="shared" si="0"/>
        <v>24</v>
      </c>
      <c r="F10" s="25" t="str">
        <f t="shared" si="1"/>
        <v>C</v>
      </c>
      <c r="G10" s="8">
        <v>28</v>
      </c>
      <c r="H10" s="8">
        <v>10</v>
      </c>
      <c r="I10" s="10">
        <f t="shared" si="2"/>
        <v>38</v>
      </c>
      <c r="J10" s="25" t="str">
        <f t="shared" si="3"/>
        <v>B+</v>
      </c>
      <c r="K10" s="8">
        <v>26</v>
      </c>
      <c r="L10" s="8">
        <v>10</v>
      </c>
      <c r="M10" s="10">
        <f t="shared" si="4"/>
        <v>36</v>
      </c>
      <c r="N10" s="25" t="str">
        <f t="shared" si="5"/>
        <v>B+</v>
      </c>
      <c r="O10" s="10">
        <f t="shared" si="6"/>
        <v>98</v>
      </c>
      <c r="P10" s="15">
        <f t="shared" si="7"/>
        <v>65.333333333333329</v>
      </c>
      <c r="Q10" s="11" t="str">
        <f t="shared" si="8"/>
        <v>B</v>
      </c>
      <c r="R10" s="8" t="s">
        <v>65</v>
      </c>
      <c r="S10" s="8" t="s">
        <v>65</v>
      </c>
      <c r="T10" s="8" t="s">
        <v>65</v>
      </c>
      <c r="U10" s="14"/>
      <c r="V10" s="14"/>
      <c r="W10" s="14"/>
      <c r="X10" s="14"/>
      <c r="Y10" s="14"/>
      <c r="Z10" s="14"/>
    </row>
    <row r="11" spans="1:26" ht="30" customHeight="1">
      <c r="A11" s="6">
        <v>209</v>
      </c>
      <c r="B11" s="16" t="s">
        <v>67</v>
      </c>
      <c r="C11" s="8">
        <v>20</v>
      </c>
      <c r="D11" s="9">
        <v>10</v>
      </c>
      <c r="E11" s="10">
        <f t="shared" si="0"/>
        <v>30</v>
      </c>
      <c r="F11" s="25" t="str">
        <f t="shared" si="1"/>
        <v>C+</v>
      </c>
      <c r="G11" s="8">
        <v>24</v>
      </c>
      <c r="H11" s="8">
        <v>10</v>
      </c>
      <c r="I11" s="10">
        <f t="shared" si="2"/>
        <v>34</v>
      </c>
      <c r="J11" s="25" t="str">
        <f t="shared" si="3"/>
        <v>B</v>
      </c>
      <c r="K11" s="8">
        <v>34</v>
      </c>
      <c r="L11" s="8">
        <v>10</v>
      </c>
      <c r="M11" s="10">
        <f t="shared" si="4"/>
        <v>44</v>
      </c>
      <c r="N11" s="25" t="str">
        <f t="shared" si="5"/>
        <v>A</v>
      </c>
      <c r="O11" s="10">
        <f t="shared" si="6"/>
        <v>108</v>
      </c>
      <c r="P11" s="15">
        <f t="shared" si="7"/>
        <v>72</v>
      </c>
      <c r="Q11" s="11" t="str">
        <f t="shared" si="8"/>
        <v>B+</v>
      </c>
      <c r="R11" s="8" t="s">
        <v>65</v>
      </c>
      <c r="S11" s="8" t="s">
        <v>65</v>
      </c>
      <c r="T11" s="8" t="s">
        <v>65</v>
      </c>
      <c r="U11" s="14"/>
      <c r="V11" s="14"/>
      <c r="W11" s="14"/>
      <c r="X11" s="14"/>
      <c r="Y11" s="14"/>
      <c r="Z11" s="14"/>
    </row>
    <row r="12" spans="1:26" ht="30" customHeight="1">
      <c r="A12" s="6">
        <v>210</v>
      </c>
      <c r="B12" s="7" t="s">
        <v>10</v>
      </c>
      <c r="C12" s="8">
        <v>15</v>
      </c>
      <c r="D12" s="9">
        <v>10</v>
      </c>
      <c r="E12" s="10">
        <f t="shared" si="0"/>
        <v>25</v>
      </c>
      <c r="F12" s="25" t="str">
        <f t="shared" si="1"/>
        <v>C</v>
      </c>
      <c r="G12" s="8">
        <v>20</v>
      </c>
      <c r="H12" s="8">
        <v>10</v>
      </c>
      <c r="I12" s="10">
        <f t="shared" si="2"/>
        <v>30</v>
      </c>
      <c r="J12" s="25" t="str">
        <f t="shared" si="3"/>
        <v>C+</v>
      </c>
      <c r="K12" s="8">
        <v>35</v>
      </c>
      <c r="L12" s="8">
        <v>10</v>
      </c>
      <c r="M12" s="10">
        <f t="shared" si="4"/>
        <v>45</v>
      </c>
      <c r="N12" s="25" t="str">
        <f t="shared" si="5"/>
        <v>A</v>
      </c>
      <c r="O12" s="10">
        <f t="shared" si="6"/>
        <v>100</v>
      </c>
      <c r="P12" s="15">
        <f t="shared" si="7"/>
        <v>66.666666666666657</v>
      </c>
      <c r="Q12" s="11" t="str">
        <f t="shared" si="8"/>
        <v>B</v>
      </c>
      <c r="R12" s="8" t="s">
        <v>65</v>
      </c>
      <c r="S12" s="8" t="s">
        <v>65</v>
      </c>
      <c r="T12" s="8" t="s">
        <v>65</v>
      </c>
      <c r="U12" s="14"/>
      <c r="V12" s="14"/>
      <c r="W12" s="14"/>
      <c r="X12" s="14"/>
      <c r="Y12" s="14"/>
      <c r="Z12" s="14"/>
    </row>
    <row r="13" spans="1:26" ht="30" customHeight="1">
      <c r="A13" s="6">
        <v>211</v>
      </c>
      <c r="B13" s="7" t="s">
        <v>11</v>
      </c>
      <c r="C13" s="8">
        <v>14</v>
      </c>
      <c r="D13" s="9">
        <v>10</v>
      </c>
      <c r="E13" s="10">
        <f t="shared" si="0"/>
        <v>24</v>
      </c>
      <c r="F13" s="25" t="str">
        <f t="shared" si="1"/>
        <v>C</v>
      </c>
      <c r="G13" s="8">
        <v>16</v>
      </c>
      <c r="H13" s="8">
        <v>10</v>
      </c>
      <c r="I13" s="10">
        <f t="shared" si="2"/>
        <v>26</v>
      </c>
      <c r="J13" s="25" t="str">
        <f t="shared" si="3"/>
        <v>C+</v>
      </c>
      <c r="K13" s="8">
        <v>28</v>
      </c>
      <c r="L13" s="8">
        <v>10</v>
      </c>
      <c r="M13" s="10">
        <f t="shared" si="4"/>
        <v>38</v>
      </c>
      <c r="N13" s="25" t="str">
        <f t="shared" si="5"/>
        <v>B+</v>
      </c>
      <c r="O13" s="10">
        <f t="shared" si="6"/>
        <v>88</v>
      </c>
      <c r="P13" s="15">
        <f t="shared" si="7"/>
        <v>58.666666666666664</v>
      </c>
      <c r="Q13" s="11" t="str">
        <f t="shared" si="8"/>
        <v>C+</v>
      </c>
      <c r="R13" s="8" t="s">
        <v>65</v>
      </c>
      <c r="S13" s="8" t="s">
        <v>65</v>
      </c>
      <c r="T13" s="8" t="s">
        <v>65</v>
      </c>
      <c r="U13" s="14"/>
      <c r="V13" s="14"/>
      <c r="W13" s="14"/>
      <c r="X13" s="14"/>
      <c r="Y13" s="14"/>
      <c r="Z13" s="14"/>
    </row>
    <row r="14" spans="1:26" ht="30" customHeight="1">
      <c r="A14" s="6">
        <v>212</v>
      </c>
      <c r="B14" s="7" t="s">
        <v>12</v>
      </c>
      <c r="C14" s="8">
        <v>15</v>
      </c>
      <c r="D14" s="9">
        <v>10</v>
      </c>
      <c r="E14" s="10">
        <f t="shared" si="0"/>
        <v>25</v>
      </c>
      <c r="F14" s="25" t="str">
        <f t="shared" si="1"/>
        <v>C</v>
      </c>
      <c r="G14" s="8">
        <v>14</v>
      </c>
      <c r="H14" s="8">
        <v>10</v>
      </c>
      <c r="I14" s="10">
        <f t="shared" si="2"/>
        <v>24</v>
      </c>
      <c r="J14" s="25" t="str">
        <f t="shared" si="3"/>
        <v>C</v>
      </c>
      <c r="K14" s="8">
        <v>15</v>
      </c>
      <c r="L14" s="8">
        <v>10</v>
      </c>
      <c r="M14" s="10">
        <f t="shared" si="4"/>
        <v>25</v>
      </c>
      <c r="N14" s="25" t="str">
        <f t="shared" si="5"/>
        <v>C</v>
      </c>
      <c r="O14" s="10">
        <f t="shared" si="6"/>
        <v>74</v>
      </c>
      <c r="P14" s="15">
        <f t="shared" si="7"/>
        <v>49.333333333333336</v>
      </c>
      <c r="Q14" s="11" t="str">
        <f t="shared" si="8"/>
        <v>C</v>
      </c>
      <c r="R14" s="8" t="s">
        <v>65</v>
      </c>
      <c r="S14" s="8" t="s">
        <v>65</v>
      </c>
      <c r="T14" s="8" t="s">
        <v>65</v>
      </c>
      <c r="U14" s="14"/>
      <c r="V14" s="14"/>
      <c r="W14" s="14"/>
      <c r="X14" s="14"/>
      <c r="Y14" s="14"/>
      <c r="Z14" s="14"/>
    </row>
    <row r="15" spans="1:26" ht="30" customHeight="1">
      <c r="A15" s="6">
        <v>213</v>
      </c>
      <c r="B15" s="7" t="s">
        <v>13</v>
      </c>
      <c r="C15" s="8">
        <v>16</v>
      </c>
      <c r="D15" s="9">
        <v>10</v>
      </c>
      <c r="E15" s="10">
        <f t="shared" si="0"/>
        <v>26</v>
      </c>
      <c r="F15" s="25" t="str">
        <f t="shared" si="1"/>
        <v>C+</v>
      </c>
      <c r="G15" s="8">
        <v>37</v>
      </c>
      <c r="H15" s="8">
        <v>10</v>
      </c>
      <c r="I15" s="10">
        <f t="shared" si="2"/>
        <v>47</v>
      </c>
      <c r="J15" s="25" t="str">
        <f t="shared" si="3"/>
        <v>A+</v>
      </c>
      <c r="K15" s="8">
        <v>37</v>
      </c>
      <c r="L15" s="8">
        <v>10</v>
      </c>
      <c r="M15" s="10">
        <f t="shared" si="4"/>
        <v>47</v>
      </c>
      <c r="N15" s="25" t="str">
        <f t="shared" si="5"/>
        <v>A+</v>
      </c>
      <c r="O15" s="10">
        <f t="shared" si="6"/>
        <v>120</v>
      </c>
      <c r="P15" s="15">
        <f t="shared" si="7"/>
        <v>80</v>
      </c>
      <c r="Q15" s="11" t="str">
        <f t="shared" si="8"/>
        <v>B+</v>
      </c>
      <c r="R15" s="8" t="s">
        <v>65</v>
      </c>
      <c r="S15" s="8" t="s">
        <v>65</v>
      </c>
      <c r="T15" s="8" t="s">
        <v>65</v>
      </c>
      <c r="U15" s="14"/>
      <c r="V15" s="14"/>
      <c r="W15" s="14"/>
      <c r="X15" s="14"/>
      <c r="Y15" s="14"/>
      <c r="Z15" s="14"/>
    </row>
    <row r="16" spans="1:26" ht="30" customHeight="1">
      <c r="A16" s="6">
        <v>214</v>
      </c>
      <c r="B16" s="7" t="s">
        <v>14</v>
      </c>
      <c r="C16" s="8">
        <v>20</v>
      </c>
      <c r="D16" s="9">
        <v>10</v>
      </c>
      <c r="E16" s="10">
        <f t="shared" si="0"/>
        <v>30</v>
      </c>
      <c r="F16" s="25" t="str">
        <f t="shared" si="1"/>
        <v>C+</v>
      </c>
      <c r="G16" s="8">
        <v>36</v>
      </c>
      <c r="H16" s="8">
        <v>10</v>
      </c>
      <c r="I16" s="10">
        <f t="shared" si="2"/>
        <v>46</v>
      </c>
      <c r="J16" s="25" t="str">
        <f t="shared" si="3"/>
        <v>A+</v>
      </c>
      <c r="K16" s="8">
        <v>35</v>
      </c>
      <c r="L16" s="8">
        <v>10</v>
      </c>
      <c r="M16" s="10">
        <f t="shared" si="4"/>
        <v>45</v>
      </c>
      <c r="N16" s="25" t="str">
        <f t="shared" si="5"/>
        <v>A</v>
      </c>
      <c r="O16" s="10">
        <f t="shared" si="6"/>
        <v>121</v>
      </c>
      <c r="P16" s="15">
        <f t="shared" si="7"/>
        <v>80.666666666666657</v>
      </c>
      <c r="Q16" s="11" t="str">
        <f t="shared" si="8"/>
        <v>A</v>
      </c>
      <c r="R16" s="8" t="s">
        <v>65</v>
      </c>
      <c r="S16" s="8" t="s">
        <v>65</v>
      </c>
      <c r="T16" s="8" t="s">
        <v>65</v>
      </c>
      <c r="U16" s="14"/>
      <c r="V16" s="14"/>
      <c r="W16" s="14"/>
      <c r="X16" s="14"/>
      <c r="Y16" s="14"/>
      <c r="Z16" s="14"/>
    </row>
    <row r="17" spans="1:26" ht="30" customHeight="1">
      <c r="A17" s="6">
        <v>215</v>
      </c>
      <c r="B17" s="7" t="s">
        <v>15</v>
      </c>
      <c r="C17" s="8">
        <v>16</v>
      </c>
      <c r="D17" s="9">
        <v>10</v>
      </c>
      <c r="E17" s="10">
        <f t="shared" si="0"/>
        <v>26</v>
      </c>
      <c r="F17" s="25" t="str">
        <f t="shared" si="1"/>
        <v>C+</v>
      </c>
      <c r="G17" s="8">
        <v>15</v>
      </c>
      <c r="H17" s="8">
        <v>10</v>
      </c>
      <c r="I17" s="10">
        <f t="shared" si="2"/>
        <v>25</v>
      </c>
      <c r="J17" s="25" t="str">
        <f t="shared" si="3"/>
        <v>C</v>
      </c>
      <c r="K17" s="8">
        <v>26</v>
      </c>
      <c r="L17" s="8">
        <v>10</v>
      </c>
      <c r="M17" s="10">
        <f t="shared" si="4"/>
        <v>36</v>
      </c>
      <c r="N17" s="25" t="str">
        <f t="shared" si="5"/>
        <v>B+</v>
      </c>
      <c r="O17" s="10">
        <f t="shared" si="6"/>
        <v>87</v>
      </c>
      <c r="P17" s="15">
        <f t="shared" si="7"/>
        <v>57.999999999999993</v>
      </c>
      <c r="Q17" s="11" t="str">
        <f t="shared" si="8"/>
        <v>C+</v>
      </c>
      <c r="R17" s="8" t="s">
        <v>65</v>
      </c>
      <c r="S17" s="8" t="s">
        <v>65</v>
      </c>
      <c r="T17" s="8" t="s">
        <v>65</v>
      </c>
      <c r="U17" s="14"/>
      <c r="V17" s="14"/>
      <c r="W17" s="14"/>
      <c r="X17" s="14"/>
      <c r="Y17" s="14"/>
      <c r="Z17" s="14"/>
    </row>
    <row r="18" spans="1:26" ht="30" customHeight="1">
      <c r="A18" s="6">
        <v>216</v>
      </c>
      <c r="B18" s="16" t="s">
        <v>68</v>
      </c>
      <c r="C18" s="8">
        <v>21</v>
      </c>
      <c r="D18" s="9">
        <v>10</v>
      </c>
      <c r="E18" s="10">
        <f t="shared" si="0"/>
        <v>31</v>
      </c>
      <c r="F18" s="25" t="str">
        <f t="shared" si="1"/>
        <v>B</v>
      </c>
      <c r="G18" s="8">
        <v>30</v>
      </c>
      <c r="H18" s="8">
        <v>10</v>
      </c>
      <c r="I18" s="10">
        <f t="shared" si="2"/>
        <v>40</v>
      </c>
      <c r="J18" s="25" t="str">
        <f t="shared" si="3"/>
        <v>B+</v>
      </c>
      <c r="K18" s="8">
        <v>36</v>
      </c>
      <c r="L18" s="8">
        <v>10</v>
      </c>
      <c r="M18" s="10">
        <f t="shared" si="4"/>
        <v>46</v>
      </c>
      <c r="N18" s="25" t="str">
        <f t="shared" si="5"/>
        <v>A+</v>
      </c>
      <c r="O18" s="10">
        <f t="shared" si="6"/>
        <v>117</v>
      </c>
      <c r="P18" s="15">
        <f t="shared" si="7"/>
        <v>78</v>
      </c>
      <c r="Q18" s="11" t="str">
        <f t="shared" si="8"/>
        <v>B+</v>
      </c>
      <c r="R18" s="8" t="s">
        <v>65</v>
      </c>
      <c r="S18" s="8" t="s">
        <v>65</v>
      </c>
      <c r="T18" s="8" t="s">
        <v>65</v>
      </c>
      <c r="U18" s="14"/>
      <c r="V18" s="14"/>
      <c r="W18" s="14"/>
      <c r="X18" s="14"/>
      <c r="Y18" s="14"/>
      <c r="Z18" s="14"/>
    </row>
    <row r="19" spans="1:26" ht="30" customHeight="1">
      <c r="A19" s="6">
        <v>217</v>
      </c>
      <c r="B19" s="7" t="s">
        <v>16</v>
      </c>
      <c r="C19" s="8">
        <v>15</v>
      </c>
      <c r="D19" s="9">
        <v>10</v>
      </c>
      <c r="E19" s="10">
        <f t="shared" si="0"/>
        <v>25</v>
      </c>
      <c r="F19" s="25" t="str">
        <f t="shared" si="1"/>
        <v>C</v>
      </c>
      <c r="G19" s="8">
        <v>19</v>
      </c>
      <c r="H19" s="8">
        <v>10</v>
      </c>
      <c r="I19" s="10">
        <f t="shared" si="2"/>
        <v>29</v>
      </c>
      <c r="J19" s="25" t="str">
        <f t="shared" si="3"/>
        <v>C+</v>
      </c>
      <c r="K19" s="8">
        <v>28</v>
      </c>
      <c r="L19" s="8">
        <v>10</v>
      </c>
      <c r="M19" s="10">
        <f t="shared" si="4"/>
        <v>38</v>
      </c>
      <c r="N19" s="25" t="str">
        <f t="shared" si="5"/>
        <v>B+</v>
      </c>
      <c r="O19" s="10">
        <f t="shared" si="6"/>
        <v>92</v>
      </c>
      <c r="P19" s="15">
        <f t="shared" si="7"/>
        <v>61.333333333333329</v>
      </c>
      <c r="Q19" s="11" t="str">
        <f t="shared" si="8"/>
        <v>B</v>
      </c>
      <c r="R19" s="8" t="s">
        <v>65</v>
      </c>
      <c r="S19" s="8" t="s">
        <v>65</v>
      </c>
      <c r="T19" s="8" t="s">
        <v>65</v>
      </c>
      <c r="U19" s="14"/>
      <c r="V19" s="14"/>
      <c r="W19" s="14"/>
      <c r="X19" s="14"/>
      <c r="Y19" s="14"/>
      <c r="Z19" s="14"/>
    </row>
    <row r="20" spans="1:26" ht="30" customHeight="1">
      <c r="A20" s="6">
        <v>218</v>
      </c>
      <c r="B20" s="7" t="s">
        <v>69</v>
      </c>
      <c r="C20" s="8">
        <v>16</v>
      </c>
      <c r="D20" s="9">
        <v>10</v>
      </c>
      <c r="E20" s="10">
        <f t="shared" si="0"/>
        <v>26</v>
      </c>
      <c r="F20" s="25" t="str">
        <f t="shared" si="1"/>
        <v>C+</v>
      </c>
      <c r="G20" s="8">
        <v>21</v>
      </c>
      <c r="H20" s="8">
        <v>10</v>
      </c>
      <c r="I20" s="10">
        <f t="shared" si="2"/>
        <v>31</v>
      </c>
      <c r="J20" s="25" t="str">
        <f t="shared" si="3"/>
        <v>B</v>
      </c>
      <c r="K20" s="8">
        <v>18</v>
      </c>
      <c r="L20" s="8">
        <v>10</v>
      </c>
      <c r="M20" s="10">
        <f t="shared" si="4"/>
        <v>28</v>
      </c>
      <c r="N20" s="25" t="str">
        <f t="shared" si="5"/>
        <v>C+</v>
      </c>
      <c r="O20" s="10">
        <f t="shared" si="6"/>
        <v>85</v>
      </c>
      <c r="P20" s="15">
        <f t="shared" si="7"/>
        <v>56.666666666666664</v>
      </c>
      <c r="Q20" s="11" t="str">
        <f t="shared" si="8"/>
        <v>C+</v>
      </c>
      <c r="R20" s="8" t="s">
        <v>65</v>
      </c>
      <c r="S20" s="8" t="s">
        <v>65</v>
      </c>
      <c r="T20" s="8" t="s">
        <v>65</v>
      </c>
      <c r="U20" s="14"/>
      <c r="V20" s="14"/>
      <c r="W20" s="14"/>
      <c r="X20" s="14"/>
      <c r="Y20" s="14"/>
      <c r="Z20" s="14"/>
    </row>
    <row r="21" spans="1:26" ht="30" customHeight="1">
      <c r="A21" s="6">
        <v>219</v>
      </c>
      <c r="B21" s="16" t="s">
        <v>70</v>
      </c>
      <c r="C21" s="8">
        <v>14</v>
      </c>
      <c r="D21" s="9">
        <v>10</v>
      </c>
      <c r="E21" s="10">
        <f t="shared" si="0"/>
        <v>24</v>
      </c>
      <c r="F21" s="25" t="str">
        <f t="shared" si="1"/>
        <v>C</v>
      </c>
      <c r="G21" s="8">
        <v>19</v>
      </c>
      <c r="H21" s="8">
        <v>10</v>
      </c>
      <c r="I21" s="10">
        <f t="shared" si="2"/>
        <v>29</v>
      </c>
      <c r="J21" s="25" t="str">
        <f t="shared" si="3"/>
        <v>C+</v>
      </c>
      <c r="K21" s="8">
        <v>15</v>
      </c>
      <c r="L21" s="8">
        <v>10</v>
      </c>
      <c r="M21" s="10">
        <f t="shared" si="4"/>
        <v>25</v>
      </c>
      <c r="N21" s="25" t="str">
        <f t="shared" si="5"/>
        <v>C</v>
      </c>
      <c r="O21" s="10">
        <f t="shared" si="6"/>
        <v>78</v>
      </c>
      <c r="P21" s="15">
        <f t="shared" si="7"/>
        <v>52</v>
      </c>
      <c r="Q21" s="11" t="str">
        <f t="shared" si="8"/>
        <v>C+</v>
      </c>
      <c r="R21" s="8" t="s">
        <v>65</v>
      </c>
      <c r="S21" s="8" t="s">
        <v>65</v>
      </c>
      <c r="T21" s="8" t="s">
        <v>65</v>
      </c>
      <c r="U21" s="14"/>
      <c r="V21" s="14"/>
      <c r="W21" s="14"/>
      <c r="X21" s="14"/>
      <c r="Y21" s="14"/>
      <c r="Z21" s="14"/>
    </row>
    <row r="22" spans="1:26" ht="30" customHeight="1">
      <c r="A22" s="6">
        <v>220</v>
      </c>
      <c r="B22" s="7" t="s">
        <v>17</v>
      </c>
      <c r="C22" s="8">
        <v>15</v>
      </c>
      <c r="D22" s="9">
        <v>10</v>
      </c>
      <c r="E22" s="10">
        <f t="shared" si="0"/>
        <v>25</v>
      </c>
      <c r="F22" s="25" t="str">
        <f t="shared" si="1"/>
        <v>C</v>
      </c>
      <c r="G22" s="8">
        <v>15</v>
      </c>
      <c r="H22" s="8">
        <v>10</v>
      </c>
      <c r="I22" s="10">
        <f t="shared" si="2"/>
        <v>25</v>
      </c>
      <c r="J22" s="25" t="str">
        <f t="shared" si="3"/>
        <v>C</v>
      </c>
      <c r="K22" s="8">
        <v>26</v>
      </c>
      <c r="L22" s="8">
        <v>10</v>
      </c>
      <c r="M22" s="10">
        <f t="shared" si="4"/>
        <v>36</v>
      </c>
      <c r="N22" s="25" t="str">
        <f t="shared" si="5"/>
        <v>B+</v>
      </c>
      <c r="O22" s="10">
        <f t="shared" si="6"/>
        <v>86</v>
      </c>
      <c r="P22" s="15">
        <f t="shared" si="7"/>
        <v>57.333333333333336</v>
      </c>
      <c r="Q22" s="11" t="str">
        <f t="shared" si="8"/>
        <v>C+</v>
      </c>
      <c r="R22" s="8" t="s">
        <v>65</v>
      </c>
      <c r="S22" s="8" t="s">
        <v>65</v>
      </c>
      <c r="T22" s="8" t="s">
        <v>65</v>
      </c>
      <c r="U22" s="14"/>
      <c r="V22" s="14"/>
      <c r="W22" s="14"/>
      <c r="X22" s="14"/>
      <c r="Y22" s="14"/>
      <c r="Z22" s="14"/>
    </row>
    <row r="23" spans="1:26" ht="30" customHeight="1">
      <c r="A23" s="6">
        <v>221</v>
      </c>
      <c r="B23" s="7" t="s">
        <v>18</v>
      </c>
      <c r="C23" s="8">
        <v>16</v>
      </c>
      <c r="D23" s="9">
        <v>10</v>
      </c>
      <c r="E23" s="10">
        <f t="shared" si="0"/>
        <v>26</v>
      </c>
      <c r="F23" s="25" t="str">
        <f t="shared" si="1"/>
        <v>C+</v>
      </c>
      <c r="G23" s="8">
        <v>16</v>
      </c>
      <c r="H23" s="8">
        <v>10</v>
      </c>
      <c r="I23" s="10">
        <f t="shared" si="2"/>
        <v>26</v>
      </c>
      <c r="J23" s="25" t="str">
        <f t="shared" si="3"/>
        <v>C+</v>
      </c>
      <c r="K23" s="8">
        <v>31</v>
      </c>
      <c r="L23" s="8">
        <v>10</v>
      </c>
      <c r="M23" s="10">
        <f t="shared" si="4"/>
        <v>41</v>
      </c>
      <c r="N23" s="25" t="str">
        <f t="shared" si="5"/>
        <v>A</v>
      </c>
      <c r="O23" s="10">
        <f t="shared" si="6"/>
        <v>93</v>
      </c>
      <c r="P23" s="15">
        <f t="shared" si="7"/>
        <v>62</v>
      </c>
      <c r="Q23" s="11" t="str">
        <f t="shared" si="8"/>
        <v>B</v>
      </c>
      <c r="R23" s="8" t="s">
        <v>65</v>
      </c>
      <c r="S23" s="8" t="s">
        <v>65</v>
      </c>
      <c r="T23" s="8" t="s">
        <v>65</v>
      </c>
      <c r="U23" s="14"/>
      <c r="V23" s="14"/>
      <c r="W23" s="14"/>
      <c r="X23" s="14"/>
      <c r="Y23" s="14"/>
      <c r="Z23" s="14"/>
    </row>
    <row r="24" spans="1:26" ht="30" customHeight="1">
      <c r="A24" s="6">
        <v>222</v>
      </c>
      <c r="B24" s="7" t="s">
        <v>19</v>
      </c>
      <c r="C24" s="8">
        <v>14</v>
      </c>
      <c r="D24" s="9">
        <v>10</v>
      </c>
      <c r="E24" s="10">
        <f t="shared" si="0"/>
        <v>24</v>
      </c>
      <c r="F24" s="25" t="str">
        <f t="shared" si="1"/>
        <v>C</v>
      </c>
      <c r="G24" s="8">
        <v>15</v>
      </c>
      <c r="H24" s="8">
        <v>10</v>
      </c>
      <c r="I24" s="10">
        <f t="shared" si="2"/>
        <v>25</v>
      </c>
      <c r="J24" s="25" t="str">
        <f t="shared" si="3"/>
        <v>C</v>
      </c>
      <c r="K24" s="8">
        <v>26</v>
      </c>
      <c r="L24" s="8">
        <v>10</v>
      </c>
      <c r="M24" s="10">
        <f t="shared" si="4"/>
        <v>36</v>
      </c>
      <c r="N24" s="25" t="str">
        <f t="shared" si="5"/>
        <v>B+</v>
      </c>
      <c r="O24" s="10">
        <f t="shared" si="6"/>
        <v>85</v>
      </c>
      <c r="P24" s="15">
        <f t="shared" si="7"/>
        <v>56.666666666666664</v>
      </c>
      <c r="Q24" s="11" t="str">
        <f t="shared" si="8"/>
        <v>C+</v>
      </c>
      <c r="R24" s="8" t="s">
        <v>65</v>
      </c>
      <c r="S24" s="8" t="s">
        <v>65</v>
      </c>
      <c r="T24" s="8" t="s">
        <v>65</v>
      </c>
      <c r="U24" s="14"/>
      <c r="V24" s="14"/>
      <c r="W24" s="14"/>
      <c r="X24" s="14"/>
      <c r="Y24" s="14"/>
      <c r="Z24" s="14"/>
    </row>
    <row r="25" spans="1:26" ht="30" customHeight="1">
      <c r="A25" s="6">
        <v>223</v>
      </c>
      <c r="B25" s="7" t="s">
        <v>20</v>
      </c>
      <c r="C25" s="8">
        <v>14</v>
      </c>
      <c r="D25" s="9">
        <v>10</v>
      </c>
      <c r="E25" s="10">
        <f t="shared" si="0"/>
        <v>24</v>
      </c>
      <c r="F25" s="25" t="str">
        <f t="shared" si="1"/>
        <v>C</v>
      </c>
      <c r="G25" s="8">
        <v>14</v>
      </c>
      <c r="H25" s="8">
        <v>10</v>
      </c>
      <c r="I25" s="10">
        <f t="shared" si="2"/>
        <v>24</v>
      </c>
      <c r="J25" s="25" t="str">
        <f t="shared" si="3"/>
        <v>C</v>
      </c>
      <c r="K25" s="8">
        <v>15</v>
      </c>
      <c r="L25" s="8">
        <v>10</v>
      </c>
      <c r="M25" s="10">
        <f t="shared" si="4"/>
        <v>25</v>
      </c>
      <c r="N25" s="25" t="str">
        <f t="shared" si="5"/>
        <v>C</v>
      </c>
      <c r="O25" s="10">
        <f t="shared" si="6"/>
        <v>73</v>
      </c>
      <c r="P25" s="15">
        <f t="shared" si="7"/>
        <v>48.666666666666671</v>
      </c>
      <c r="Q25" s="11" t="str">
        <f t="shared" si="8"/>
        <v>C</v>
      </c>
      <c r="R25" s="8" t="s">
        <v>65</v>
      </c>
      <c r="S25" s="8" t="s">
        <v>65</v>
      </c>
      <c r="T25" s="8" t="s">
        <v>65</v>
      </c>
      <c r="U25" s="14"/>
      <c r="V25" s="14"/>
      <c r="W25" s="14"/>
      <c r="X25" s="14"/>
      <c r="Y25" s="14"/>
      <c r="Z25" s="14"/>
    </row>
    <row r="26" spans="1:26" ht="30" customHeight="1">
      <c r="A26" s="6">
        <v>224</v>
      </c>
      <c r="B26" s="16" t="s">
        <v>71</v>
      </c>
      <c r="C26" s="8">
        <v>20</v>
      </c>
      <c r="D26" s="9">
        <v>10</v>
      </c>
      <c r="E26" s="10">
        <f t="shared" si="0"/>
        <v>30</v>
      </c>
      <c r="F26" s="25" t="str">
        <f t="shared" si="1"/>
        <v>C+</v>
      </c>
      <c r="G26" s="8">
        <v>28</v>
      </c>
      <c r="H26" s="8">
        <v>10</v>
      </c>
      <c r="I26" s="10">
        <f t="shared" si="2"/>
        <v>38</v>
      </c>
      <c r="J26" s="25" t="str">
        <f t="shared" si="3"/>
        <v>B+</v>
      </c>
      <c r="K26" s="8">
        <v>34</v>
      </c>
      <c r="L26" s="8">
        <v>10</v>
      </c>
      <c r="M26" s="10">
        <f t="shared" si="4"/>
        <v>44</v>
      </c>
      <c r="N26" s="25" t="str">
        <f t="shared" si="5"/>
        <v>A</v>
      </c>
      <c r="O26" s="10">
        <f t="shared" si="6"/>
        <v>112</v>
      </c>
      <c r="P26" s="15">
        <f t="shared" si="7"/>
        <v>74.666666666666671</v>
      </c>
      <c r="Q26" s="11" t="str">
        <f t="shared" si="8"/>
        <v>B+</v>
      </c>
      <c r="R26" s="8" t="s">
        <v>65</v>
      </c>
      <c r="S26" s="8" t="s">
        <v>65</v>
      </c>
      <c r="T26" s="8" t="s">
        <v>65</v>
      </c>
      <c r="U26" s="14"/>
      <c r="V26" s="14"/>
      <c r="W26" s="14"/>
      <c r="X26" s="14"/>
      <c r="Y26" s="14"/>
      <c r="Z26" s="14"/>
    </row>
    <row r="27" spans="1:26" ht="30" customHeight="1">
      <c r="A27" s="6">
        <v>225</v>
      </c>
      <c r="B27" s="3" t="s">
        <v>21</v>
      </c>
      <c r="C27" s="8">
        <v>15</v>
      </c>
      <c r="D27" s="9">
        <v>10</v>
      </c>
      <c r="E27" s="10">
        <f t="shared" si="0"/>
        <v>25</v>
      </c>
      <c r="F27" s="25" t="str">
        <f t="shared" si="1"/>
        <v>C</v>
      </c>
      <c r="G27" s="8">
        <v>28</v>
      </c>
      <c r="H27" s="8">
        <v>10</v>
      </c>
      <c r="I27" s="10">
        <f t="shared" si="2"/>
        <v>38</v>
      </c>
      <c r="J27" s="25" t="str">
        <f t="shared" si="3"/>
        <v>B+</v>
      </c>
      <c r="K27" s="8">
        <v>29</v>
      </c>
      <c r="L27" s="8">
        <v>10</v>
      </c>
      <c r="M27" s="10">
        <f t="shared" si="4"/>
        <v>39</v>
      </c>
      <c r="N27" s="25" t="str">
        <f t="shared" si="5"/>
        <v>B+</v>
      </c>
      <c r="O27" s="10">
        <f t="shared" si="6"/>
        <v>102</v>
      </c>
      <c r="P27" s="15">
        <f t="shared" si="7"/>
        <v>68</v>
      </c>
      <c r="Q27" s="11" t="str">
        <f t="shared" si="8"/>
        <v>B</v>
      </c>
      <c r="R27" s="8" t="s">
        <v>65</v>
      </c>
      <c r="S27" s="8" t="s">
        <v>65</v>
      </c>
      <c r="T27" s="8" t="s">
        <v>65</v>
      </c>
      <c r="U27" s="14"/>
      <c r="V27" s="14"/>
      <c r="W27" s="14"/>
      <c r="X27" s="14"/>
      <c r="Y27" s="14"/>
      <c r="Z27" s="14"/>
    </row>
    <row r="28" spans="1:26" ht="15.75" customHeight="1">
      <c r="A28" s="6">
        <v>226</v>
      </c>
      <c r="B28" s="3" t="s">
        <v>22</v>
      </c>
      <c r="C28" s="8">
        <v>15</v>
      </c>
      <c r="D28" s="9">
        <v>10</v>
      </c>
      <c r="E28" s="10">
        <f t="shared" si="0"/>
        <v>25</v>
      </c>
      <c r="F28" s="25" t="str">
        <f t="shared" si="1"/>
        <v>C</v>
      </c>
      <c r="G28" s="8">
        <v>16</v>
      </c>
      <c r="H28" s="8">
        <v>10</v>
      </c>
      <c r="I28" s="10">
        <f t="shared" si="2"/>
        <v>26</v>
      </c>
      <c r="J28" s="25" t="str">
        <f t="shared" si="3"/>
        <v>C+</v>
      </c>
      <c r="K28" s="8">
        <v>31</v>
      </c>
      <c r="L28" s="8">
        <v>10</v>
      </c>
      <c r="M28" s="10">
        <f t="shared" si="4"/>
        <v>41</v>
      </c>
      <c r="N28" s="25" t="str">
        <f t="shared" si="5"/>
        <v>A</v>
      </c>
      <c r="O28" s="10">
        <f t="shared" si="6"/>
        <v>92</v>
      </c>
      <c r="P28" s="15">
        <f t="shared" si="7"/>
        <v>61.333333333333329</v>
      </c>
      <c r="Q28" s="11" t="str">
        <f t="shared" si="8"/>
        <v>B</v>
      </c>
      <c r="R28" s="8" t="s">
        <v>65</v>
      </c>
      <c r="S28" s="8" t="s">
        <v>65</v>
      </c>
      <c r="T28" s="8" t="s">
        <v>65</v>
      </c>
    </row>
    <row r="29" spans="1:26" ht="15.75" customHeight="1">
      <c r="L29" s="26"/>
    </row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50309551000781394" bottom="0.61669772194506234" header="0" footer="0"/>
  <pageSetup paperSize="9" scale="6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workbookViewId="0"/>
  </sheetViews>
  <sheetFormatPr defaultColWidth="14.42578125" defaultRowHeight="15" customHeight="1"/>
  <cols>
    <col min="1" max="1" width="11.28515625" customWidth="1"/>
    <col min="2" max="2" width="20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22" customWidth="1"/>
    <col min="17" max="17" width="10.5703125" customWidth="1"/>
    <col min="18" max="26" width="9.140625" customWidth="1"/>
  </cols>
  <sheetData>
    <row r="1" spans="1:26" ht="18.75">
      <c r="A1" s="56" t="s">
        <v>0</v>
      </c>
      <c r="B1" s="50" t="s">
        <v>45</v>
      </c>
      <c r="C1" s="57" t="s">
        <v>75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 t="s">
        <v>47</v>
      </c>
      <c r="P1" s="54" t="s">
        <v>48</v>
      </c>
      <c r="Q1" s="54" t="s">
        <v>49</v>
      </c>
      <c r="R1" s="55" t="s">
        <v>50</v>
      </c>
      <c r="S1" s="54" t="s">
        <v>51</v>
      </c>
      <c r="T1" s="55" t="s">
        <v>52</v>
      </c>
      <c r="U1" s="4"/>
      <c r="V1" s="4"/>
      <c r="W1" s="4"/>
      <c r="X1" s="4"/>
      <c r="Y1" s="4"/>
      <c r="Z1" s="4"/>
    </row>
    <row r="2" spans="1:26" ht="31.5" customHeight="1">
      <c r="A2" s="48"/>
      <c r="B2" s="48"/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8" t="s">
        <v>60</v>
      </c>
      <c r="K2" s="18" t="s">
        <v>61</v>
      </c>
      <c r="L2" s="18" t="s">
        <v>62</v>
      </c>
      <c r="M2" s="18" t="s">
        <v>63</v>
      </c>
      <c r="N2" s="18" t="s">
        <v>64</v>
      </c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</row>
    <row r="3" spans="1:26" ht="30" customHeight="1">
      <c r="A3" s="6">
        <v>227</v>
      </c>
      <c r="B3" s="3" t="s">
        <v>23</v>
      </c>
      <c r="C3" s="8">
        <v>15</v>
      </c>
      <c r="D3" s="9">
        <v>10</v>
      </c>
      <c r="E3" s="10">
        <f t="shared" ref="E3:E25" si="0">C3+D3</f>
        <v>25</v>
      </c>
      <c r="F3" s="25" t="str">
        <f t="shared" ref="F3:F25" si="1">IF(E3&gt;=46,"A+",IF(E3&gt;=41,"A",IF(E3&gt;=36,"B+",IF(E3&gt;=31,"B",IF(E3&gt;=26,"C+",IF(E3&gt;=21,"C",IF(E3&gt;=16,"D+",IF(E3&lt;17,"E"))))))))</f>
        <v>C</v>
      </c>
      <c r="G3" s="8">
        <v>35</v>
      </c>
      <c r="H3" s="9">
        <v>10</v>
      </c>
      <c r="I3" s="10">
        <f t="shared" ref="I3:I25" si="2">G3+H3</f>
        <v>45</v>
      </c>
      <c r="J3" s="25" t="str">
        <f t="shared" ref="J3:J25" si="3">IF(I3&gt;=46,"A+",IF(I3&gt;=41,"A",IF(I3&gt;=36,"B+",IF(I3&gt;=31,"B",IF(I3&gt;=26,"C+",IF(I3&gt;=21,"C",IF(I3&gt;=16,"D+",IF(I3&lt;17,"E"))))))))</f>
        <v>A</v>
      </c>
      <c r="K3" s="9">
        <v>40</v>
      </c>
      <c r="L3" s="9">
        <v>10</v>
      </c>
      <c r="M3" s="10">
        <f t="shared" ref="M3:M25" si="4">K3+L3</f>
        <v>50</v>
      </c>
      <c r="N3" s="25" t="str">
        <f t="shared" ref="N3:N25" si="5">IF(M3&gt;=46,"A+",IF(M3&gt;=41,"A",IF(M3&gt;=36,"B+",IF(M3&gt;=31,"B",IF(M3&gt;=26,"C+",IF(M3&gt;=21,"C",IF(M3&gt;=16,"D+",IF(M3&lt;17,"E"))))))))</f>
        <v>A+</v>
      </c>
      <c r="O3" s="10">
        <f t="shared" ref="O3:O25" si="6">SUM(E3,I3,M3)</f>
        <v>120</v>
      </c>
      <c r="P3" s="15">
        <f t="shared" ref="P3:P25" si="7">(O3/150*100)</f>
        <v>80</v>
      </c>
      <c r="Q3" s="11" t="str">
        <f t="shared" ref="Q3:Q25" si="8">IF(P3&gt;90,"A+",IF(P3&gt;80,"A",IF(P3&gt;70,"B+",IF(P3&gt;60,"B",IF(P3&gt;50,"C+",IF(P3&gt;40,"C",IF(P3&gt;32,"D+",IF(P3&lt;33,"E"))))))))</f>
        <v>B+</v>
      </c>
      <c r="R3" s="8" t="s">
        <v>65</v>
      </c>
      <c r="S3" s="8" t="s">
        <v>65</v>
      </c>
      <c r="T3" s="8" t="s">
        <v>65</v>
      </c>
      <c r="U3" s="17"/>
      <c r="V3" s="17"/>
      <c r="W3" s="17"/>
      <c r="X3" s="17"/>
      <c r="Y3" s="17"/>
      <c r="Z3" s="17"/>
    </row>
    <row r="4" spans="1:26" ht="30" customHeight="1">
      <c r="A4" s="6">
        <v>228</v>
      </c>
      <c r="B4" s="3" t="s">
        <v>24</v>
      </c>
      <c r="C4" s="8">
        <v>17</v>
      </c>
      <c r="D4" s="9">
        <v>10</v>
      </c>
      <c r="E4" s="10">
        <f t="shared" si="0"/>
        <v>27</v>
      </c>
      <c r="F4" s="25" t="str">
        <f t="shared" si="1"/>
        <v>C+</v>
      </c>
      <c r="G4" s="8">
        <v>15</v>
      </c>
      <c r="H4" s="8">
        <v>10</v>
      </c>
      <c r="I4" s="10">
        <f t="shared" si="2"/>
        <v>25</v>
      </c>
      <c r="J4" s="25" t="str">
        <f t="shared" si="3"/>
        <v>C</v>
      </c>
      <c r="K4" s="8">
        <v>29</v>
      </c>
      <c r="L4" s="8">
        <v>10</v>
      </c>
      <c r="M4" s="10">
        <f t="shared" si="4"/>
        <v>39</v>
      </c>
      <c r="N4" s="25" t="str">
        <f t="shared" si="5"/>
        <v>B+</v>
      </c>
      <c r="O4" s="10">
        <f t="shared" si="6"/>
        <v>91</v>
      </c>
      <c r="P4" s="15">
        <f t="shared" si="7"/>
        <v>60.666666666666671</v>
      </c>
      <c r="Q4" s="11" t="str">
        <f t="shared" si="8"/>
        <v>B</v>
      </c>
      <c r="R4" s="8" t="s">
        <v>65</v>
      </c>
      <c r="S4" s="8" t="s">
        <v>65</v>
      </c>
      <c r="T4" s="8" t="s">
        <v>65</v>
      </c>
      <c r="U4" s="17"/>
      <c r="V4" s="17"/>
      <c r="W4" s="17"/>
      <c r="X4" s="17"/>
      <c r="Y4" s="17"/>
      <c r="Z4" s="17"/>
    </row>
    <row r="5" spans="1:26" ht="30" customHeight="1">
      <c r="A5" s="6">
        <v>229</v>
      </c>
      <c r="B5" s="3" t="s">
        <v>25</v>
      </c>
      <c r="C5" s="8">
        <v>22</v>
      </c>
      <c r="D5" s="9">
        <v>10</v>
      </c>
      <c r="E5" s="10">
        <f t="shared" si="0"/>
        <v>32</v>
      </c>
      <c r="F5" s="25" t="str">
        <f t="shared" si="1"/>
        <v>B</v>
      </c>
      <c r="G5" s="8">
        <v>27</v>
      </c>
      <c r="H5" s="8">
        <v>10</v>
      </c>
      <c r="I5" s="10">
        <f t="shared" si="2"/>
        <v>37</v>
      </c>
      <c r="J5" s="25" t="str">
        <f t="shared" si="3"/>
        <v>B+</v>
      </c>
      <c r="K5" s="8">
        <v>35</v>
      </c>
      <c r="L5" s="8">
        <v>10</v>
      </c>
      <c r="M5" s="10">
        <f t="shared" si="4"/>
        <v>45</v>
      </c>
      <c r="N5" s="25" t="str">
        <f t="shared" si="5"/>
        <v>A</v>
      </c>
      <c r="O5" s="10">
        <f t="shared" si="6"/>
        <v>114</v>
      </c>
      <c r="P5" s="15">
        <f t="shared" si="7"/>
        <v>76</v>
      </c>
      <c r="Q5" s="11" t="str">
        <f t="shared" si="8"/>
        <v>B+</v>
      </c>
      <c r="R5" s="8" t="s">
        <v>65</v>
      </c>
      <c r="S5" s="8" t="s">
        <v>65</v>
      </c>
      <c r="T5" s="8" t="s">
        <v>65</v>
      </c>
      <c r="U5" s="17"/>
      <c r="V5" s="17"/>
      <c r="W5" s="17"/>
      <c r="X5" s="17"/>
      <c r="Y5" s="17"/>
      <c r="Z5" s="17"/>
    </row>
    <row r="6" spans="1:26" ht="30" customHeight="1">
      <c r="A6" s="6">
        <v>230</v>
      </c>
      <c r="B6" s="3" t="s">
        <v>26</v>
      </c>
      <c r="C6" s="8">
        <v>20</v>
      </c>
      <c r="D6" s="9">
        <v>10</v>
      </c>
      <c r="E6" s="10">
        <f t="shared" si="0"/>
        <v>30</v>
      </c>
      <c r="F6" s="25" t="str">
        <f t="shared" si="1"/>
        <v>C+</v>
      </c>
      <c r="G6" s="8">
        <v>25</v>
      </c>
      <c r="H6" s="8">
        <v>10</v>
      </c>
      <c r="I6" s="10">
        <f t="shared" si="2"/>
        <v>35</v>
      </c>
      <c r="J6" s="25" t="str">
        <f t="shared" si="3"/>
        <v>B</v>
      </c>
      <c r="K6" s="8">
        <v>26</v>
      </c>
      <c r="L6" s="8">
        <v>10</v>
      </c>
      <c r="M6" s="10">
        <f t="shared" si="4"/>
        <v>36</v>
      </c>
      <c r="N6" s="25" t="str">
        <f t="shared" si="5"/>
        <v>B+</v>
      </c>
      <c r="O6" s="10">
        <f t="shared" si="6"/>
        <v>101</v>
      </c>
      <c r="P6" s="15">
        <f t="shared" si="7"/>
        <v>67.333333333333329</v>
      </c>
      <c r="Q6" s="11" t="str">
        <f t="shared" si="8"/>
        <v>B</v>
      </c>
      <c r="R6" s="8" t="s">
        <v>65</v>
      </c>
      <c r="S6" s="8" t="s">
        <v>65</v>
      </c>
      <c r="T6" s="8" t="s">
        <v>65</v>
      </c>
      <c r="U6" s="17"/>
      <c r="V6" s="17"/>
      <c r="W6" s="17"/>
      <c r="X6" s="17"/>
      <c r="Y6" s="17"/>
      <c r="Z6" s="17"/>
    </row>
    <row r="7" spans="1:26" ht="30" customHeight="1">
      <c r="A7" s="6">
        <v>231</v>
      </c>
      <c r="B7" s="3" t="s">
        <v>27</v>
      </c>
      <c r="C7" s="8">
        <v>22</v>
      </c>
      <c r="D7" s="9">
        <v>10</v>
      </c>
      <c r="E7" s="10">
        <f t="shared" si="0"/>
        <v>32</v>
      </c>
      <c r="F7" s="25" t="str">
        <f t="shared" si="1"/>
        <v>B</v>
      </c>
      <c r="G7" s="8">
        <v>26</v>
      </c>
      <c r="H7" s="8">
        <v>10</v>
      </c>
      <c r="I7" s="10">
        <f t="shared" si="2"/>
        <v>36</v>
      </c>
      <c r="J7" s="25" t="str">
        <f t="shared" si="3"/>
        <v>B+</v>
      </c>
      <c r="K7" s="8">
        <v>28</v>
      </c>
      <c r="L7" s="8">
        <v>10</v>
      </c>
      <c r="M7" s="10">
        <f t="shared" si="4"/>
        <v>38</v>
      </c>
      <c r="N7" s="25" t="str">
        <f t="shared" si="5"/>
        <v>B+</v>
      </c>
      <c r="O7" s="10">
        <f t="shared" si="6"/>
        <v>106</v>
      </c>
      <c r="P7" s="15">
        <f t="shared" si="7"/>
        <v>70.666666666666671</v>
      </c>
      <c r="Q7" s="11" t="str">
        <f t="shared" si="8"/>
        <v>B+</v>
      </c>
      <c r="R7" s="8" t="s">
        <v>65</v>
      </c>
      <c r="S7" s="8" t="s">
        <v>65</v>
      </c>
      <c r="T7" s="8" t="s">
        <v>65</v>
      </c>
      <c r="U7" s="17"/>
      <c r="V7" s="17"/>
      <c r="W7" s="17"/>
      <c r="X7" s="17"/>
      <c r="Y7" s="17"/>
      <c r="Z7" s="17"/>
    </row>
    <row r="8" spans="1:26" ht="30" customHeight="1">
      <c r="A8" s="6">
        <v>232</v>
      </c>
      <c r="B8" s="3" t="s">
        <v>28</v>
      </c>
      <c r="C8" s="8">
        <v>15</v>
      </c>
      <c r="D8" s="9">
        <v>10</v>
      </c>
      <c r="E8" s="10">
        <f t="shared" si="0"/>
        <v>25</v>
      </c>
      <c r="F8" s="25" t="str">
        <f t="shared" si="1"/>
        <v>C</v>
      </c>
      <c r="G8" s="8">
        <v>15</v>
      </c>
      <c r="H8" s="8">
        <v>10</v>
      </c>
      <c r="I8" s="10">
        <f t="shared" si="2"/>
        <v>25</v>
      </c>
      <c r="J8" s="25" t="str">
        <f t="shared" si="3"/>
        <v>C</v>
      </c>
      <c r="K8" s="8">
        <v>15</v>
      </c>
      <c r="L8" s="8">
        <v>10</v>
      </c>
      <c r="M8" s="10">
        <f t="shared" si="4"/>
        <v>25</v>
      </c>
      <c r="N8" s="25" t="str">
        <f t="shared" si="5"/>
        <v>C</v>
      </c>
      <c r="O8" s="10">
        <f t="shared" si="6"/>
        <v>75</v>
      </c>
      <c r="P8" s="15">
        <f t="shared" si="7"/>
        <v>50</v>
      </c>
      <c r="Q8" s="11" t="str">
        <f t="shared" si="8"/>
        <v>C</v>
      </c>
      <c r="R8" s="8" t="s">
        <v>65</v>
      </c>
      <c r="S8" s="8" t="s">
        <v>65</v>
      </c>
      <c r="T8" s="8" t="s">
        <v>65</v>
      </c>
      <c r="U8" s="17"/>
      <c r="V8" s="17"/>
      <c r="W8" s="17"/>
      <c r="X8" s="17"/>
      <c r="Y8" s="17"/>
      <c r="Z8" s="17"/>
    </row>
    <row r="9" spans="1:26" ht="30" customHeight="1">
      <c r="A9" s="6">
        <v>233</v>
      </c>
      <c r="B9" s="3" t="s">
        <v>29</v>
      </c>
      <c r="C9" s="8">
        <v>16</v>
      </c>
      <c r="D9" s="9">
        <v>10</v>
      </c>
      <c r="E9" s="10">
        <f t="shared" si="0"/>
        <v>26</v>
      </c>
      <c r="F9" s="25" t="str">
        <f t="shared" si="1"/>
        <v>C+</v>
      </c>
      <c r="G9" s="8">
        <v>15</v>
      </c>
      <c r="H9" s="8">
        <v>10</v>
      </c>
      <c r="I9" s="10">
        <f t="shared" si="2"/>
        <v>25</v>
      </c>
      <c r="J9" s="25" t="str">
        <f t="shared" si="3"/>
        <v>C</v>
      </c>
      <c r="K9" s="8">
        <v>24</v>
      </c>
      <c r="L9" s="8">
        <v>10</v>
      </c>
      <c r="M9" s="10">
        <f t="shared" si="4"/>
        <v>34</v>
      </c>
      <c r="N9" s="25" t="str">
        <f t="shared" si="5"/>
        <v>B</v>
      </c>
      <c r="O9" s="10">
        <f t="shared" si="6"/>
        <v>85</v>
      </c>
      <c r="P9" s="15">
        <f t="shared" si="7"/>
        <v>56.666666666666664</v>
      </c>
      <c r="Q9" s="11" t="str">
        <f t="shared" si="8"/>
        <v>C+</v>
      </c>
      <c r="R9" s="8" t="s">
        <v>65</v>
      </c>
      <c r="S9" s="8" t="s">
        <v>65</v>
      </c>
      <c r="T9" s="8" t="s">
        <v>65</v>
      </c>
      <c r="U9" s="17"/>
      <c r="V9" s="17"/>
      <c r="W9" s="17"/>
      <c r="X9" s="17"/>
      <c r="Y9" s="17"/>
      <c r="Z9" s="17"/>
    </row>
    <row r="10" spans="1:26" ht="30" customHeight="1">
      <c r="A10" s="6">
        <v>234</v>
      </c>
      <c r="B10" s="3" t="s">
        <v>30</v>
      </c>
      <c r="C10" s="8">
        <v>14</v>
      </c>
      <c r="D10" s="9">
        <v>10</v>
      </c>
      <c r="E10" s="10">
        <f t="shared" si="0"/>
        <v>24</v>
      </c>
      <c r="F10" s="25" t="str">
        <f t="shared" si="1"/>
        <v>C</v>
      </c>
      <c r="G10" s="8">
        <v>14</v>
      </c>
      <c r="H10" s="8">
        <v>10</v>
      </c>
      <c r="I10" s="10">
        <f t="shared" si="2"/>
        <v>24</v>
      </c>
      <c r="J10" s="25" t="str">
        <f t="shared" si="3"/>
        <v>C</v>
      </c>
      <c r="K10" s="8">
        <v>18</v>
      </c>
      <c r="L10" s="8">
        <v>10</v>
      </c>
      <c r="M10" s="10">
        <f t="shared" si="4"/>
        <v>28</v>
      </c>
      <c r="N10" s="25" t="str">
        <f t="shared" si="5"/>
        <v>C+</v>
      </c>
      <c r="O10" s="10">
        <f t="shared" si="6"/>
        <v>76</v>
      </c>
      <c r="P10" s="15">
        <f t="shared" si="7"/>
        <v>50.666666666666671</v>
      </c>
      <c r="Q10" s="11" t="str">
        <f t="shared" si="8"/>
        <v>C+</v>
      </c>
      <c r="R10" s="8" t="s">
        <v>65</v>
      </c>
      <c r="S10" s="8" t="s">
        <v>65</v>
      </c>
      <c r="T10" s="8" t="s">
        <v>65</v>
      </c>
      <c r="U10" s="17"/>
      <c r="V10" s="17"/>
      <c r="W10" s="17"/>
      <c r="X10" s="17"/>
      <c r="Y10" s="17"/>
      <c r="Z10" s="17"/>
    </row>
    <row r="11" spans="1:26" ht="30" customHeight="1">
      <c r="A11" s="6">
        <v>235</v>
      </c>
      <c r="B11" s="3" t="s">
        <v>31</v>
      </c>
      <c r="C11" s="8">
        <v>14</v>
      </c>
      <c r="D11" s="9">
        <v>10</v>
      </c>
      <c r="E11" s="10">
        <f t="shared" si="0"/>
        <v>24</v>
      </c>
      <c r="F11" s="25" t="str">
        <f t="shared" si="1"/>
        <v>C</v>
      </c>
      <c r="G11" s="8">
        <v>14</v>
      </c>
      <c r="H11" s="8">
        <v>10</v>
      </c>
      <c r="I11" s="10">
        <f t="shared" si="2"/>
        <v>24</v>
      </c>
      <c r="J11" s="25" t="str">
        <f t="shared" si="3"/>
        <v>C</v>
      </c>
      <c r="K11" s="8">
        <v>15</v>
      </c>
      <c r="L11" s="8">
        <v>10</v>
      </c>
      <c r="M11" s="10">
        <f t="shared" si="4"/>
        <v>25</v>
      </c>
      <c r="N11" s="25" t="str">
        <f t="shared" si="5"/>
        <v>C</v>
      </c>
      <c r="O11" s="10">
        <f t="shared" si="6"/>
        <v>73</v>
      </c>
      <c r="P11" s="15">
        <f t="shared" si="7"/>
        <v>48.666666666666671</v>
      </c>
      <c r="Q11" s="11" t="str">
        <f t="shared" si="8"/>
        <v>C</v>
      </c>
      <c r="R11" s="8" t="s">
        <v>65</v>
      </c>
      <c r="S11" s="8" t="s">
        <v>65</v>
      </c>
      <c r="T11" s="8" t="s">
        <v>65</v>
      </c>
      <c r="U11" s="17"/>
      <c r="V11" s="17"/>
      <c r="W11" s="17"/>
      <c r="X11" s="17"/>
      <c r="Y11" s="17"/>
      <c r="Z11" s="17"/>
    </row>
    <row r="12" spans="1:26" ht="30" customHeight="1">
      <c r="A12" s="6">
        <v>236</v>
      </c>
      <c r="B12" s="3" t="s">
        <v>32</v>
      </c>
      <c r="C12" s="8">
        <v>20</v>
      </c>
      <c r="D12" s="9">
        <v>10</v>
      </c>
      <c r="E12" s="10">
        <f t="shared" si="0"/>
        <v>30</v>
      </c>
      <c r="F12" s="25" t="str">
        <f t="shared" si="1"/>
        <v>C+</v>
      </c>
      <c r="G12" s="8">
        <v>27</v>
      </c>
      <c r="H12" s="8">
        <v>10</v>
      </c>
      <c r="I12" s="10">
        <f t="shared" si="2"/>
        <v>37</v>
      </c>
      <c r="J12" s="25" t="str">
        <f t="shared" si="3"/>
        <v>B+</v>
      </c>
      <c r="K12" s="8">
        <v>15</v>
      </c>
      <c r="L12" s="8">
        <v>10</v>
      </c>
      <c r="M12" s="10">
        <f t="shared" si="4"/>
        <v>25</v>
      </c>
      <c r="N12" s="25" t="str">
        <f t="shared" si="5"/>
        <v>C</v>
      </c>
      <c r="O12" s="10">
        <f t="shared" si="6"/>
        <v>92</v>
      </c>
      <c r="P12" s="15">
        <f t="shared" si="7"/>
        <v>61.333333333333329</v>
      </c>
      <c r="Q12" s="11" t="str">
        <f t="shared" si="8"/>
        <v>B</v>
      </c>
      <c r="R12" s="8" t="s">
        <v>65</v>
      </c>
      <c r="S12" s="8" t="s">
        <v>65</v>
      </c>
      <c r="T12" s="8" t="s">
        <v>65</v>
      </c>
      <c r="U12" s="17"/>
      <c r="V12" s="17"/>
      <c r="W12" s="17"/>
      <c r="X12" s="17"/>
      <c r="Y12" s="17"/>
      <c r="Z12" s="17"/>
    </row>
    <row r="13" spans="1:26" ht="30" customHeight="1">
      <c r="A13" s="6">
        <v>237</v>
      </c>
      <c r="B13" s="3" t="s">
        <v>33</v>
      </c>
      <c r="C13" s="8">
        <v>15</v>
      </c>
      <c r="D13" s="9">
        <v>10</v>
      </c>
      <c r="E13" s="10">
        <f t="shared" si="0"/>
        <v>25</v>
      </c>
      <c r="F13" s="25" t="str">
        <f t="shared" si="1"/>
        <v>C</v>
      </c>
      <c r="G13" s="8">
        <v>26</v>
      </c>
      <c r="H13" s="8">
        <v>10</v>
      </c>
      <c r="I13" s="10">
        <f t="shared" si="2"/>
        <v>36</v>
      </c>
      <c r="J13" s="25" t="str">
        <f t="shared" si="3"/>
        <v>B+</v>
      </c>
      <c r="K13" s="8">
        <v>34</v>
      </c>
      <c r="L13" s="8">
        <v>10</v>
      </c>
      <c r="M13" s="10">
        <f t="shared" si="4"/>
        <v>44</v>
      </c>
      <c r="N13" s="25" t="str">
        <f t="shared" si="5"/>
        <v>A</v>
      </c>
      <c r="O13" s="10">
        <f t="shared" si="6"/>
        <v>105</v>
      </c>
      <c r="P13" s="15">
        <f t="shared" si="7"/>
        <v>70</v>
      </c>
      <c r="Q13" s="11" t="str">
        <f t="shared" si="8"/>
        <v>B</v>
      </c>
      <c r="R13" s="8" t="s">
        <v>65</v>
      </c>
      <c r="S13" s="8" t="s">
        <v>65</v>
      </c>
      <c r="T13" s="8" t="s">
        <v>65</v>
      </c>
      <c r="U13" s="17"/>
      <c r="V13" s="17"/>
      <c r="W13" s="17"/>
      <c r="X13" s="17"/>
      <c r="Y13" s="17"/>
      <c r="Z13" s="17"/>
    </row>
    <row r="14" spans="1:26" ht="30" customHeight="1">
      <c r="A14" s="6">
        <v>238</v>
      </c>
      <c r="B14" s="3" t="s">
        <v>34</v>
      </c>
      <c r="C14" s="8">
        <v>15</v>
      </c>
      <c r="D14" s="9">
        <v>10</v>
      </c>
      <c r="E14" s="10">
        <f t="shared" si="0"/>
        <v>25</v>
      </c>
      <c r="F14" s="25" t="str">
        <f t="shared" si="1"/>
        <v>C</v>
      </c>
      <c r="G14" s="8">
        <v>25</v>
      </c>
      <c r="H14" s="8">
        <v>10</v>
      </c>
      <c r="I14" s="10">
        <f t="shared" si="2"/>
        <v>35</v>
      </c>
      <c r="J14" s="25" t="str">
        <f t="shared" si="3"/>
        <v>B</v>
      </c>
      <c r="K14" s="8">
        <v>15</v>
      </c>
      <c r="L14" s="8">
        <v>10</v>
      </c>
      <c r="M14" s="10">
        <f t="shared" si="4"/>
        <v>25</v>
      </c>
      <c r="N14" s="25" t="str">
        <f t="shared" si="5"/>
        <v>C</v>
      </c>
      <c r="O14" s="10">
        <f t="shared" si="6"/>
        <v>85</v>
      </c>
      <c r="P14" s="15">
        <f t="shared" si="7"/>
        <v>56.666666666666664</v>
      </c>
      <c r="Q14" s="11" t="str">
        <f t="shared" si="8"/>
        <v>C+</v>
      </c>
      <c r="R14" s="8" t="s">
        <v>65</v>
      </c>
      <c r="S14" s="8" t="s">
        <v>65</v>
      </c>
      <c r="T14" s="8" t="s">
        <v>65</v>
      </c>
      <c r="U14" s="17"/>
      <c r="V14" s="17"/>
      <c r="W14" s="17"/>
      <c r="X14" s="17"/>
      <c r="Y14" s="17"/>
      <c r="Z14" s="17"/>
    </row>
    <row r="15" spans="1:26" ht="30" customHeight="1">
      <c r="A15" s="6">
        <v>239</v>
      </c>
      <c r="B15" s="3" t="s">
        <v>35</v>
      </c>
      <c r="C15" s="8">
        <v>16</v>
      </c>
      <c r="D15" s="9">
        <v>10</v>
      </c>
      <c r="E15" s="10">
        <f t="shared" si="0"/>
        <v>26</v>
      </c>
      <c r="F15" s="25" t="str">
        <f t="shared" si="1"/>
        <v>C+</v>
      </c>
      <c r="G15" s="8">
        <v>16</v>
      </c>
      <c r="H15" s="8">
        <v>10</v>
      </c>
      <c r="I15" s="10">
        <f t="shared" si="2"/>
        <v>26</v>
      </c>
      <c r="J15" s="25" t="str">
        <f t="shared" si="3"/>
        <v>C+</v>
      </c>
      <c r="K15" s="8">
        <v>34</v>
      </c>
      <c r="L15" s="8">
        <v>10</v>
      </c>
      <c r="M15" s="10">
        <f t="shared" si="4"/>
        <v>44</v>
      </c>
      <c r="N15" s="25" t="str">
        <f t="shared" si="5"/>
        <v>A</v>
      </c>
      <c r="O15" s="10">
        <f t="shared" si="6"/>
        <v>96</v>
      </c>
      <c r="P15" s="15">
        <f t="shared" si="7"/>
        <v>64</v>
      </c>
      <c r="Q15" s="11" t="str">
        <f t="shared" si="8"/>
        <v>B</v>
      </c>
      <c r="R15" s="8" t="s">
        <v>65</v>
      </c>
      <c r="S15" s="8" t="s">
        <v>65</v>
      </c>
      <c r="T15" s="8" t="s">
        <v>65</v>
      </c>
      <c r="U15" s="17"/>
      <c r="V15" s="17"/>
      <c r="W15" s="17"/>
      <c r="X15" s="17"/>
      <c r="Y15" s="17"/>
      <c r="Z15" s="17"/>
    </row>
    <row r="16" spans="1:26" ht="30" customHeight="1">
      <c r="A16" s="6">
        <v>240</v>
      </c>
      <c r="B16" s="3" t="s">
        <v>36</v>
      </c>
      <c r="C16" s="8">
        <v>18</v>
      </c>
      <c r="D16" s="9">
        <v>10</v>
      </c>
      <c r="E16" s="10">
        <f t="shared" si="0"/>
        <v>28</v>
      </c>
      <c r="F16" s="25" t="str">
        <f t="shared" si="1"/>
        <v>C+</v>
      </c>
      <c r="G16" s="8">
        <v>15</v>
      </c>
      <c r="H16" s="8">
        <v>10</v>
      </c>
      <c r="I16" s="10">
        <f t="shared" si="2"/>
        <v>25</v>
      </c>
      <c r="J16" s="25" t="str">
        <f t="shared" si="3"/>
        <v>C</v>
      </c>
      <c r="K16" s="8">
        <v>20</v>
      </c>
      <c r="L16" s="8">
        <v>10</v>
      </c>
      <c r="M16" s="10">
        <f t="shared" si="4"/>
        <v>30</v>
      </c>
      <c r="N16" s="25" t="str">
        <f t="shared" si="5"/>
        <v>C+</v>
      </c>
      <c r="O16" s="10">
        <f t="shared" si="6"/>
        <v>83</v>
      </c>
      <c r="P16" s="15">
        <f t="shared" si="7"/>
        <v>55.333333333333336</v>
      </c>
      <c r="Q16" s="11" t="str">
        <f t="shared" si="8"/>
        <v>C+</v>
      </c>
      <c r="R16" s="8" t="s">
        <v>65</v>
      </c>
      <c r="S16" s="8" t="s">
        <v>65</v>
      </c>
      <c r="T16" s="8" t="s">
        <v>65</v>
      </c>
      <c r="U16" s="17"/>
      <c r="V16" s="17"/>
      <c r="W16" s="17"/>
      <c r="X16" s="17"/>
      <c r="Y16" s="17"/>
      <c r="Z16" s="17"/>
    </row>
    <row r="17" spans="1:26" ht="30" customHeight="1">
      <c r="A17" s="6">
        <v>241</v>
      </c>
      <c r="B17" s="3" t="s">
        <v>37</v>
      </c>
      <c r="C17" s="8">
        <v>15</v>
      </c>
      <c r="D17" s="9">
        <v>10</v>
      </c>
      <c r="E17" s="10">
        <f t="shared" si="0"/>
        <v>25</v>
      </c>
      <c r="F17" s="25" t="str">
        <f t="shared" si="1"/>
        <v>C</v>
      </c>
      <c r="G17" s="8">
        <v>18</v>
      </c>
      <c r="H17" s="8">
        <v>10</v>
      </c>
      <c r="I17" s="10">
        <f t="shared" si="2"/>
        <v>28</v>
      </c>
      <c r="J17" s="25" t="str">
        <f t="shared" si="3"/>
        <v>C+</v>
      </c>
      <c r="K17" s="8">
        <v>15</v>
      </c>
      <c r="L17" s="8">
        <v>10</v>
      </c>
      <c r="M17" s="10">
        <f t="shared" si="4"/>
        <v>25</v>
      </c>
      <c r="N17" s="25" t="str">
        <f t="shared" si="5"/>
        <v>C</v>
      </c>
      <c r="O17" s="10">
        <f t="shared" si="6"/>
        <v>78</v>
      </c>
      <c r="P17" s="15">
        <f t="shared" si="7"/>
        <v>52</v>
      </c>
      <c r="Q17" s="11" t="str">
        <f t="shared" si="8"/>
        <v>C+</v>
      </c>
      <c r="R17" s="8" t="s">
        <v>65</v>
      </c>
      <c r="S17" s="8" t="s">
        <v>65</v>
      </c>
      <c r="T17" s="8" t="s">
        <v>65</v>
      </c>
      <c r="U17" s="17"/>
      <c r="V17" s="17"/>
      <c r="W17" s="17"/>
      <c r="X17" s="17"/>
      <c r="Y17" s="17"/>
      <c r="Z17" s="17"/>
    </row>
    <row r="18" spans="1:26" ht="30" customHeight="1">
      <c r="A18" s="6">
        <v>242</v>
      </c>
      <c r="B18" s="3" t="s">
        <v>38</v>
      </c>
      <c r="C18" s="8">
        <v>15</v>
      </c>
      <c r="D18" s="9">
        <v>10</v>
      </c>
      <c r="E18" s="10">
        <f t="shared" si="0"/>
        <v>25</v>
      </c>
      <c r="F18" s="25" t="str">
        <f t="shared" si="1"/>
        <v>C</v>
      </c>
      <c r="G18" s="8">
        <v>18</v>
      </c>
      <c r="H18" s="8">
        <v>10</v>
      </c>
      <c r="I18" s="10">
        <f t="shared" si="2"/>
        <v>28</v>
      </c>
      <c r="J18" s="25" t="str">
        <f t="shared" si="3"/>
        <v>C+</v>
      </c>
      <c r="K18" s="8">
        <v>21</v>
      </c>
      <c r="L18" s="8">
        <v>10</v>
      </c>
      <c r="M18" s="10">
        <f t="shared" si="4"/>
        <v>31</v>
      </c>
      <c r="N18" s="25" t="str">
        <f t="shared" si="5"/>
        <v>B</v>
      </c>
      <c r="O18" s="10">
        <f t="shared" si="6"/>
        <v>84</v>
      </c>
      <c r="P18" s="15">
        <f t="shared" si="7"/>
        <v>56.000000000000007</v>
      </c>
      <c r="Q18" s="11" t="str">
        <f t="shared" si="8"/>
        <v>C+</v>
      </c>
      <c r="R18" s="8" t="s">
        <v>65</v>
      </c>
      <c r="S18" s="8" t="s">
        <v>65</v>
      </c>
      <c r="T18" s="8" t="s">
        <v>65</v>
      </c>
      <c r="U18" s="17"/>
      <c r="V18" s="17"/>
      <c r="W18" s="17"/>
      <c r="X18" s="17"/>
      <c r="Y18" s="17"/>
      <c r="Z18" s="17"/>
    </row>
    <row r="19" spans="1:26" ht="30" customHeight="1">
      <c r="A19" s="6">
        <v>243</v>
      </c>
      <c r="B19" s="3" t="s">
        <v>39</v>
      </c>
      <c r="C19" s="8">
        <v>14</v>
      </c>
      <c r="D19" s="9">
        <v>10</v>
      </c>
      <c r="E19" s="10">
        <f t="shared" si="0"/>
        <v>24</v>
      </c>
      <c r="F19" s="25" t="str">
        <f t="shared" si="1"/>
        <v>C</v>
      </c>
      <c r="G19" s="8">
        <v>15</v>
      </c>
      <c r="H19" s="8">
        <v>10</v>
      </c>
      <c r="I19" s="10">
        <f t="shared" si="2"/>
        <v>25</v>
      </c>
      <c r="J19" s="25" t="str">
        <f t="shared" si="3"/>
        <v>C</v>
      </c>
      <c r="K19" s="8">
        <v>26</v>
      </c>
      <c r="L19" s="8">
        <v>10</v>
      </c>
      <c r="M19" s="10">
        <f t="shared" si="4"/>
        <v>36</v>
      </c>
      <c r="N19" s="25" t="str">
        <f t="shared" si="5"/>
        <v>B+</v>
      </c>
      <c r="O19" s="10">
        <f t="shared" si="6"/>
        <v>85</v>
      </c>
      <c r="P19" s="15">
        <f t="shared" si="7"/>
        <v>56.666666666666664</v>
      </c>
      <c r="Q19" s="11" t="str">
        <f t="shared" si="8"/>
        <v>C+</v>
      </c>
      <c r="R19" s="8" t="s">
        <v>65</v>
      </c>
      <c r="S19" s="8" t="s">
        <v>65</v>
      </c>
      <c r="T19" s="8" t="s">
        <v>65</v>
      </c>
      <c r="U19" s="17"/>
      <c r="V19" s="17"/>
      <c r="W19" s="17"/>
      <c r="X19" s="17"/>
      <c r="Y19" s="17"/>
      <c r="Z19" s="17"/>
    </row>
    <row r="20" spans="1:26" ht="30" customHeight="1">
      <c r="A20" s="6">
        <v>244</v>
      </c>
      <c r="B20" s="3" t="s">
        <v>40</v>
      </c>
      <c r="C20" s="8">
        <v>25</v>
      </c>
      <c r="D20" s="9">
        <v>10</v>
      </c>
      <c r="E20" s="10">
        <f t="shared" si="0"/>
        <v>35</v>
      </c>
      <c r="F20" s="25" t="str">
        <f t="shared" si="1"/>
        <v>B</v>
      </c>
      <c r="G20" s="8">
        <v>35</v>
      </c>
      <c r="H20" s="8">
        <v>10</v>
      </c>
      <c r="I20" s="10">
        <f t="shared" si="2"/>
        <v>45</v>
      </c>
      <c r="J20" s="25" t="str">
        <f t="shared" si="3"/>
        <v>A</v>
      </c>
      <c r="K20" s="8">
        <v>37</v>
      </c>
      <c r="L20" s="8">
        <v>10</v>
      </c>
      <c r="M20" s="10">
        <f t="shared" si="4"/>
        <v>47</v>
      </c>
      <c r="N20" s="25" t="str">
        <f t="shared" si="5"/>
        <v>A+</v>
      </c>
      <c r="O20" s="10">
        <f t="shared" si="6"/>
        <v>127</v>
      </c>
      <c r="P20" s="15">
        <f t="shared" si="7"/>
        <v>84.666666666666671</v>
      </c>
      <c r="Q20" s="11" t="str">
        <f t="shared" si="8"/>
        <v>A</v>
      </c>
      <c r="R20" s="8" t="s">
        <v>65</v>
      </c>
      <c r="S20" s="8" t="s">
        <v>65</v>
      </c>
      <c r="T20" s="8" t="s">
        <v>65</v>
      </c>
      <c r="U20" s="17"/>
      <c r="V20" s="17"/>
      <c r="W20" s="17"/>
      <c r="X20" s="17"/>
      <c r="Y20" s="17"/>
      <c r="Z20" s="17"/>
    </row>
    <row r="21" spans="1:26" ht="30" customHeight="1">
      <c r="A21" s="6">
        <v>245</v>
      </c>
      <c r="B21" s="3" t="s">
        <v>41</v>
      </c>
      <c r="C21" s="8">
        <v>15</v>
      </c>
      <c r="D21" s="9">
        <v>10</v>
      </c>
      <c r="E21" s="10">
        <f t="shared" si="0"/>
        <v>25</v>
      </c>
      <c r="F21" s="25" t="str">
        <f t="shared" si="1"/>
        <v>C</v>
      </c>
      <c r="G21" s="8">
        <v>15</v>
      </c>
      <c r="H21" s="8">
        <v>10</v>
      </c>
      <c r="I21" s="10">
        <f t="shared" si="2"/>
        <v>25</v>
      </c>
      <c r="J21" s="25" t="str">
        <f t="shared" si="3"/>
        <v>C</v>
      </c>
      <c r="K21" s="8">
        <v>25</v>
      </c>
      <c r="L21" s="8">
        <v>10</v>
      </c>
      <c r="M21" s="10">
        <f t="shared" si="4"/>
        <v>35</v>
      </c>
      <c r="N21" s="25" t="str">
        <f t="shared" si="5"/>
        <v>B</v>
      </c>
      <c r="O21" s="10">
        <f t="shared" si="6"/>
        <v>85</v>
      </c>
      <c r="P21" s="15">
        <f t="shared" si="7"/>
        <v>56.666666666666664</v>
      </c>
      <c r="Q21" s="11" t="str">
        <f t="shared" si="8"/>
        <v>C+</v>
      </c>
      <c r="R21" s="8" t="s">
        <v>65</v>
      </c>
      <c r="S21" s="8" t="s">
        <v>65</v>
      </c>
      <c r="T21" s="8" t="s">
        <v>65</v>
      </c>
      <c r="U21" s="17"/>
      <c r="V21" s="17"/>
      <c r="W21" s="17"/>
      <c r="X21" s="17"/>
      <c r="Y21" s="17"/>
      <c r="Z21" s="17"/>
    </row>
    <row r="22" spans="1:26" ht="30" customHeight="1">
      <c r="A22" s="6">
        <v>246</v>
      </c>
      <c r="B22" s="3" t="s">
        <v>42</v>
      </c>
      <c r="C22" s="8">
        <v>17</v>
      </c>
      <c r="D22" s="9">
        <v>10</v>
      </c>
      <c r="E22" s="10">
        <f t="shared" si="0"/>
        <v>27</v>
      </c>
      <c r="F22" s="25" t="str">
        <f t="shared" si="1"/>
        <v>C+</v>
      </c>
      <c r="G22" s="8">
        <v>14</v>
      </c>
      <c r="H22" s="8">
        <v>10</v>
      </c>
      <c r="I22" s="10">
        <f t="shared" si="2"/>
        <v>24</v>
      </c>
      <c r="J22" s="25" t="str">
        <f t="shared" si="3"/>
        <v>C</v>
      </c>
      <c r="K22" s="8">
        <v>23</v>
      </c>
      <c r="L22" s="8">
        <v>10</v>
      </c>
      <c r="M22" s="10">
        <f t="shared" si="4"/>
        <v>33</v>
      </c>
      <c r="N22" s="25" t="str">
        <f t="shared" si="5"/>
        <v>B</v>
      </c>
      <c r="O22" s="10">
        <f t="shared" si="6"/>
        <v>84</v>
      </c>
      <c r="P22" s="15">
        <f t="shared" si="7"/>
        <v>56.000000000000007</v>
      </c>
      <c r="Q22" s="11" t="str">
        <f t="shared" si="8"/>
        <v>C+</v>
      </c>
      <c r="R22" s="8" t="s">
        <v>65</v>
      </c>
      <c r="S22" s="8" t="s">
        <v>65</v>
      </c>
      <c r="T22" s="8" t="s">
        <v>65</v>
      </c>
      <c r="U22" s="17"/>
      <c r="V22" s="17"/>
      <c r="W22" s="17"/>
      <c r="X22" s="17"/>
      <c r="Y22" s="17"/>
      <c r="Z22" s="17"/>
    </row>
    <row r="23" spans="1:26" ht="30" customHeight="1">
      <c r="A23" s="6">
        <v>247</v>
      </c>
      <c r="B23" s="3" t="s">
        <v>43</v>
      </c>
      <c r="C23" s="8">
        <v>19</v>
      </c>
      <c r="D23" s="9">
        <v>10</v>
      </c>
      <c r="E23" s="10">
        <f t="shared" si="0"/>
        <v>29</v>
      </c>
      <c r="F23" s="25" t="str">
        <f t="shared" si="1"/>
        <v>C+</v>
      </c>
      <c r="G23" s="8">
        <v>15</v>
      </c>
      <c r="H23" s="8">
        <v>10</v>
      </c>
      <c r="I23" s="10">
        <f t="shared" si="2"/>
        <v>25</v>
      </c>
      <c r="J23" s="25" t="str">
        <f t="shared" si="3"/>
        <v>C</v>
      </c>
      <c r="K23" s="8">
        <v>18</v>
      </c>
      <c r="L23" s="8">
        <v>10</v>
      </c>
      <c r="M23" s="10">
        <f t="shared" si="4"/>
        <v>28</v>
      </c>
      <c r="N23" s="25" t="str">
        <f t="shared" si="5"/>
        <v>C+</v>
      </c>
      <c r="O23" s="10">
        <f t="shared" si="6"/>
        <v>82</v>
      </c>
      <c r="P23" s="15">
        <f t="shared" si="7"/>
        <v>54.666666666666664</v>
      </c>
      <c r="Q23" s="11" t="str">
        <f t="shared" si="8"/>
        <v>C+</v>
      </c>
      <c r="R23" s="8" t="s">
        <v>65</v>
      </c>
      <c r="S23" s="8" t="s">
        <v>65</v>
      </c>
      <c r="T23" s="8" t="s">
        <v>65</v>
      </c>
      <c r="U23" s="17"/>
      <c r="V23" s="17"/>
      <c r="W23" s="17"/>
      <c r="X23" s="17"/>
      <c r="Y23" s="17"/>
      <c r="Z23" s="17"/>
    </row>
    <row r="24" spans="1:26" ht="30" customHeight="1">
      <c r="A24" s="6">
        <v>248</v>
      </c>
      <c r="B24" s="3" t="s">
        <v>44</v>
      </c>
      <c r="C24" s="8">
        <v>15</v>
      </c>
      <c r="D24" s="9">
        <v>10</v>
      </c>
      <c r="E24" s="10">
        <f t="shared" si="0"/>
        <v>25</v>
      </c>
      <c r="F24" s="25" t="str">
        <f t="shared" si="1"/>
        <v>C</v>
      </c>
      <c r="G24" s="8">
        <v>18</v>
      </c>
      <c r="H24" s="8">
        <v>10</v>
      </c>
      <c r="I24" s="10">
        <f t="shared" si="2"/>
        <v>28</v>
      </c>
      <c r="J24" s="25" t="str">
        <f t="shared" si="3"/>
        <v>C+</v>
      </c>
      <c r="K24" s="8">
        <v>21</v>
      </c>
      <c r="L24" s="8">
        <v>10</v>
      </c>
      <c r="M24" s="10">
        <f t="shared" si="4"/>
        <v>31</v>
      </c>
      <c r="N24" s="25" t="str">
        <f t="shared" si="5"/>
        <v>B</v>
      </c>
      <c r="O24" s="10">
        <f t="shared" si="6"/>
        <v>84</v>
      </c>
      <c r="P24" s="15">
        <f t="shared" si="7"/>
        <v>56.000000000000007</v>
      </c>
      <c r="Q24" s="11" t="str">
        <f t="shared" si="8"/>
        <v>C+</v>
      </c>
      <c r="R24" s="8" t="s">
        <v>65</v>
      </c>
      <c r="S24" s="8" t="s">
        <v>65</v>
      </c>
      <c r="T24" s="8" t="s">
        <v>65</v>
      </c>
      <c r="U24" s="17"/>
      <c r="V24" s="17"/>
      <c r="W24" s="17"/>
      <c r="X24" s="17"/>
      <c r="Y24" s="17"/>
      <c r="Z24" s="17"/>
    </row>
    <row r="25" spans="1:26" ht="30" customHeight="1">
      <c r="A25" s="6">
        <v>249</v>
      </c>
      <c r="B25" s="22" t="s">
        <v>72</v>
      </c>
      <c r="C25" s="8">
        <v>15</v>
      </c>
      <c r="D25" s="9">
        <v>10</v>
      </c>
      <c r="E25" s="10">
        <f t="shared" si="0"/>
        <v>25</v>
      </c>
      <c r="F25" s="25" t="str">
        <f t="shared" si="1"/>
        <v>C</v>
      </c>
      <c r="G25" s="8">
        <v>26</v>
      </c>
      <c r="H25" s="8">
        <v>10</v>
      </c>
      <c r="I25" s="10">
        <f t="shared" si="2"/>
        <v>36</v>
      </c>
      <c r="J25" s="25" t="str">
        <f t="shared" si="3"/>
        <v>B+</v>
      </c>
      <c r="K25" s="8">
        <v>32</v>
      </c>
      <c r="L25" s="8">
        <v>10</v>
      </c>
      <c r="M25" s="10">
        <f t="shared" si="4"/>
        <v>42</v>
      </c>
      <c r="N25" s="25" t="str">
        <f t="shared" si="5"/>
        <v>A</v>
      </c>
      <c r="O25" s="10">
        <f t="shared" si="6"/>
        <v>103</v>
      </c>
      <c r="P25" s="15">
        <f t="shared" si="7"/>
        <v>68.666666666666671</v>
      </c>
      <c r="Q25" s="11" t="str">
        <f t="shared" si="8"/>
        <v>B</v>
      </c>
      <c r="R25" s="8" t="s">
        <v>65</v>
      </c>
      <c r="S25" s="8" t="s">
        <v>65</v>
      </c>
      <c r="T25" s="8" t="s">
        <v>65</v>
      </c>
      <c r="U25" s="17"/>
      <c r="V25" s="17"/>
      <c r="W25" s="17"/>
      <c r="X25" s="17"/>
      <c r="Y25" s="17"/>
      <c r="Z25" s="17"/>
    </row>
    <row r="26" spans="1:26" ht="15.75" customHeight="1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2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2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2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2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2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2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2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2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2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2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2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2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2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2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2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2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2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2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2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2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2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2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2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2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2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2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2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2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2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2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2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2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2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2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2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2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2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2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2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2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2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2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2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2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2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2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2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2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2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2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2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2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2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2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2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2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2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2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2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2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2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2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2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2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2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2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2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2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2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2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2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2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2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2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2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2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2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2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2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2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2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2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2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2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2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2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2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2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2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2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2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2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2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2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2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2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2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2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2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2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2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2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2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2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2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2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2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2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2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2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2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2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2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2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2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2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2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2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2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2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2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2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2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2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2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2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2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2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2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2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2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2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2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2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2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2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2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2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2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2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2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2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2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2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2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2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2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2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2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2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2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2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2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2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2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2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2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2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2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2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2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2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2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2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2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2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2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2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2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2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2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2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2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2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2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2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2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2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2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2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2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2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2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2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2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2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2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2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2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2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2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2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2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2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2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2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2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2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2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2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2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2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2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2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2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2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2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2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2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2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2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2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2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2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2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2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2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2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2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2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2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2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2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2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2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2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2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2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2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2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2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2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2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2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2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2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2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2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2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2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2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2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2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2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2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2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2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2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2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2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2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2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2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2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2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2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2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2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2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2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2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2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2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2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2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2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2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2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2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2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2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2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2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2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2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2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2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2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2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2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2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2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2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2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2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2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2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2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2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2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2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2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2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2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2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2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2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2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2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2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2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2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2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2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2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2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2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2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2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2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2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2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2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2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2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2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2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2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2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2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2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2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2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2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2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2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2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2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2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2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2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2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2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2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2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2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2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2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2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2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2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2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2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2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2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2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2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2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2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2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2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2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2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2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2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2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2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2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2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2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2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2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2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2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2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2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2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2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2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2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2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2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2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2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2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2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2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2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2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2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2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2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2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2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2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2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2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2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2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2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2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2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2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2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2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2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2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2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2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2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2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2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2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2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2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2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2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2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2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2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2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2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2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2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2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2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2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2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2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2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2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2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2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2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2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2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2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2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2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2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2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2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2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2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2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2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2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2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2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2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2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2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2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2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2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2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2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2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2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2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2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2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2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2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2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2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2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2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2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2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2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2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2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2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2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2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2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2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2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2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2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2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2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2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2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2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2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2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2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2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2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2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2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2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2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2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2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2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2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2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2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2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2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2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2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2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2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2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2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2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2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2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2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2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2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2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2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2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2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2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2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2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2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2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2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2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2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2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2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2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2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2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2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2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2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2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2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2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2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2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2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2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2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2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2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2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2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2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2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2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2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2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2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2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2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2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2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2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2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2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2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2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2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2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2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2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2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2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2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2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2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2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2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2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2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2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2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2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2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2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2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2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2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2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2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2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2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2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2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2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2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2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2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2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2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2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2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2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2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2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2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2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2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2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2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2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2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2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2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2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2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2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2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2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2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2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2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2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2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2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2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2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2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2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2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2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2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2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2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2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2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2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2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2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2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2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2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2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2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2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2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2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2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2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2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2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2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2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2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2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2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2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2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2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2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2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2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2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2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2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2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2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2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2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2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2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2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2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2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2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2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2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2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2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2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2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2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2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2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2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2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2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2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2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2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2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2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2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2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2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2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2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2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2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2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2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2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2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2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2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2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2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2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2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2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2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2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2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2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2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2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2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2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2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2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2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2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2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2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2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2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2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2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2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2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2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2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2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2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2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2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2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2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2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2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2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2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2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2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2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2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2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2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2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2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2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2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2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2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2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2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2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2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2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2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2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2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2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2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2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2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2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2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2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2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2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2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2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2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2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2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2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2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2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2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2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2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2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2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2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2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2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2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2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2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2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2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2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2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2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2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2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2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2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2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2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2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2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2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2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2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2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2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2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2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2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2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2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2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2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2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2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2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2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2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2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2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2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2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2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2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2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2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2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2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2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2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2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2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2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2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2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2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2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2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2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2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2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2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2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2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2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2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2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2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2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2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2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2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2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2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2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2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2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2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2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2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2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2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2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2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2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2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2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2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2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2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2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2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2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2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2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2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2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2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2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2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2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2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2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2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2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2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2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2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2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2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2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2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2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2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2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2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2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2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2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2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2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2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2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2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2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2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2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2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2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2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2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2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2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2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2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2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2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2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2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2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2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2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2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2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2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2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2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2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2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2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2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2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2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2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2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2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2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2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2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2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33662388943731492" top="0.75" bottom="0.75" header="0" footer="0"/>
  <pageSetup scale="64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18.75">
      <c r="A1" s="50" t="s">
        <v>0</v>
      </c>
      <c r="B1" s="50" t="s">
        <v>45</v>
      </c>
      <c r="C1" s="57" t="s">
        <v>76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8" t="s">
        <v>47</v>
      </c>
      <c r="P1" s="58" t="s">
        <v>48</v>
      </c>
      <c r="Q1" s="58" t="s">
        <v>49</v>
      </c>
      <c r="R1" s="59" t="s">
        <v>50</v>
      </c>
      <c r="S1" s="58" t="s">
        <v>51</v>
      </c>
      <c r="T1" s="59" t="s">
        <v>52</v>
      </c>
    </row>
    <row r="2" spans="1:26" ht="29.25" customHeight="1">
      <c r="A2" s="48"/>
      <c r="B2" s="48"/>
      <c r="C2" s="24" t="s">
        <v>53</v>
      </c>
      <c r="D2" s="24" t="s">
        <v>54</v>
      </c>
      <c r="E2" s="24" t="s">
        <v>55</v>
      </c>
      <c r="F2" s="24" t="s">
        <v>56</v>
      </c>
      <c r="G2" s="24" t="s">
        <v>57</v>
      </c>
      <c r="H2" s="24" t="s">
        <v>58</v>
      </c>
      <c r="I2" s="24" t="s">
        <v>59</v>
      </c>
      <c r="J2" s="24" t="s">
        <v>60</v>
      </c>
      <c r="K2" s="24" t="s">
        <v>61</v>
      </c>
      <c r="L2" s="24" t="s">
        <v>62</v>
      </c>
      <c r="M2" s="24" t="s">
        <v>63</v>
      </c>
      <c r="N2" s="24" t="s">
        <v>64</v>
      </c>
      <c r="O2" s="48"/>
      <c r="P2" s="48"/>
      <c r="Q2" s="48"/>
      <c r="R2" s="48"/>
      <c r="S2" s="48"/>
      <c r="T2" s="48"/>
    </row>
    <row r="3" spans="1:26" ht="30" customHeight="1">
      <c r="A3" s="6">
        <v>201</v>
      </c>
      <c r="B3" s="7" t="s">
        <v>1</v>
      </c>
      <c r="C3" s="8">
        <v>19</v>
      </c>
      <c r="D3" s="9">
        <v>5</v>
      </c>
      <c r="E3" s="10">
        <f t="shared" ref="E3:E28" si="0">C3+D3</f>
        <v>24</v>
      </c>
      <c r="F3" s="11" t="str">
        <f t="shared" ref="F3:F28" si="1">IF(E3&gt;23,"A+",IF(E3&gt;21,"A",IF(E3&gt;19,"B+",IF(E3&gt;16,"B",IF(E3&gt;13,"C+",IF(E3&gt;10,"C",IF(E3&gt;7,"D+",IF(E3&lt;8,"E"))))))))</f>
        <v>A+</v>
      </c>
      <c r="G3" s="8">
        <v>9</v>
      </c>
      <c r="H3" s="9">
        <v>5</v>
      </c>
      <c r="I3" s="10">
        <f t="shared" ref="I3:I28" si="2">G3+H3</f>
        <v>14</v>
      </c>
      <c r="J3" s="11" t="str">
        <f t="shared" ref="J3:J28" si="3">IF(I3&gt;23,"A+",IF(I3&gt;21,"A",IF(I3&gt;19,"B+",IF(I3&gt;16,"B",IF(I3&gt;13,"C+",IF(I3&gt;10,"C",IF(I3&gt;7,"D+",IF(I3&lt;8,"E"))))))))</f>
        <v>C+</v>
      </c>
      <c r="K3" s="9">
        <v>17</v>
      </c>
      <c r="L3" s="9">
        <v>5</v>
      </c>
      <c r="M3" s="10">
        <f t="shared" ref="M3:M28" si="4">K3+L3</f>
        <v>22</v>
      </c>
      <c r="N3" s="11" t="str">
        <f t="shared" ref="N3:N28" si="5">IF(M3&gt;23,"A+",IF(M3&gt;21,"A",IF(M3&gt;19,"B+",IF(M3&gt;16,"B",IF(M3&gt;13,"C+",IF(M3&gt;10,"C",IF(M3&gt;7,"D+",IF(M3&lt;8,"E"))))))))</f>
        <v>A</v>
      </c>
      <c r="O3" s="10">
        <f t="shared" ref="O3:O28" si="6">SUM(E3,I3,M3)</f>
        <v>60</v>
      </c>
      <c r="P3" s="12">
        <f t="shared" ref="P3:P28" si="7">(O3/75)*100</f>
        <v>80</v>
      </c>
      <c r="Q3" s="13" t="str">
        <f t="shared" ref="Q3:Q28" si="8">IF(P3&gt;90,"A+",IF(P3&gt;80,"A",IF(P3&gt;70,"B+",IF(P3&gt;60,"B",IF(P3&gt;50,"C+",IF(P3&gt;40,"C",IF(P3&gt;32,"D+",IF(P3&lt;33,"E"))))))))</f>
        <v>B+</v>
      </c>
      <c r="R3" s="8" t="s">
        <v>65</v>
      </c>
      <c r="S3" s="8" t="s">
        <v>65</v>
      </c>
      <c r="T3" s="8" t="s">
        <v>65</v>
      </c>
      <c r="U3" s="14"/>
      <c r="V3" s="14"/>
      <c r="W3" s="14"/>
      <c r="X3" s="14"/>
      <c r="Y3" s="14"/>
      <c r="Z3" s="14"/>
    </row>
    <row r="4" spans="1:26" ht="30" customHeight="1">
      <c r="A4" s="6">
        <v>202</v>
      </c>
      <c r="B4" s="7" t="s">
        <v>3</v>
      </c>
      <c r="C4" s="8">
        <v>9</v>
      </c>
      <c r="D4" s="9">
        <v>5</v>
      </c>
      <c r="E4" s="10">
        <f t="shared" si="0"/>
        <v>14</v>
      </c>
      <c r="F4" s="11" t="str">
        <f t="shared" si="1"/>
        <v>C+</v>
      </c>
      <c r="G4" s="8">
        <v>9</v>
      </c>
      <c r="H4" s="9">
        <v>5</v>
      </c>
      <c r="I4" s="10">
        <f t="shared" si="2"/>
        <v>14</v>
      </c>
      <c r="J4" s="11" t="str">
        <f t="shared" si="3"/>
        <v>C+</v>
      </c>
      <c r="K4" s="8">
        <v>9</v>
      </c>
      <c r="L4" s="9">
        <v>5</v>
      </c>
      <c r="M4" s="10">
        <f t="shared" si="4"/>
        <v>14</v>
      </c>
      <c r="N4" s="11" t="str">
        <f t="shared" si="5"/>
        <v>C+</v>
      </c>
      <c r="O4" s="10">
        <f t="shared" si="6"/>
        <v>42</v>
      </c>
      <c r="P4" s="15">
        <f t="shared" si="7"/>
        <v>56.000000000000007</v>
      </c>
      <c r="Q4" s="13" t="str">
        <f t="shared" si="8"/>
        <v>C+</v>
      </c>
      <c r="R4" s="8" t="s">
        <v>65</v>
      </c>
      <c r="S4" s="8" t="s">
        <v>65</v>
      </c>
      <c r="T4" s="8" t="s">
        <v>65</v>
      </c>
      <c r="U4" s="14"/>
      <c r="V4" s="14"/>
      <c r="W4" s="14"/>
      <c r="X4" s="14"/>
      <c r="Y4" s="14"/>
      <c r="Z4" s="14"/>
    </row>
    <row r="5" spans="1:26" ht="30" customHeight="1">
      <c r="A5" s="6">
        <v>203</v>
      </c>
      <c r="B5" s="7" t="s">
        <v>5</v>
      </c>
      <c r="C5" s="8">
        <v>9</v>
      </c>
      <c r="D5" s="9">
        <v>4</v>
      </c>
      <c r="E5" s="10">
        <f t="shared" si="0"/>
        <v>13</v>
      </c>
      <c r="F5" s="11" t="str">
        <f t="shared" si="1"/>
        <v>C</v>
      </c>
      <c r="G5" s="8">
        <v>15</v>
      </c>
      <c r="H5" s="9">
        <v>4</v>
      </c>
      <c r="I5" s="10">
        <f t="shared" si="2"/>
        <v>19</v>
      </c>
      <c r="J5" s="11" t="str">
        <f t="shared" si="3"/>
        <v>B</v>
      </c>
      <c r="K5" s="8">
        <v>9</v>
      </c>
      <c r="L5" s="9">
        <v>4</v>
      </c>
      <c r="M5" s="10">
        <f t="shared" si="4"/>
        <v>13</v>
      </c>
      <c r="N5" s="11" t="str">
        <f t="shared" si="5"/>
        <v>C</v>
      </c>
      <c r="O5" s="10">
        <f t="shared" si="6"/>
        <v>45</v>
      </c>
      <c r="P5" s="15">
        <f t="shared" si="7"/>
        <v>60</v>
      </c>
      <c r="Q5" s="13" t="str">
        <f t="shared" si="8"/>
        <v>C+</v>
      </c>
      <c r="R5" s="8" t="s">
        <v>65</v>
      </c>
      <c r="S5" s="8" t="s">
        <v>65</v>
      </c>
      <c r="T5" s="8" t="s">
        <v>65</v>
      </c>
      <c r="U5" s="14"/>
      <c r="V5" s="14"/>
      <c r="W5" s="14"/>
      <c r="X5" s="14"/>
      <c r="Y5" s="14"/>
      <c r="Z5" s="14"/>
    </row>
    <row r="6" spans="1:26" ht="30" customHeight="1">
      <c r="A6" s="6">
        <v>204</v>
      </c>
      <c r="B6" s="7" t="s">
        <v>6</v>
      </c>
      <c r="C6" s="8">
        <v>17</v>
      </c>
      <c r="D6" s="9">
        <v>5</v>
      </c>
      <c r="E6" s="10">
        <f t="shared" si="0"/>
        <v>22</v>
      </c>
      <c r="F6" s="11" t="str">
        <f t="shared" si="1"/>
        <v>A</v>
      </c>
      <c r="G6" s="8">
        <v>9</v>
      </c>
      <c r="H6" s="9">
        <v>5</v>
      </c>
      <c r="I6" s="10">
        <f t="shared" si="2"/>
        <v>14</v>
      </c>
      <c r="J6" s="11" t="str">
        <f t="shared" si="3"/>
        <v>C+</v>
      </c>
      <c r="K6" s="8">
        <v>9</v>
      </c>
      <c r="L6" s="9">
        <v>5</v>
      </c>
      <c r="M6" s="10">
        <f t="shared" si="4"/>
        <v>14</v>
      </c>
      <c r="N6" s="11" t="str">
        <f t="shared" si="5"/>
        <v>C+</v>
      </c>
      <c r="O6" s="10">
        <f t="shared" si="6"/>
        <v>50</v>
      </c>
      <c r="P6" s="15">
        <f t="shared" si="7"/>
        <v>66.666666666666657</v>
      </c>
      <c r="Q6" s="13" t="str">
        <f t="shared" si="8"/>
        <v>B</v>
      </c>
      <c r="R6" s="8" t="s">
        <v>65</v>
      </c>
      <c r="S6" s="8" t="s">
        <v>65</v>
      </c>
      <c r="T6" s="8" t="s">
        <v>65</v>
      </c>
      <c r="U6" s="14"/>
      <c r="V6" s="14"/>
      <c r="W6" s="14"/>
      <c r="X6" s="14"/>
      <c r="Y6" s="14"/>
      <c r="Z6" s="14"/>
    </row>
    <row r="7" spans="1:26" ht="30" customHeight="1">
      <c r="A7" s="6">
        <v>205</v>
      </c>
      <c r="B7" s="7" t="s">
        <v>7</v>
      </c>
      <c r="C7" s="8">
        <v>9</v>
      </c>
      <c r="D7" s="9">
        <v>5</v>
      </c>
      <c r="E7" s="10">
        <f t="shared" si="0"/>
        <v>14</v>
      </c>
      <c r="F7" s="11" t="str">
        <f t="shared" si="1"/>
        <v>C+</v>
      </c>
      <c r="G7" s="8">
        <v>10</v>
      </c>
      <c r="H7" s="9">
        <v>5</v>
      </c>
      <c r="I7" s="10">
        <f t="shared" si="2"/>
        <v>15</v>
      </c>
      <c r="J7" s="11" t="str">
        <f t="shared" si="3"/>
        <v>C+</v>
      </c>
      <c r="K7" s="8">
        <v>9</v>
      </c>
      <c r="L7" s="9">
        <v>5</v>
      </c>
      <c r="M7" s="10">
        <f t="shared" si="4"/>
        <v>14</v>
      </c>
      <c r="N7" s="11" t="str">
        <f t="shared" si="5"/>
        <v>C+</v>
      </c>
      <c r="O7" s="10">
        <f t="shared" si="6"/>
        <v>43</v>
      </c>
      <c r="P7" s="15">
        <f t="shared" si="7"/>
        <v>57.333333333333336</v>
      </c>
      <c r="Q7" s="13" t="str">
        <f t="shared" si="8"/>
        <v>C+</v>
      </c>
      <c r="R7" s="8" t="s">
        <v>65</v>
      </c>
      <c r="S7" s="8" t="s">
        <v>65</v>
      </c>
      <c r="T7" s="8" t="s">
        <v>65</v>
      </c>
      <c r="U7" s="14"/>
      <c r="V7" s="14"/>
      <c r="W7" s="14"/>
      <c r="X7" s="14"/>
      <c r="Y7" s="14"/>
      <c r="Z7" s="14"/>
    </row>
    <row r="8" spans="1:26" ht="30" customHeight="1">
      <c r="A8" s="6">
        <v>206</v>
      </c>
      <c r="B8" s="7" t="s">
        <v>8</v>
      </c>
      <c r="C8" s="8">
        <v>9</v>
      </c>
      <c r="D8" s="9">
        <v>4</v>
      </c>
      <c r="E8" s="10">
        <f t="shared" si="0"/>
        <v>13</v>
      </c>
      <c r="F8" s="11" t="str">
        <f t="shared" si="1"/>
        <v>C</v>
      </c>
      <c r="G8" s="8">
        <v>15</v>
      </c>
      <c r="H8" s="9">
        <v>4</v>
      </c>
      <c r="I8" s="10">
        <f t="shared" si="2"/>
        <v>19</v>
      </c>
      <c r="J8" s="11" t="str">
        <f t="shared" si="3"/>
        <v>B</v>
      </c>
      <c r="K8" s="8">
        <v>9</v>
      </c>
      <c r="L8" s="9">
        <v>4</v>
      </c>
      <c r="M8" s="10">
        <f t="shared" si="4"/>
        <v>13</v>
      </c>
      <c r="N8" s="11" t="str">
        <f t="shared" si="5"/>
        <v>C</v>
      </c>
      <c r="O8" s="10">
        <f t="shared" si="6"/>
        <v>45</v>
      </c>
      <c r="P8" s="15">
        <f t="shared" si="7"/>
        <v>60</v>
      </c>
      <c r="Q8" s="13" t="str">
        <f t="shared" si="8"/>
        <v>C+</v>
      </c>
      <c r="R8" s="8" t="s">
        <v>65</v>
      </c>
      <c r="S8" s="8" t="s">
        <v>65</v>
      </c>
      <c r="T8" s="8" t="s">
        <v>65</v>
      </c>
      <c r="U8" s="14"/>
      <c r="V8" s="14"/>
      <c r="W8" s="14"/>
      <c r="X8" s="14"/>
      <c r="Y8" s="14"/>
      <c r="Z8" s="14"/>
    </row>
    <row r="9" spans="1:26" ht="30" customHeight="1">
      <c r="A9" s="6">
        <v>207</v>
      </c>
      <c r="B9" s="16" t="s">
        <v>9</v>
      </c>
      <c r="C9" s="8">
        <v>18</v>
      </c>
      <c r="D9" s="9">
        <v>5</v>
      </c>
      <c r="E9" s="10">
        <f t="shared" si="0"/>
        <v>23</v>
      </c>
      <c r="F9" s="11" t="str">
        <f t="shared" si="1"/>
        <v>A</v>
      </c>
      <c r="G9" s="8">
        <v>15</v>
      </c>
      <c r="H9" s="9">
        <v>5</v>
      </c>
      <c r="I9" s="10">
        <f t="shared" si="2"/>
        <v>20</v>
      </c>
      <c r="J9" s="11" t="str">
        <f t="shared" si="3"/>
        <v>B+</v>
      </c>
      <c r="K9" s="8">
        <v>12</v>
      </c>
      <c r="L9" s="9">
        <v>5</v>
      </c>
      <c r="M9" s="10">
        <f t="shared" si="4"/>
        <v>17</v>
      </c>
      <c r="N9" s="11" t="str">
        <f t="shared" si="5"/>
        <v>B</v>
      </c>
      <c r="O9" s="10">
        <f t="shared" si="6"/>
        <v>60</v>
      </c>
      <c r="P9" s="15">
        <f t="shared" si="7"/>
        <v>80</v>
      </c>
      <c r="Q9" s="13" t="str">
        <f t="shared" si="8"/>
        <v>B+</v>
      </c>
      <c r="R9" s="8" t="s">
        <v>65</v>
      </c>
      <c r="S9" s="8" t="s">
        <v>65</v>
      </c>
      <c r="T9" s="8" t="s">
        <v>65</v>
      </c>
      <c r="U9" s="14"/>
      <c r="V9" s="14"/>
      <c r="W9" s="14"/>
      <c r="X9" s="14"/>
      <c r="Y9" s="14"/>
      <c r="Z9" s="14"/>
    </row>
    <row r="10" spans="1:26" ht="30" customHeight="1">
      <c r="A10" s="6">
        <v>208</v>
      </c>
      <c r="B10" s="7" t="s">
        <v>66</v>
      </c>
      <c r="C10" s="8">
        <v>12</v>
      </c>
      <c r="D10" s="9">
        <v>5</v>
      </c>
      <c r="E10" s="10">
        <f t="shared" si="0"/>
        <v>17</v>
      </c>
      <c r="F10" s="11" t="str">
        <f t="shared" si="1"/>
        <v>B</v>
      </c>
      <c r="G10" s="8">
        <v>17</v>
      </c>
      <c r="H10" s="9">
        <v>5</v>
      </c>
      <c r="I10" s="10">
        <f t="shared" si="2"/>
        <v>22</v>
      </c>
      <c r="J10" s="11" t="str">
        <f t="shared" si="3"/>
        <v>A</v>
      </c>
      <c r="K10" s="8">
        <v>20</v>
      </c>
      <c r="L10" s="9">
        <v>5</v>
      </c>
      <c r="M10" s="10">
        <f t="shared" si="4"/>
        <v>25</v>
      </c>
      <c r="N10" s="11" t="str">
        <f t="shared" si="5"/>
        <v>A+</v>
      </c>
      <c r="O10" s="10">
        <f t="shared" si="6"/>
        <v>64</v>
      </c>
      <c r="P10" s="15">
        <f t="shared" si="7"/>
        <v>85.333333333333343</v>
      </c>
      <c r="Q10" s="13" t="str">
        <f t="shared" si="8"/>
        <v>A</v>
      </c>
      <c r="R10" s="8" t="s">
        <v>65</v>
      </c>
      <c r="S10" s="8" t="s">
        <v>65</v>
      </c>
      <c r="T10" s="8" t="s">
        <v>65</v>
      </c>
      <c r="U10" s="14"/>
      <c r="V10" s="14"/>
      <c r="W10" s="14"/>
      <c r="X10" s="14"/>
      <c r="Y10" s="14"/>
      <c r="Z10" s="14"/>
    </row>
    <row r="11" spans="1:26" ht="30" customHeight="1">
      <c r="A11" s="6">
        <v>209</v>
      </c>
      <c r="B11" s="16" t="s">
        <v>67</v>
      </c>
      <c r="C11" s="8">
        <v>20</v>
      </c>
      <c r="D11" s="9">
        <v>5</v>
      </c>
      <c r="E11" s="10">
        <f t="shared" si="0"/>
        <v>25</v>
      </c>
      <c r="F11" s="11" t="str">
        <f t="shared" si="1"/>
        <v>A+</v>
      </c>
      <c r="G11" s="8">
        <v>10</v>
      </c>
      <c r="H11" s="9">
        <v>5</v>
      </c>
      <c r="I11" s="10">
        <f t="shared" si="2"/>
        <v>15</v>
      </c>
      <c r="J11" s="11" t="str">
        <f t="shared" si="3"/>
        <v>C+</v>
      </c>
      <c r="K11" s="8">
        <v>16</v>
      </c>
      <c r="L11" s="9">
        <v>5</v>
      </c>
      <c r="M11" s="10">
        <f t="shared" si="4"/>
        <v>21</v>
      </c>
      <c r="N11" s="11" t="str">
        <f t="shared" si="5"/>
        <v>B+</v>
      </c>
      <c r="O11" s="10">
        <f t="shared" si="6"/>
        <v>61</v>
      </c>
      <c r="P11" s="15">
        <f t="shared" si="7"/>
        <v>81.333333333333329</v>
      </c>
      <c r="Q11" s="13" t="str">
        <f t="shared" si="8"/>
        <v>A</v>
      </c>
      <c r="R11" s="8" t="s">
        <v>65</v>
      </c>
      <c r="S11" s="8" t="s">
        <v>65</v>
      </c>
      <c r="T11" s="8" t="s">
        <v>65</v>
      </c>
      <c r="U11" s="14"/>
      <c r="V11" s="14"/>
      <c r="W11" s="14"/>
      <c r="X11" s="14"/>
      <c r="Y11" s="14"/>
      <c r="Z11" s="14"/>
    </row>
    <row r="12" spans="1:26" ht="30" customHeight="1">
      <c r="A12" s="6">
        <v>210</v>
      </c>
      <c r="B12" s="7" t="s">
        <v>10</v>
      </c>
      <c r="C12" s="8">
        <v>20</v>
      </c>
      <c r="D12" s="9">
        <v>5</v>
      </c>
      <c r="E12" s="10">
        <f t="shared" si="0"/>
        <v>25</v>
      </c>
      <c r="F12" s="11" t="str">
        <f t="shared" si="1"/>
        <v>A+</v>
      </c>
      <c r="G12" s="8">
        <v>11</v>
      </c>
      <c r="H12" s="9">
        <v>5</v>
      </c>
      <c r="I12" s="10">
        <f t="shared" si="2"/>
        <v>16</v>
      </c>
      <c r="J12" s="11" t="str">
        <f t="shared" si="3"/>
        <v>C+</v>
      </c>
      <c r="K12" s="8">
        <v>14</v>
      </c>
      <c r="L12" s="9">
        <v>5</v>
      </c>
      <c r="M12" s="10">
        <f t="shared" si="4"/>
        <v>19</v>
      </c>
      <c r="N12" s="11" t="str">
        <f t="shared" si="5"/>
        <v>B</v>
      </c>
      <c r="O12" s="10">
        <f t="shared" si="6"/>
        <v>60</v>
      </c>
      <c r="P12" s="15">
        <f t="shared" si="7"/>
        <v>80</v>
      </c>
      <c r="Q12" s="13" t="str">
        <f t="shared" si="8"/>
        <v>B+</v>
      </c>
      <c r="R12" s="8" t="s">
        <v>65</v>
      </c>
      <c r="S12" s="8" t="s">
        <v>65</v>
      </c>
      <c r="T12" s="8" t="s">
        <v>65</v>
      </c>
      <c r="U12" s="14"/>
      <c r="V12" s="14"/>
      <c r="W12" s="14"/>
      <c r="X12" s="14"/>
      <c r="Y12" s="14"/>
      <c r="Z12" s="14"/>
    </row>
    <row r="13" spans="1:26" ht="30" customHeight="1">
      <c r="A13" s="6">
        <v>211</v>
      </c>
      <c r="B13" s="7" t="s">
        <v>11</v>
      </c>
      <c r="C13" s="8">
        <v>20</v>
      </c>
      <c r="D13" s="9">
        <v>5</v>
      </c>
      <c r="E13" s="10">
        <f t="shared" si="0"/>
        <v>25</v>
      </c>
      <c r="F13" s="11" t="str">
        <f t="shared" si="1"/>
        <v>A+</v>
      </c>
      <c r="G13" s="8">
        <v>13</v>
      </c>
      <c r="H13" s="9">
        <v>5</v>
      </c>
      <c r="I13" s="10">
        <f t="shared" si="2"/>
        <v>18</v>
      </c>
      <c r="J13" s="11" t="str">
        <f t="shared" si="3"/>
        <v>B</v>
      </c>
      <c r="K13" s="8">
        <v>14</v>
      </c>
      <c r="L13" s="9">
        <v>5</v>
      </c>
      <c r="M13" s="10">
        <f t="shared" si="4"/>
        <v>19</v>
      </c>
      <c r="N13" s="11" t="str">
        <f t="shared" si="5"/>
        <v>B</v>
      </c>
      <c r="O13" s="10">
        <f t="shared" si="6"/>
        <v>62</v>
      </c>
      <c r="P13" s="15">
        <f t="shared" si="7"/>
        <v>82.666666666666671</v>
      </c>
      <c r="Q13" s="13" t="str">
        <f t="shared" si="8"/>
        <v>A</v>
      </c>
      <c r="R13" s="8" t="s">
        <v>65</v>
      </c>
      <c r="S13" s="8" t="s">
        <v>65</v>
      </c>
      <c r="T13" s="8" t="s">
        <v>65</v>
      </c>
      <c r="U13" s="14"/>
      <c r="V13" s="14"/>
      <c r="W13" s="14"/>
      <c r="X13" s="14"/>
      <c r="Y13" s="14"/>
      <c r="Z13" s="14"/>
    </row>
    <row r="14" spans="1:26" ht="30" customHeight="1">
      <c r="A14" s="6">
        <v>212</v>
      </c>
      <c r="B14" s="7" t="s">
        <v>12</v>
      </c>
      <c r="C14" s="8">
        <v>10</v>
      </c>
      <c r="D14" s="9">
        <v>4</v>
      </c>
      <c r="E14" s="10">
        <f t="shared" si="0"/>
        <v>14</v>
      </c>
      <c r="F14" s="11" t="str">
        <f t="shared" si="1"/>
        <v>C+</v>
      </c>
      <c r="G14" s="8">
        <v>18</v>
      </c>
      <c r="H14" s="9">
        <v>4</v>
      </c>
      <c r="I14" s="10">
        <f t="shared" si="2"/>
        <v>22</v>
      </c>
      <c r="J14" s="11" t="str">
        <f t="shared" si="3"/>
        <v>A</v>
      </c>
      <c r="K14" s="8">
        <v>9</v>
      </c>
      <c r="L14" s="9">
        <v>4</v>
      </c>
      <c r="M14" s="10">
        <f t="shared" si="4"/>
        <v>13</v>
      </c>
      <c r="N14" s="11" t="str">
        <f t="shared" si="5"/>
        <v>C</v>
      </c>
      <c r="O14" s="10">
        <f t="shared" si="6"/>
        <v>49</v>
      </c>
      <c r="P14" s="15">
        <f t="shared" si="7"/>
        <v>65.333333333333329</v>
      </c>
      <c r="Q14" s="13" t="str">
        <f t="shared" si="8"/>
        <v>B</v>
      </c>
      <c r="R14" s="8" t="s">
        <v>65</v>
      </c>
      <c r="S14" s="8" t="s">
        <v>65</v>
      </c>
      <c r="T14" s="8" t="s">
        <v>65</v>
      </c>
      <c r="U14" s="14"/>
      <c r="V14" s="14"/>
      <c r="W14" s="14"/>
      <c r="X14" s="14"/>
      <c r="Y14" s="14"/>
      <c r="Z14" s="14"/>
    </row>
    <row r="15" spans="1:26" ht="30" customHeight="1">
      <c r="A15" s="6">
        <v>213</v>
      </c>
      <c r="B15" s="7" t="s">
        <v>13</v>
      </c>
      <c r="C15" s="8">
        <v>19</v>
      </c>
      <c r="D15" s="9">
        <v>5</v>
      </c>
      <c r="E15" s="10">
        <f t="shared" si="0"/>
        <v>24</v>
      </c>
      <c r="F15" s="11" t="str">
        <f t="shared" si="1"/>
        <v>A+</v>
      </c>
      <c r="G15" s="8">
        <v>12</v>
      </c>
      <c r="H15" s="9">
        <v>5</v>
      </c>
      <c r="I15" s="10">
        <f t="shared" si="2"/>
        <v>17</v>
      </c>
      <c r="J15" s="11" t="str">
        <f t="shared" si="3"/>
        <v>B</v>
      </c>
      <c r="K15" s="8">
        <v>18</v>
      </c>
      <c r="L15" s="9">
        <v>5</v>
      </c>
      <c r="M15" s="10">
        <f t="shared" si="4"/>
        <v>23</v>
      </c>
      <c r="N15" s="11" t="str">
        <f t="shared" si="5"/>
        <v>A</v>
      </c>
      <c r="O15" s="10">
        <f t="shared" si="6"/>
        <v>64</v>
      </c>
      <c r="P15" s="15">
        <f t="shared" si="7"/>
        <v>85.333333333333343</v>
      </c>
      <c r="Q15" s="13" t="str">
        <f t="shared" si="8"/>
        <v>A</v>
      </c>
      <c r="R15" s="8" t="s">
        <v>65</v>
      </c>
      <c r="S15" s="8" t="s">
        <v>65</v>
      </c>
      <c r="T15" s="8" t="s">
        <v>65</v>
      </c>
      <c r="U15" s="14"/>
      <c r="V15" s="14"/>
      <c r="W15" s="14"/>
      <c r="X15" s="14"/>
      <c r="Y15" s="14"/>
      <c r="Z15" s="14"/>
    </row>
    <row r="16" spans="1:26" ht="30" customHeight="1">
      <c r="A16" s="6">
        <v>214</v>
      </c>
      <c r="B16" s="7" t="s">
        <v>14</v>
      </c>
      <c r="C16" s="8">
        <v>16</v>
      </c>
      <c r="D16" s="9">
        <v>5</v>
      </c>
      <c r="E16" s="10">
        <f t="shared" si="0"/>
        <v>21</v>
      </c>
      <c r="F16" s="11" t="str">
        <f t="shared" si="1"/>
        <v>B+</v>
      </c>
      <c r="G16" s="8">
        <v>18</v>
      </c>
      <c r="H16" s="9">
        <v>5</v>
      </c>
      <c r="I16" s="10">
        <f t="shared" si="2"/>
        <v>23</v>
      </c>
      <c r="J16" s="11" t="str">
        <f t="shared" si="3"/>
        <v>A</v>
      </c>
      <c r="K16" s="8">
        <v>16</v>
      </c>
      <c r="L16" s="9">
        <v>5</v>
      </c>
      <c r="M16" s="10">
        <f t="shared" si="4"/>
        <v>21</v>
      </c>
      <c r="N16" s="11" t="str">
        <f t="shared" si="5"/>
        <v>B+</v>
      </c>
      <c r="O16" s="10">
        <f t="shared" si="6"/>
        <v>65</v>
      </c>
      <c r="P16" s="15">
        <f t="shared" si="7"/>
        <v>86.666666666666671</v>
      </c>
      <c r="Q16" s="13" t="str">
        <f t="shared" si="8"/>
        <v>A</v>
      </c>
      <c r="R16" s="8" t="s">
        <v>65</v>
      </c>
      <c r="S16" s="8" t="s">
        <v>65</v>
      </c>
      <c r="T16" s="8" t="s">
        <v>65</v>
      </c>
      <c r="U16" s="14"/>
      <c r="V16" s="14"/>
      <c r="W16" s="14"/>
      <c r="X16" s="14"/>
      <c r="Y16" s="14"/>
      <c r="Z16" s="14"/>
    </row>
    <row r="17" spans="1:26" ht="30" customHeight="1">
      <c r="A17" s="6">
        <v>215</v>
      </c>
      <c r="B17" s="7" t="s">
        <v>15</v>
      </c>
      <c r="C17" s="8">
        <v>16</v>
      </c>
      <c r="D17" s="9">
        <v>5</v>
      </c>
      <c r="E17" s="10">
        <f t="shared" si="0"/>
        <v>21</v>
      </c>
      <c r="F17" s="11" t="str">
        <f t="shared" si="1"/>
        <v>B+</v>
      </c>
      <c r="G17" s="8">
        <v>15</v>
      </c>
      <c r="H17" s="9">
        <v>5</v>
      </c>
      <c r="I17" s="10">
        <f t="shared" si="2"/>
        <v>20</v>
      </c>
      <c r="J17" s="11" t="str">
        <f t="shared" si="3"/>
        <v>B+</v>
      </c>
      <c r="K17" s="8">
        <v>15</v>
      </c>
      <c r="L17" s="9">
        <v>5</v>
      </c>
      <c r="M17" s="10">
        <f t="shared" si="4"/>
        <v>20</v>
      </c>
      <c r="N17" s="11" t="str">
        <f t="shared" si="5"/>
        <v>B+</v>
      </c>
      <c r="O17" s="10">
        <f t="shared" si="6"/>
        <v>61</v>
      </c>
      <c r="P17" s="15">
        <f t="shared" si="7"/>
        <v>81.333333333333329</v>
      </c>
      <c r="Q17" s="13" t="str">
        <f t="shared" si="8"/>
        <v>A</v>
      </c>
      <c r="R17" s="8" t="s">
        <v>65</v>
      </c>
      <c r="S17" s="8" t="s">
        <v>65</v>
      </c>
      <c r="T17" s="8" t="s">
        <v>65</v>
      </c>
      <c r="U17" s="14"/>
      <c r="V17" s="14"/>
      <c r="W17" s="14"/>
      <c r="X17" s="14"/>
      <c r="Y17" s="14"/>
      <c r="Z17" s="14"/>
    </row>
    <row r="18" spans="1:26" ht="30" customHeight="1">
      <c r="A18" s="6">
        <v>216</v>
      </c>
      <c r="B18" s="16" t="s">
        <v>68</v>
      </c>
      <c r="C18" s="8">
        <v>20</v>
      </c>
      <c r="D18" s="9">
        <v>5</v>
      </c>
      <c r="E18" s="10">
        <f t="shared" si="0"/>
        <v>25</v>
      </c>
      <c r="F18" s="11" t="str">
        <f t="shared" si="1"/>
        <v>A+</v>
      </c>
      <c r="G18" s="8">
        <v>10</v>
      </c>
      <c r="H18" s="9">
        <v>5</v>
      </c>
      <c r="I18" s="10">
        <f t="shared" si="2"/>
        <v>15</v>
      </c>
      <c r="J18" s="11" t="str">
        <f t="shared" si="3"/>
        <v>C+</v>
      </c>
      <c r="K18" s="8">
        <v>16</v>
      </c>
      <c r="L18" s="9">
        <v>5</v>
      </c>
      <c r="M18" s="10">
        <f t="shared" si="4"/>
        <v>21</v>
      </c>
      <c r="N18" s="11" t="str">
        <f t="shared" si="5"/>
        <v>B+</v>
      </c>
      <c r="O18" s="10">
        <f t="shared" si="6"/>
        <v>61</v>
      </c>
      <c r="P18" s="15">
        <f t="shared" si="7"/>
        <v>81.333333333333329</v>
      </c>
      <c r="Q18" s="13" t="str">
        <f t="shared" si="8"/>
        <v>A</v>
      </c>
      <c r="R18" s="8" t="s">
        <v>65</v>
      </c>
      <c r="S18" s="8" t="s">
        <v>65</v>
      </c>
      <c r="T18" s="8" t="s">
        <v>65</v>
      </c>
      <c r="U18" s="14"/>
      <c r="V18" s="14"/>
      <c r="W18" s="14"/>
      <c r="X18" s="14"/>
      <c r="Y18" s="14"/>
      <c r="Z18" s="14"/>
    </row>
    <row r="19" spans="1:26" ht="30" customHeight="1">
      <c r="A19" s="6">
        <v>217</v>
      </c>
      <c r="B19" s="7" t="s">
        <v>16</v>
      </c>
      <c r="C19" s="8">
        <v>10</v>
      </c>
      <c r="D19" s="9">
        <v>5</v>
      </c>
      <c r="E19" s="10">
        <f t="shared" si="0"/>
        <v>15</v>
      </c>
      <c r="F19" s="11" t="str">
        <f t="shared" si="1"/>
        <v>C+</v>
      </c>
      <c r="G19" s="8">
        <v>11</v>
      </c>
      <c r="H19" s="9">
        <v>5</v>
      </c>
      <c r="I19" s="10">
        <f t="shared" si="2"/>
        <v>16</v>
      </c>
      <c r="J19" s="11" t="str">
        <f t="shared" si="3"/>
        <v>C+</v>
      </c>
      <c r="K19" s="8">
        <v>12</v>
      </c>
      <c r="L19" s="9">
        <v>5</v>
      </c>
      <c r="M19" s="10">
        <f t="shared" si="4"/>
        <v>17</v>
      </c>
      <c r="N19" s="11" t="str">
        <f t="shared" si="5"/>
        <v>B</v>
      </c>
      <c r="O19" s="10">
        <f t="shared" si="6"/>
        <v>48</v>
      </c>
      <c r="P19" s="15">
        <f t="shared" si="7"/>
        <v>64</v>
      </c>
      <c r="Q19" s="13" t="str">
        <f t="shared" si="8"/>
        <v>B</v>
      </c>
      <c r="R19" s="8" t="s">
        <v>65</v>
      </c>
      <c r="S19" s="8" t="s">
        <v>65</v>
      </c>
      <c r="T19" s="8" t="s">
        <v>65</v>
      </c>
      <c r="U19" s="14"/>
      <c r="V19" s="14"/>
      <c r="W19" s="14"/>
      <c r="X19" s="14"/>
      <c r="Y19" s="14"/>
      <c r="Z19" s="14"/>
    </row>
    <row r="20" spans="1:26" ht="30" customHeight="1">
      <c r="A20" s="6">
        <v>218</v>
      </c>
      <c r="B20" s="7" t="s">
        <v>69</v>
      </c>
      <c r="C20" s="8">
        <v>16</v>
      </c>
      <c r="D20" s="9">
        <v>5</v>
      </c>
      <c r="E20" s="10">
        <f t="shared" si="0"/>
        <v>21</v>
      </c>
      <c r="F20" s="11" t="str">
        <f t="shared" si="1"/>
        <v>B+</v>
      </c>
      <c r="G20" s="8">
        <v>10</v>
      </c>
      <c r="H20" s="9">
        <v>5</v>
      </c>
      <c r="I20" s="10">
        <f t="shared" si="2"/>
        <v>15</v>
      </c>
      <c r="J20" s="11" t="str">
        <f t="shared" si="3"/>
        <v>C+</v>
      </c>
      <c r="K20" s="8">
        <v>18</v>
      </c>
      <c r="L20" s="9">
        <v>5</v>
      </c>
      <c r="M20" s="10">
        <f t="shared" si="4"/>
        <v>23</v>
      </c>
      <c r="N20" s="11" t="str">
        <f t="shared" si="5"/>
        <v>A</v>
      </c>
      <c r="O20" s="10">
        <f t="shared" si="6"/>
        <v>59</v>
      </c>
      <c r="P20" s="15">
        <f t="shared" si="7"/>
        <v>78.666666666666657</v>
      </c>
      <c r="Q20" s="13" t="str">
        <f t="shared" si="8"/>
        <v>B+</v>
      </c>
      <c r="R20" s="8" t="s">
        <v>65</v>
      </c>
      <c r="S20" s="8" t="s">
        <v>65</v>
      </c>
      <c r="T20" s="8" t="s">
        <v>65</v>
      </c>
      <c r="U20" s="14"/>
      <c r="V20" s="14"/>
      <c r="W20" s="14"/>
      <c r="X20" s="14"/>
      <c r="Y20" s="14"/>
      <c r="Z20" s="14"/>
    </row>
    <row r="21" spans="1:26" ht="30" customHeight="1">
      <c r="A21" s="6">
        <v>219</v>
      </c>
      <c r="B21" s="16" t="s">
        <v>70</v>
      </c>
      <c r="C21" s="8">
        <v>16</v>
      </c>
      <c r="D21" s="9">
        <v>4</v>
      </c>
      <c r="E21" s="10">
        <f t="shared" si="0"/>
        <v>20</v>
      </c>
      <c r="F21" s="11" t="str">
        <f t="shared" si="1"/>
        <v>B+</v>
      </c>
      <c r="G21" s="8">
        <v>10</v>
      </c>
      <c r="H21" s="9">
        <v>4</v>
      </c>
      <c r="I21" s="10">
        <f t="shared" si="2"/>
        <v>14</v>
      </c>
      <c r="J21" s="11" t="str">
        <f t="shared" si="3"/>
        <v>C+</v>
      </c>
      <c r="K21" s="8">
        <v>18</v>
      </c>
      <c r="L21" s="9">
        <v>4</v>
      </c>
      <c r="M21" s="10">
        <f t="shared" si="4"/>
        <v>22</v>
      </c>
      <c r="N21" s="11" t="str">
        <f t="shared" si="5"/>
        <v>A</v>
      </c>
      <c r="O21" s="10">
        <f t="shared" si="6"/>
        <v>56</v>
      </c>
      <c r="P21" s="15">
        <f t="shared" si="7"/>
        <v>74.666666666666671</v>
      </c>
      <c r="Q21" s="13" t="str">
        <f t="shared" si="8"/>
        <v>B+</v>
      </c>
      <c r="R21" s="8" t="s">
        <v>65</v>
      </c>
      <c r="S21" s="8" t="s">
        <v>65</v>
      </c>
      <c r="T21" s="8" t="s">
        <v>65</v>
      </c>
      <c r="U21" s="14"/>
      <c r="V21" s="14"/>
      <c r="W21" s="14"/>
      <c r="X21" s="14"/>
      <c r="Y21" s="14"/>
      <c r="Z21" s="14"/>
    </row>
    <row r="22" spans="1:26" ht="30" customHeight="1">
      <c r="A22" s="6">
        <v>220</v>
      </c>
      <c r="B22" s="7" t="s">
        <v>17</v>
      </c>
      <c r="C22" s="8">
        <v>20</v>
      </c>
      <c r="D22" s="9">
        <v>5</v>
      </c>
      <c r="E22" s="10">
        <f t="shared" si="0"/>
        <v>25</v>
      </c>
      <c r="F22" s="11" t="str">
        <f t="shared" si="1"/>
        <v>A+</v>
      </c>
      <c r="G22" s="8">
        <v>10</v>
      </c>
      <c r="H22" s="9">
        <v>5</v>
      </c>
      <c r="I22" s="10">
        <f t="shared" si="2"/>
        <v>15</v>
      </c>
      <c r="J22" s="11" t="str">
        <f t="shared" si="3"/>
        <v>C+</v>
      </c>
      <c r="K22" s="8">
        <v>12</v>
      </c>
      <c r="L22" s="9">
        <v>5</v>
      </c>
      <c r="M22" s="10">
        <f t="shared" si="4"/>
        <v>17</v>
      </c>
      <c r="N22" s="11" t="str">
        <f t="shared" si="5"/>
        <v>B</v>
      </c>
      <c r="O22" s="10">
        <f t="shared" si="6"/>
        <v>57</v>
      </c>
      <c r="P22" s="15">
        <f t="shared" si="7"/>
        <v>76</v>
      </c>
      <c r="Q22" s="13" t="str">
        <f t="shared" si="8"/>
        <v>B+</v>
      </c>
      <c r="R22" s="8" t="s">
        <v>65</v>
      </c>
      <c r="S22" s="8" t="s">
        <v>65</v>
      </c>
      <c r="T22" s="8" t="s">
        <v>65</v>
      </c>
      <c r="U22" s="14"/>
      <c r="V22" s="14"/>
      <c r="W22" s="14"/>
      <c r="X22" s="14"/>
      <c r="Y22" s="14"/>
      <c r="Z22" s="14"/>
    </row>
    <row r="23" spans="1:26" ht="30" customHeight="1">
      <c r="A23" s="6">
        <v>221</v>
      </c>
      <c r="B23" s="7" t="s">
        <v>18</v>
      </c>
      <c r="C23" s="8">
        <v>16</v>
      </c>
      <c r="D23" s="9">
        <v>5</v>
      </c>
      <c r="E23" s="10">
        <f t="shared" si="0"/>
        <v>21</v>
      </c>
      <c r="F23" s="11" t="str">
        <f t="shared" si="1"/>
        <v>B+</v>
      </c>
      <c r="G23" s="8">
        <v>9</v>
      </c>
      <c r="H23" s="9">
        <v>5</v>
      </c>
      <c r="I23" s="10">
        <f t="shared" si="2"/>
        <v>14</v>
      </c>
      <c r="J23" s="11" t="str">
        <f t="shared" si="3"/>
        <v>C+</v>
      </c>
      <c r="K23" s="8">
        <v>16</v>
      </c>
      <c r="L23" s="9">
        <v>5</v>
      </c>
      <c r="M23" s="10">
        <f t="shared" si="4"/>
        <v>21</v>
      </c>
      <c r="N23" s="11" t="str">
        <f t="shared" si="5"/>
        <v>B+</v>
      </c>
      <c r="O23" s="10">
        <f t="shared" si="6"/>
        <v>56</v>
      </c>
      <c r="P23" s="15">
        <f t="shared" si="7"/>
        <v>74.666666666666671</v>
      </c>
      <c r="Q23" s="13" t="str">
        <f t="shared" si="8"/>
        <v>B+</v>
      </c>
      <c r="R23" s="8" t="s">
        <v>65</v>
      </c>
      <c r="S23" s="8" t="s">
        <v>65</v>
      </c>
      <c r="T23" s="8" t="s">
        <v>65</v>
      </c>
      <c r="U23" s="14"/>
      <c r="V23" s="14"/>
      <c r="W23" s="14"/>
      <c r="X23" s="14"/>
      <c r="Y23" s="14"/>
      <c r="Z23" s="14"/>
    </row>
    <row r="24" spans="1:26" ht="30" customHeight="1">
      <c r="A24" s="6">
        <v>222</v>
      </c>
      <c r="B24" s="7" t="s">
        <v>19</v>
      </c>
      <c r="C24" s="8">
        <v>18</v>
      </c>
      <c r="D24" s="9">
        <v>5</v>
      </c>
      <c r="E24" s="10">
        <f t="shared" si="0"/>
        <v>23</v>
      </c>
      <c r="F24" s="11" t="str">
        <f t="shared" si="1"/>
        <v>A</v>
      </c>
      <c r="G24" s="8">
        <v>17</v>
      </c>
      <c r="H24" s="9">
        <v>5</v>
      </c>
      <c r="I24" s="10">
        <f t="shared" si="2"/>
        <v>22</v>
      </c>
      <c r="J24" s="11" t="str">
        <f t="shared" si="3"/>
        <v>A</v>
      </c>
      <c r="K24" s="8">
        <v>16</v>
      </c>
      <c r="L24" s="9">
        <v>5</v>
      </c>
      <c r="M24" s="10">
        <f t="shared" si="4"/>
        <v>21</v>
      </c>
      <c r="N24" s="11" t="str">
        <f t="shared" si="5"/>
        <v>B+</v>
      </c>
      <c r="O24" s="10">
        <f t="shared" si="6"/>
        <v>66</v>
      </c>
      <c r="P24" s="15">
        <f t="shared" si="7"/>
        <v>88</v>
      </c>
      <c r="Q24" s="13" t="str">
        <f t="shared" si="8"/>
        <v>A</v>
      </c>
      <c r="R24" s="8" t="s">
        <v>65</v>
      </c>
      <c r="S24" s="8" t="s">
        <v>65</v>
      </c>
      <c r="T24" s="8" t="s">
        <v>65</v>
      </c>
      <c r="U24" s="14"/>
      <c r="V24" s="14"/>
      <c r="W24" s="14"/>
      <c r="X24" s="14"/>
      <c r="Y24" s="14"/>
      <c r="Z24" s="14"/>
    </row>
    <row r="25" spans="1:26" ht="30" customHeight="1">
      <c r="A25" s="6">
        <v>223</v>
      </c>
      <c r="B25" s="7" t="s">
        <v>20</v>
      </c>
      <c r="C25" s="8">
        <v>10</v>
      </c>
      <c r="D25" s="9">
        <v>5</v>
      </c>
      <c r="E25" s="10">
        <f t="shared" si="0"/>
        <v>15</v>
      </c>
      <c r="F25" s="11" t="str">
        <f t="shared" si="1"/>
        <v>C+</v>
      </c>
      <c r="G25" s="8">
        <v>10</v>
      </c>
      <c r="H25" s="9">
        <v>5</v>
      </c>
      <c r="I25" s="10">
        <f t="shared" si="2"/>
        <v>15</v>
      </c>
      <c r="J25" s="11" t="str">
        <f t="shared" si="3"/>
        <v>C+</v>
      </c>
      <c r="K25" s="8">
        <v>9</v>
      </c>
      <c r="L25" s="9">
        <v>5</v>
      </c>
      <c r="M25" s="10">
        <f t="shared" si="4"/>
        <v>14</v>
      </c>
      <c r="N25" s="11" t="str">
        <f t="shared" si="5"/>
        <v>C+</v>
      </c>
      <c r="O25" s="10">
        <f t="shared" si="6"/>
        <v>44</v>
      </c>
      <c r="P25" s="15">
        <f t="shared" si="7"/>
        <v>58.666666666666664</v>
      </c>
      <c r="Q25" s="13" t="str">
        <f t="shared" si="8"/>
        <v>C+</v>
      </c>
      <c r="R25" s="8" t="s">
        <v>65</v>
      </c>
      <c r="S25" s="8" t="s">
        <v>65</v>
      </c>
      <c r="T25" s="8" t="s">
        <v>65</v>
      </c>
      <c r="U25" s="14"/>
      <c r="V25" s="14"/>
      <c r="W25" s="14"/>
      <c r="X25" s="14"/>
      <c r="Y25" s="14"/>
      <c r="Z25" s="14"/>
    </row>
    <row r="26" spans="1:26" ht="30" customHeight="1">
      <c r="A26" s="6">
        <v>224</v>
      </c>
      <c r="B26" s="16" t="s">
        <v>71</v>
      </c>
      <c r="C26" s="8">
        <v>20</v>
      </c>
      <c r="D26" s="9">
        <v>5</v>
      </c>
      <c r="E26" s="10">
        <f t="shared" si="0"/>
        <v>25</v>
      </c>
      <c r="F26" s="11" t="str">
        <f t="shared" si="1"/>
        <v>A+</v>
      </c>
      <c r="G26" s="8">
        <v>11</v>
      </c>
      <c r="H26" s="9">
        <v>5</v>
      </c>
      <c r="I26" s="10">
        <f t="shared" si="2"/>
        <v>16</v>
      </c>
      <c r="J26" s="11" t="str">
        <f t="shared" si="3"/>
        <v>C+</v>
      </c>
      <c r="K26" s="8">
        <v>18</v>
      </c>
      <c r="L26" s="9">
        <v>5</v>
      </c>
      <c r="M26" s="10">
        <f t="shared" si="4"/>
        <v>23</v>
      </c>
      <c r="N26" s="11" t="str">
        <f t="shared" si="5"/>
        <v>A</v>
      </c>
      <c r="O26" s="10">
        <f t="shared" si="6"/>
        <v>64</v>
      </c>
      <c r="P26" s="15">
        <f t="shared" si="7"/>
        <v>85.333333333333343</v>
      </c>
      <c r="Q26" s="13" t="str">
        <f t="shared" si="8"/>
        <v>A</v>
      </c>
      <c r="R26" s="8" t="s">
        <v>65</v>
      </c>
      <c r="S26" s="8" t="s">
        <v>65</v>
      </c>
      <c r="T26" s="8" t="s">
        <v>65</v>
      </c>
      <c r="U26" s="14"/>
      <c r="V26" s="14"/>
      <c r="W26" s="14"/>
      <c r="X26" s="14"/>
      <c r="Y26" s="14"/>
      <c r="Z26" s="14"/>
    </row>
    <row r="27" spans="1:26" ht="30" customHeight="1">
      <c r="A27" s="6">
        <v>225</v>
      </c>
      <c r="B27" s="3" t="s">
        <v>21</v>
      </c>
      <c r="C27" s="8">
        <v>18</v>
      </c>
      <c r="D27" s="9">
        <v>5</v>
      </c>
      <c r="E27" s="10">
        <f t="shared" si="0"/>
        <v>23</v>
      </c>
      <c r="F27" s="11" t="str">
        <f t="shared" si="1"/>
        <v>A</v>
      </c>
      <c r="G27" s="8">
        <v>9</v>
      </c>
      <c r="H27" s="9">
        <v>5</v>
      </c>
      <c r="I27" s="10">
        <f t="shared" si="2"/>
        <v>14</v>
      </c>
      <c r="J27" s="11" t="str">
        <f t="shared" si="3"/>
        <v>C+</v>
      </c>
      <c r="K27" s="8">
        <v>14</v>
      </c>
      <c r="L27" s="9">
        <v>5</v>
      </c>
      <c r="M27" s="10">
        <f t="shared" si="4"/>
        <v>19</v>
      </c>
      <c r="N27" s="11" t="str">
        <f t="shared" si="5"/>
        <v>B</v>
      </c>
      <c r="O27" s="10">
        <f t="shared" si="6"/>
        <v>56</v>
      </c>
      <c r="P27" s="15">
        <f t="shared" si="7"/>
        <v>74.666666666666671</v>
      </c>
      <c r="Q27" s="13" t="str">
        <f t="shared" si="8"/>
        <v>B+</v>
      </c>
      <c r="R27" s="8" t="s">
        <v>65</v>
      </c>
      <c r="S27" s="8" t="s">
        <v>65</v>
      </c>
      <c r="T27" s="8" t="s">
        <v>65</v>
      </c>
      <c r="U27" s="14"/>
      <c r="V27" s="14"/>
      <c r="W27" s="14"/>
      <c r="X27" s="14"/>
      <c r="Y27" s="14"/>
      <c r="Z27" s="14"/>
    </row>
    <row r="28" spans="1:26" ht="15.75" customHeight="1">
      <c r="A28" s="6">
        <v>226</v>
      </c>
      <c r="B28" s="3" t="s">
        <v>22</v>
      </c>
      <c r="C28" s="8">
        <v>20</v>
      </c>
      <c r="D28" s="9">
        <v>5</v>
      </c>
      <c r="E28" s="10">
        <f t="shared" si="0"/>
        <v>25</v>
      </c>
      <c r="F28" s="11" t="str">
        <f t="shared" si="1"/>
        <v>A+</v>
      </c>
      <c r="G28" s="8">
        <v>17</v>
      </c>
      <c r="H28" s="9">
        <v>5</v>
      </c>
      <c r="I28" s="10">
        <f t="shared" si="2"/>
        <v>22</v>
      </c>
      <c r="J28" s="11" t="str">
        <f t="shared" si="3"/>
        <v>A</v>
      </c>
      <c r="K28" s="8">
        <v>12</v>
      </c>
      <c r="L28" s="9">
        <v>5</v>
      </c>
      <c r="M28" s="10">
        <f t="shared" si="4"/>
        <v>17</v>
      </c>
      <c r="N28" s="11" t="str">
        <f t="shared" si="5"/>
        <v>B</v>
      </c>
      <c r="O28" s="10">
        <f t="shared" si="6"/>
        <v>64</v>
      </c>
      <c r="P28" s="15">
        <f t="shared" si="7"/>
        <v>85.333333333333343</v>
      </c>
      <c r="Q28" s="13" t="str">
        <f t="shared" si="8"/>
        <v>A</v>
      </c>
      <c r="R28" s="8" t="s">
        <v>65</v>
      </c>
      <c r="S28" s="8" t="s">
        <v>65</v>
      </c>
      <c r="T28" s="8" t="s">
        <v>65</v>
      </c>
    </row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75" bottom="0.38025734588054555" header="0" footer="0"/>
  <pageSetup paperSize="9" scale="6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/>
  </sheetViews>
  <sheetFormatPr defaultColWidth="14.42578125" defaultRowHeight="15" customHeight="1"/>
  <cols>
    <col min="1" max="1" width="11.28515625" customWidth="1"/>
    <col min="2" max="2" width="20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11.7109375" customWidth="1"/>
    <col min="17" max="17" width="10.5703125" customWidth="1"/>
    <col min="18" max="26" width="9.140625" customWidth="1"/>
  </cols>
  <sheetData>
    <row r="1" spans="1:26" ht="18.75">
      <c r="A1" s="56" t="s">
        <v>0</v>
      </c>
      <c r="B1" s="50" t="s">
        <v>45</v>
      </c>
      <c r="C1" s="57" t="s">
        <v>76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 t="s">
        <v>47</v>
      </c>
      <c r="P1" s="54" t="s">
        <v>48</v>
      </c>
      <c r="Q1" s="54" t="s">
        <v>49</v>
      </c>
      <c r="R1" s="55" t="s">
        <v>50</v>
      </c>
      <c r="S1" s="54" t="s">
        <v>51</v>
      </c>
      <c r="T1" s="55" t="s">
        <v>52</v>
      </c>
      <c r="U1" s="4"/>
      <c r="V1" s="4"/>
      <c r="W1" s="4"/>
      <c r="X1" s="4"/>
      <c r="Y1" s="4"/>
      <c r="Z1" s="4"/>
    </row>
    <row r="2" spans="1:26" ht="31.5" customHeight="1">
      <c r="A2" s="48"/>
      <c r="B2" s="48"/>
      <c r="C2" s="18" t="s">
        <v>53</v>
      </c>
      <c r="D2" s="18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18" t="s">
        <v>60</v>
      </c>
      <c r="K2" s="18" t="s">
        <v>61</v>
      </c>
      <c r="L2" s="18" t="s">
        <v>62</v>
      </c>
      <c r="M2" s="18" t="s">
        <v>63</v>
      </c>
      <c r="N2" s="18" t="s">
        <v>64</v>
      </c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</row>
    <row r="3" spans="1:26" ht="30" customHeight="1">
      <c r="A3" s="6">
        <v>227</v>
      </c>
      <c r="B3" s="3" t="s">
        <v>23</v>
      </c>
      <c r="C3" s="9">
        <v>19</v>
      </c>
      <c r="D3" s="8">
        <v>5</v>
      </c>
      <c r="E3" s="10">
        <f t="shared" ref="E3:E25" si="0">C3+D3</f>
        <v>24</v>
      </c>
      <c r="F3" s="11" t="str">
        <f t="shared" ref="F3:F25" si="1">IF(E3&gt;23,"A+",IF(E3&gt;21,"A",IF(E3&gt;19,"B+",IF(E3&gt;16,"B",IF(E3&gt;13,"C+",IF(E3&gt;10,"C",IF(E3&gt;7,"D+",IF(E3&lt;8,"E"))))))))</f>
        <v>A+</v>
      </c>
      <c r="G3" s="8">
        <v>17</v>
      </c>
      <c r="H3" s="8">
        <v>5</v>
      </c>
      <c r="I3" s="25">
        <f t="shared" ref="I3:I25" si="2">G3+H3</f>
        <v>22</v>
      </c>
      <c r="J3" s="13" t="str">
        <f t="shared" ref="J3:J25" si="3">IF(I3&gt;23,"A+",IF(I3&gt;21,"A",IF(I3&gt;19,"B+",IF(I3&gt;16,"B",IF(I3&gt;13,"C+",IF(I3&gt;10,"C",IF(I3&gt;7,"D+",IF(I3&lt;8,"E"))))))))</f>
        <v>A</v>
      </c>
      <c r="K3" s="8">
        <v>18</v>
      </c>
      <c r="L3" s="8">
        <v>5</v>
      </c>
      <c r="M3" s="25">
        <f t="shared" ref="M3:M25" si="4">K3+L3</f>
        <v>23</v>
      </c>
      <c r="N3" s="13" t="str">
        <f t="shared" ref="N3:N25" si="5">IF(M3&gt;23,"A+",IF(M3&gt;21,"A",IF(M3&gt;19,"B+",IF(M3&gt;16,"B",IF(M3&gt;13,"C+",IF(M3&gt;10,"C",IF(M3&gt;7,"D+",IF(M3&lt;8,"E"))))))))</f>
        <v>A</v>
      </c>
      <c r="O3" s="19">
        <f t="shared" ref="O3:O25" si="6">SUM(E3,I3,M3)</f>
        <v>69</v>
      </c>
      <c r="P3" s="19">
        <f t="shared" ref="P3:P25" si="7">(O3/75)*100</f>
        <v>92</v>
      </c>
      <c r="Q3" s="13" t="str">
        <f t="shared" ref="Q3:Q25" si="8">IF(P3&gt;90,"A+",IF(P3&gt;80,"A",IF(P3&gt;70,"B+",IF(P3&gt;60,"B",IF(P3&gt;50,"C+",IF(P3&gt;40,"C",IF(P3&gt;32,"D+",IF(P3&lt;33,"E"))))))))</f>
        <v>A+</v>
      </c>
      <c r="R3" s="8" t="s">
        <v>65</v>
      </c>
      <c r="S3" s="8" t="s">
        <v>65</v>
      </c>
      <c r="T3" s="8" t="s">
        <v>65</v>
      </c>
      <c r="U3" s="17"/>
      <c r="V3" s="17"/>
      <c r="W3" s="17"/>
      <c r="X3" s="17"/>
      <c r="Y3" s="17"/>
      <c r="Z3" s="17"/>
    </row>
    <row r="4" spans="1:26" ht="30" customHeight="1">
      <c r="A4" s="6">
        <v>228</v>
      </c>
      <c r="B4" s="3" t="s">
        <v>24</v>
      </c>
      <c r="C4" s="8">
        <v>14</v>
      </c>
      <c r="D4" s="8">
        <v>5</v>
      </c>
      <c r="E4" s="10">
        <f t="shared" si="0"/>
        <v>19</v>
      </c>
      <c r="F4" s="11" t="str">
        <f t="shared" si="1"/>
        <v>B</v>
      </c>
      <c r="G4" s="8">
        <v>9</v>
      </c>
      <c r="H4" s="8">
        <v>5</v>
      </c>
      <c r="I4" s="25">
        <f t="shared" si="2"/>
        <v>14</v>
      </c>
      <c r="J4" s="13" t="str">
        <f t="shared" si="3"/>
        <v>C+</v>
      </c>
      <c r="K4" s="8">
        <v>18</v>
      </c>
      <c r="L4" s="8">
        <v>5</v>
      </c>
      <c r="M4" s="25">
        <f t="shared" si="4"/>
        <v>23</v>
      </c>
      <c r="N4" s="13" t="str">
        <f t="shared" si="5"/>
        <v>A</v>
      </c>
      <c r="O4" s="19">
        <f t="shared" si="6"/>
        <v>56</v>
      </c>
      <c r="P4" s="21">
        <f t="shared" si="7"/>
        <v>74.666666666666671</v>
      </c>
      <c r="Q4" s="13" t="str">
        <f t="shared" si="8"/>
        <v>B+</v>
      </c>
      <c r="R4" s="8" t="s">
        <v>65</v>
      </c>
      <c r="S4" s="8" t="s">
        <v>65</v>
      </c>
      <c r="T4" s="8" t="s">
        <v>65</v>
      </c>
      <c r="U4" s="17"/>
      <c r="V4" s="17"/>
      <c r="W4" s="17"/>
      <c r="X4" s="17"/>
      <c r="Y4" s="17"/>
      <c r="Z4" s="17"/>
    </row>
    <row r="5" spans="1:26" ht="30" customHeight="1">
      <c r="A5" s="6">
        <v>229</v>
      </c>
      <c r="B5" s="3" t="s">
        <v>25</v>
      </c>
      <c r="C5" s="8">
        <v>18</v>
      </c>
      <c r="D5" s="8">
        <v>5</v>
      </c>
      <c r="E5" s="10">
        <f t="shared" si="0"/>
        <v>23</v>
      </c>
      <c r="F5" s="11" t="str">
        <f t="shared" si="1"/>
        <v>A</v>
      </c>
      <c r="G5" s="8">
        <v>10</v>
      </c>
      <c r="H5" s="8">
        <v>5</v>
      </c>
      <c r="I5" s="25">
        <f t="shared" si="2"/>
        <v>15</v>
      </c>
      <c r="J5" s="13" t="str">
        <f t="shared" si="3"/>
        <v>C+</v>
      </c>
      <c r="K5" s="8">
        <v>18</v>
      </c>
      <c r="L5" s="8">
        <v>5</v>
      </c>
      <c r="M5" s="25">
        <f t="shared" si="4"/>
        <v>23</v>
      </c>
      <c r="N5" s="13" t="str">
        <f t="shared" si="5"/>
        <v>A</v>
      </c>
      <c r="O5" s="19">
        <f t="shared" si="6"/>
        <v>61</v>
      </c>
      <c r="P5" s="21">
        <f t="shared" si="7"/>
        <v>81.333333333333329</v>
      </c>
      <c r="Q5" s="13" t="str">
        <f t="shared" si="8"/>
        <v>A</v>
      </c>
      <c r="R5" s="8" t="s">
        <v>65</v>
      </c>
      <c r="S5" s="8" t="s">
        <v>65</v>
      </c>
      <c r="T5" s="8" t="s">
        <v>65</v>
      </c>
      <c r="U5" s="17"/>
      <c r="V5" s="17"/>
      <c r="W5" s="17"/>
      <c r="X5" s="17"/>
      <c r="Y5" s="17"/>
      <c r="Z5" s="17"/>
    </row>
    <row r="6" spans="1:26" ht="30" customHeight="1">
      <c r="A6" s="6">
        <v>230</v>
      </c>
      <c r="B6" s="3" t="s">
        <v>26</v>
      </c>
      <c r="C6" s="8">
        <v>13</v>
      </c>
      <c r="D6" s="8">
        <v>5</v>
      </c>
      <c r="E6" s="10">
        <f t="shared" si="0"/>
        <v>18</v>
      </c>
      <c r="F6" s="11" t="str">
        <f t="shared" si="1"/>
        <v>B</v>
      </c>
      <c r="G6" s="8">
        <v>10</v>
      </c>
      <c r="H6" s="8">
        <v>5</v>
      </c>
      <c r="I6" s="25">
        <f t="shared" si="2"/>
        <v>15</v>
      </c>
      <c r="J6" s="13" t="str">
        <f t="shared" si="3"/>
        <v>C+</v>
      </c>
      <c r="K6" s="8">
        <v>9</v>
      </c>
      <c r="L6" s="8">
        <v>5</v>
      </c>
      <c r="M6" s="25">
        <f t="shared" si="4"/>
        <v>14</v>
      </c>
      <c r="N6" s="13" t="str">
        <f t="shared" si="5"/>
        <v>C+</v>
      </c>
      <c r="O6" s="19">
        <f t="shared" si="6"/>
        <v>47</v>
      </c>
      <c r="P6" s="21">
        <f t="shared" si="7"/>
        <v>62.666666666666671</v>
      </c>
      <c r="Q6" s="13" t="str">
        <f t="shared" si="8"/>
        <v>B</v>
      </c>
      <c r="R6" s="8" t="s">
        <v>65</v>
      </c>
      <c r="S6" s="8" t="s">
        <v>65</v>
      </c>
      <c r="T6" s="8" t="s">
        <v>65</v>
      </c>
      <c r="U6" s="17"/>
      <c r="V6" s="17"/>
      <c r="W6" s="17"/>
      <c r="X6" s="17"/>
      <c r="Y6" s="17"/>
      <c r="Z6" s="17"/>
    </row>
    <row r="7" spans="1:26" ht="30" customHeight="1">
      <c r="A7" s="6">
        <v>231</v>
      </c>
      <c r="B7" s="3" t="s">
        <v>27</v>
      </c>
      <c r="C7" s="8">
        <v>18</v>
      </c>
      <c r="D7" s="8">
        <v>5</v>
      </c>
      <c r="E7" s="10">
        <f t="shared" si="0"/>
        <v>23</v>
      </c>
      <c r="F7" s="11" t="str">
        <f t="shared" si="1"/>
        <v>A</v>
      </c>
      <c r="G7" s="8">
        <v>9</v>
      </c>
      <c r="H7" s="8">
        <v>5</v>
      </c>
      <c r="I7" s="25">
        <f t="shared" si="2"/>
        <v>14</v>
      </c>
      <c r="J7" s="13" t="str">
        <f t="shared" si="3"/>
        <v>C+</v>
      </c>
      <c r="K7" s="8">
        <v>10</v>
      </c>
      <c r="L7" s="8">
        <v>5</v>
      </c>
      <c r="M7" s="25">
        <f t="shared" si="4"/>
        <v>15</v>
      </c>
      <c r="N7" s="13" t="str">
        <f t="shared" si="5"/>
        <v>C+</v>
      </c>
      <c r="O7" s="19">
        <f t="shared" si="6"/>
        <v>52</v>
      </c>
      <c r="P7" s="21">
        <f t="shared" si="7"/>
        <v>69.333333333333343</v>
      </c>
      <c r="Q7" s="13" t="str">
        <f t="shared" si="8"/>
        <v>B</v>
      </c>
      <c r="R7" s="8" t="s">
        <v>65</v>
      </c>
      <c r="S7" s="8" t="s">
        <v>65</v>
      </c>
      <c r="T7" s="8" t="s">
        <v>65</v>
      </c>
      <c r="U7" s="17"/>
      <c r="V7" s="17"/>
      <c r="W7" s="17"/>
      <c r="X7" s="17"/>
      <c r="Y7" s="17"/>
      <c r="Z7" s="17"/>
    </row>
    <row r="8" spans="1:26" ht="30" customHeight="1">
      <c r="A8" s="6">
        <v>232</v>
      </c>
      <c r="B8" s="3" t="s">
        <v>28</v>
      </c>
      <c r="C8" s="8">
        <v>16</v>
      </c>
      <c r="D8" s="8">
        <v>4</v>
      </c>
      <c r="E8" s="10">
        <f t="shared" si="0"/>
        <v>20</v>
      </c>
      <c r="F8" s="11" t="str">
        <f t="shared" si="1"/>
        <v>B+</v>
      </c>
      <c r="G8" s="8">
        <v>9</v>
      </c>
      <c r="H8" s="8">
        <v>4</v>
      </c>
      <c r="I8" s="25">
        <f t="shared" si="2"/>
        <v>13</v>
      </c>
      <c r="J8" s="13" t="str">
        <f t="shared" si="3"/>
        <v>C</v>
      </c>
      <c r="K8" s="8">
        <v>9</v>
      </c>
      <c r="L8" s="8">
        <v>4</v>
      </c>
      <c r="M8" s="25">
        <f t="shared" si="4"/>
        <v>13</v>
      </c>
      <c r="N8" s="13" t="str">
        <f t="shared" si="5"/>
        <v>C</v>
      </c>
      <c r="O8" s="19">
        <f t="shared" si="6"/>
        <v>46</v>
      </c>
      <c r="P8" s="21">
        <f t="shared" si="7"/>
        <v>61.333333333333329</v>
      </c>
      <c r="Q8" s="13" t="str">
        <f t="shared" si="8"/>
        <v>B</v>
      </c>
      <c r="R8" s="8" t="s">
        <v>65</v>
      </c>
      <c r="S8" s="8" t="s">
        <v>65</v>
      </c>
      <c r="T8" s="8" t="s">
        <v>65</v>
      </c>
      <c r="U8" s="17"/>
      <c r="V8" s="17"/>
      <c r="W8" s="17"/>
      <c r="X8" s="17"/>
      <c r="Y8" s="17"/>
      <c r="Z8" s="17"/>
    </row>
    <row r="9" spans="1:26" ht="30" customHeight="1">
      <c r="A9" s="6">
        <v>233</v>
      </c>
      <c r="B9" s="3" t="s">
        <v>29</v>
      </c>
      <c r="C9" s="8">
        <v>13</v>
      </c>
      <c r="D9" s="8">
        <v>4</v>
      </c>
      <c r="E9" s="10">
        <f t="shared" si="0"/>
        <v>17</v>
      </c>
      <c r="F9" s="11" t="str">
        <f t="shared" si="1"/>
        <v>B</v>
      </c>
      <c r="G9" s="8">
        <v>9</v>
      </c>
      <c r="H9" s="8">
        <v>4</v>
      </c>
      <c r="I9" s="25">
        <f t="shared" si="2"/>
        <v>13</v>
      </c>
      <c r="J9" s="13" t="str">
        <f t="shared" si="3"/>
        <v>C</v>
      </c>
      <c r="K9" s="8">
        <v>11</v>
      </c>
      <c r="L9" s="8">
        <v>4</v>
      </c>
      <c r="M9" s="25">
        <f t="shared" si="4"/>
        <v>15</v>
      </c>
      <c r="N9" s="13" t="str">
        <f t="shared" si="5"/>
        <v>C+</v>
      </c>
      <c r="O9" s="19">
        <f t="shared" si="6"/>
        <v>45</v>
      </c>
      <c r="P9" s="21">
        <f t="shared" si="7"/>
        <v>60</v>
      </c>
      <c r="Q9" s="13" t="str">
        <f t="shared" si="8"/>
        <v>C+</v>
      </c>
      <c r="R9" s="8" t="s">
        <v>65</v>
      </c>
      <c r="S9" s="8" t="s">
        <v>65</v>
      </c>
      <c r="T9" s="8" t="s">
        <v>65</v>
      </c>
      <c r="U9" s="17"/>
      <c r="V9" s="17"/>
      <c r="W9" s="17"/>
      <c r="X9" s="17"/>
      <c r="Y9" s="17"/>
      <c r="Z9" s="17"/>
    </row>
    <row r="10" spans="1:26" ht="30" customHeight="1">
      <c r="A10" s="6">
        <v>234</v>
      </c>
      <c r="B10" s="3" t="s">
        <v>30</v>
      </c>
      <c r="C10" s="8">
        <v>9</v>
      </c>
      <c r="D10" s="8">
        <v>5</v>
      </c>
      <c r="E10" s="10">
        <f t="shared" si="0"/>
        <v>14</v>
      </c>
      <c r="F10" s="11" t="str">
        <f t="shared" si="1"/>
        <v>C+</v>
      </c>
      <c r="G10" s="8">
        <v>9</v>
      </c>
      <c r="H10" s="8">
        <v>5</v>
      </c>
      <c r="I10" s="25">
        <f t="shared" si="2"/>
        <v>14</v>
      </c>
      <c r="J10" s="13" t="str">
        <f t="shared" si="3"/>
        <v>C+</v>
      </c>
      <c r="K10" s="8">
        <v>9</v>
      </c>
      <c r="L10" s="8">
        <v>5</v>
      </c>
      <c r="M10" s="25">
        <f t="shared" si="4"/>
        <v>14</v>
      </c>
      <c r="N10" s="13" t="str">
        <f t="shared" si="5"/>
        <v>C+</v>
      </c>
      <c r="O10" s="19">
        <f t="shared" si="6"/>
        <v>42</v>
      </c>
      <c r="P10" s="21">
        <f t="shared" si="7"/>
        <v>56.000000000000007</v>
      </c>
      <c r="Q10" s="13" t="str">
        <f t="shared" si="8"/>
        <v>C+</v>
      </c>
      <c r="R10" s="8" t="s">
        <v>65</v>
      </c>
      <c r="S10" s="8" t="s">
        <v>65</v>
      </c>
      <c r="T10" s="8" t="s">
        <v>65</v>
      </c>
      <c r="U10" s="17"/>
      <c r="V10" s="17"/>
      <c r="W10" s="17"/>
      <c r="X10" s="17"/>
      <c r="Y10" s="17"/>
      <c r="Z10" s="17"/>
    </row>
    <row r="11" spans="1:26" ht="30" customHeight="1">
      <c r="A11" s="6">
        <v>235</v>
      </c>
      <c r="B11" s="3" t="s">
        <v>31</v>
      </c>
      <c r="C11" s="8">
        <v>12</v>
      </c>
      <c r="D11" s="8">
        <v>5</v>
      </c>
      <c r="E11" s="10">
        <f t="shared" si="0"/>
        <v>17</v>
      </c>
      <c r="F11" s="11" t="str">
        <f t="shared" si="1"/>
        <v>B</v>
      </c>
      <c r="G11" s="8">
        <v>9</v>
      </c>
      <c r="H11" s="8">
        <v>5</v>
      </c>
      <c r="I11" s="25">
        <f t="shared" si="2"/>
        <v>14</v>
      </c>
      <c r="J11" s="13" t="str">
        <f t="shared" si="3"/>
        <v>C+</v>
      </c>
      <c r="K11" s="8">
        <v>9</v>
      </c>
      <c r="L11" s="8">
        <v>5</v>
      </c>
      <c r="M11" s="25">
        <f t="shared" si="4"/>
        <v>14</v>
      </c>
      <c r="N11" s="13" t="str">
        <f t="shared" si="5"/>
        <v>C+</v>
      </c>
      <c r="O11" s="19">
        <f t="shared" si="6"/>
        <v>45</v>
      </c>
      <c r="P11" s="21">
        <f t="shared" si="7"/>
        <v>60</v>
      </c>
      <c r="Q11" s="13" t="str">
        <f t="shared" si="8"/>
        <v>C+</v>
      </c>
      <c r="R11" s="8" t="s">
        <v>65</v>
      </c>
      <c r="S11" s="8" t="s">
        <v>65</v>
      </c>
      <c r="T11" s="8" t="s">
        <v>65</v>
      </c>
      <c r="U11" s="17"/>
      <c r="V11" s="17"/>
      <c r="W11" s="17"/>
      <c r="X11" s="17"/>
      <c r="Y11" s="17"/>
      <c r="Z11" s="17"/>
    </row>
    <row r="12" spans="1:26" ht="30" customHeight="1">
      <c r="A12" s="6">
        <v>236</v>
      </c>
      <c r="B12" s="3" t="s">
        <v>32</v>
      </c>
      <c r="C12" s="8">
        <v>16</v>
      </c>
      <c r="D12" s="8">
        <v>5</v>
      </c>
      <c r="E12" s="10">
        <f t="shared" si="0"/>
        <v>21</v>
      </c>
      <c r="F12" s="11" t="str">
        <f t="shared" si="1"/>
        <v>B+</v>
      </c>
      <c r="G12" s="8">
        <v>18</v>
      </c>
      <c r="H12" s="8">
        <v>5</v>
      </c>
      <c r="I12" s="25">
        <f t="shared" si="2"/>
        <v>23</v>
      </c>
      <c r="J12" s="13" t="str">
        <f t="shared" si="3"/>
        <v>A</v>
      </c>
      <c r="K12" s="8">
        <v>20</v>
      </c>
      <c r="L12" s="8">
        <v>5</v>
      </c>
      <c r="M12" s="25">
        <f t="shared" si="4"/>
        <v>25</v>
      </c>
      <c r="N12" s="13" t="str">
        <f t="shared" si="5"/>
        <v>A+</v>
      </c>
      <c r="O12" s="19">
        <f t="shared" si="6"/>
        <v>69</v>
      </c>
      <c r="P12" s="21">
        <f t="shared" si="7"/>
        <v>92</v>
      </c>
      <c r="Q12" s="13" t="str">
        <f t="shared" si="8"/>
        <v>A+</v>
      </c>
      <c r="R12" s="8" t="s">
        <v>65</v>
      </c>
      <c r="S12" s="8" t="s">
        <v>65</v>
      </c>
      <c r="T12" s="8" t="s">
        <v>65</v>
      </c>
      <c r="U12" s="17"/>
      <c r="V12" s="17"/>
      <c r="W12" s="17"/>
      <c r="X12" s="17"/>
      <c r="Y12" s="17"/>
      <c r="Z12" s="17"/>
    </row>
    <row r="13" spans="1:26" ht="30" customHeight="1">
      <c r="A13" s="6">
        <v>237</v>
      </c>
      <c r="B13" s="3" t="s">
        <v>33</v>
      </c>
      <c r="C13" s="8">
        <v>10</v>
      </c>
      <c r="D13" s="8">
        <v>5</v>
      </c>
      <c r="E13" s="10">
        <f t="shared" si="0"/>
        <v>15</v>
      </c>
      <c r="F13" s="11" t="str">
        <f t="shared" si="1"/>
        <v>C+</v>
      </c>
      <c r="G13" s="8">
        <v>9</v>
      </c>
      <c r="H13" s="8">
        <v>5</v>
      </c>
      <c r="I13" s="25">
        <f t="shared" si="2"/>
        <v>14</v>
      </c>
      <c r="J13" s="13" t="str">
        <f t="shared" si="3"/>
        <v>C+</v>
      </c>
      <c r="K13" s="8">
        <v>12</v>
      </c>
      <c r="L13" s="8">
        <v>5</v>
      </c>
      <c r="M13" s="25">
        <f t="shared" si="4"/>
        <v>17</v>
      </c>
      <c r="N13" s="13" t="str">
        <f t="shared" si="5"/>
        <v>B</v>
      </c>
      <c r="O13" s="19">
        <f t="shared" si="6"/>
        <v>46</v>
      </c>
      <c r="P13" s="21">
        <f t="shared" si="7"/>
        <v>61.333333333333329</v>
      </c>
      <c r="Q13" s="13" t="str">
        <f t="shared" si="8"/>
        <v>B</v>
      </c>
      <c r="R13" s="8" t="s">
        <v>65</v>
      </c>
      <c r="S13" s="8" t="s">
        <v>65</v>
      </c>
      <c r="T13" s="8" t="s">
        <v>65</v>
      </c>
      <c r="U13" s="17"/>
      <c r="V13" s="17"/>
      <c r="W13" s="17"/>
      <c r="X13" s="17"/>
      <c r="Y13" s="17"/>
      <c r="Z13" s="17"/>
    </row>
    <row r="14" spans="1:26" ht="30" customHeight="1">
      <c r="A14" s="6">
        <v>238</v>
      </c>
      <c r="B14" s="3" t="s">
        <v>34</v>
      </c>
      <c r="C14" s="8">
        <v>9</v>
      </c>
      <c r="D14" s="8">
        <v>5</v>
      </c>
      <c r="E14" s="10">
        <f t="shared" si="0"/>
        <v>14</v>
      </c>
      <c r="F14" s="11" t="str">
        <f t="shared" si="1"/>
        <v>C+</v>
      </c>
      <c r="G14" s="8">
        <v>9</v>
      </c>
      <c r="H14" s="8">
        <v>5</v>
      </c>
      <c r="I14" s="25">
        <f t="shared" si="2"/>
        <v>14</v>
      </c>
      <c r="J14" s="13" t="str">
        <f t="shared" si="3"/>
        <v>C+</v>
      </c>
      <c r="K14" s="8">
        <v>9</v>
      </c>
      <c r="L14" s="8">
        <v>5</v>
      </c>
      <c r="M14" s="25">
        <f t="shared" si="4"/>
        <v>14</v>
      </c>
      <c r="N14" s="13" t="str">
        <f t="shared" si="5"/>
        <v>C+</v>
      </c>
      <c r="O14" s="19">
        <f t="shared" si="6"/>
        <v>42</v>
      </c>
      <c r="P14" s="21">
        <f t="shared" si="7"/>
        <v>56.000000000000007</v>
      </c>
      <c r="Q14" s="13" t="str">
        <f t="shared" si="8"/>
        <v>C+</v>
      </c>
      <c r="R14" s="8" t="s">
        <v>65</v>
      </c>
      <c r="S14" s="8" t="s">
        <v>65</v>
      </c>
      <c r="T14" s="8" t="s">
        <v>65</v>
      </c>
      <c r="U14" s="17"/>
      <c r="V14" s="17"/>
      <c r="W14" s="17"/>
      <c r="X14" s="17"/>
      <c r="Y14" s="17"/>
      <c r="Z14" s="17"/>
    </row>
    <row r="15" spans="1:26" ht="30" customHeight="1">
      <c r="A15" s="6">
        <v>239</v>
      </c>
      <c r="B15" s="3" t="s">
        <v>35</v>
      </c>
      <c r="C15" s="8">
        <v>9</v>
      </c>
      <c r="D15" s="8">
        <v>5</v>
      </c>
      <c r="E15" s="10">
        <f t="shared" si="0"/>
        <v>14</v>
      </c>
      <c r="F15" s="11" t="str">
        <f t="shared" si="1"/>
        <v>C+</v>
      </c>
      <c r="G15" s="8">
        <v>9</v>
      </c>
      <c r="H15" s="8">
        <v>5</v>
      </c>
      <c r="I15" s="25">
        <f t="shared" si="2"/>
        <v>14</v>
      </c>
      <c r="J15" s="13" t="str">
        <f t="shared" si="3"/>
        <v>C+</v>
      </c>
      <c r="K15" s="8">
        <v>12</v>
      </c>
      <c r="L15" s="8">
        <v>5</v>
      </c>
      <c r="M15" s="25">
        <f t="shared" si="4"/>
        <v>17</v>
      </c>
      <c r="N15" s="13" t="str">
        <f t="shared" si="5"/>
        <v>B</v>
      </c>
      <c r="O15" s="19">
        <f t="shared" si="6"/>
        <v>45</v>
      </c>
      <c r="P15" s="21">
        <f t="shared" si="7"/>
        <v>60</v>
      </c>
      <c r="Q15" s="13" t="str">
        <f t="shared" si="8"/>
        <v>C+</v>
      </c>
      <c r="R15" s="8" t="s">
        <v>65</v>
      </c>
      <c r="S15" s="8" t="s">
        <v>65</v>
      </c>
      <c r="T15" s="8" t="s">
        <v>65</v>
      </c>
      <c r="U15" s="17"/>
      <c r="V15" s="17"/>
      <c r="W15" s="17"/>
      <c r="X15" s="17"/>
      <c r="Y15" s="17"/>
      <c r="Z15" s="17"/>
    </row>
    <row r="16" spans="1:26" ht="30" customHeight="1">
      <c r="A16" s="6">
        <v>240</v>
      </c>
      <c r="B16" s="3" t="s">
        <v>36</v>
      </c>
      <c r="C16" s="8">
        <v>9</v>
      </c>
      <c r="D16" s="8">
        <v>4</v>
      </c>
      <c r="E16" s="10">
        <f t="shared" si="0"/>
        <v>13</v>
      </c>
      <c r="F16" s="11" t="str">
        <f t="shared" si="1"/>
        <v>C</v>
      </c>
      <c r="G16" s="8">
        <v>12</v>
      </c>
      <c r="H16" s="8">
        <v>4</v>
      </c>
      <c r="I16" s="25">
        <f t="shared" si="2"/>
        <v>16</v>
      </c>
      <c r="J16" s="13" t="str">
        <f t="shared" si="3"/>
        <v>C+</v>
      </c>
      <c r="K16" s="8">
        <v>9</v>
      </c>
      <c r="L16" s="8">
        <v>4</v>
      </c>
      <c r="M16" s="25">
        <f t="shared" si="4"/>
        <v>13</v>
      </c>
      <c r="N16" s="13" t="str">
        <f t="shared" si="5"/>
        <v>C</v>
      </c>
      <c r="O16" s="19">
        <f t="shared" si="6"/>
        <v>42</v>
      </c>
      <c r="P16" s="21">
        <f t="shared" si="7"/>
        <v>56.000000000000007</v>
      </c>
      <c r="Q16" s="13" t="str">
        <f t="shared" si="8"/>
        <v>C+</v>
      </c>
      <c r="R16" s="8" t="s">
        <v>65</v>
      </c>
      <c r="S16" s="8" t="s">
        <v>65</v>
      </c>
      <c r="T16" s="8" t="s">
        <v>65</v>
      </c>
      <c r="U16" s="17"/>
      <c r="V16" s="17"/>
      <c r="W16" s="17"/>
      <c r="X16" s="17"/>
      <c r="Y16" s="17"/>
      <c r="Z16" s="17"/>
    </row>
    <row r="17" spans="1:26" ht="30" customHeight="1">
      <c r="A17" s="6">
        <v>241</v>
      </c>
      <c r="B17" s="3" t="s">
        <v>37</v>
      </c>
      <c r="C17" s="8">
        <v>9</v>
      </c>
      <c r="D17" s="8">
        <v>5</v>
      </c>
      <c r="E17" s="10">
        <f t="shared" si="0"/>
        <v>14</v>
      </c>
      <c r="F17" s="11" t="str">
        <f t="shared" si="1"/>
        <v>C+</v>
      </c>
      <c r="G17" s="8">
        <v>9</v>
      </c>
      <c r="H17" s="8">
        <v>5</v>
      </c>
      <c r="I17" s="25">
        <f t="shared" si="2"/>
        <v>14</v>
      </c>
      <c r="J17" s="13" t="str">
        <f t="shared" si="3"/>
        <v>C+</v>
      </c>
      <c r="K17" s="8">
        <v>9</v>
      </c>
      <c r="L17" s="8">
        <v>5</v>
      </c>
      <c r="M17" s="25">
        <f t="shared" si="4"/>
        <v>14</v>
      </c>
      <c r="N17" s="13" t="str">
        <f t="shared" si="5"/>
        <v>C+</v>
      </c>
      <c r="O17" s="19">
        <f t="shared" si="6"/>
        <v>42</v>
      </c>
      <c r="P17" s="21">
        <f t="shared" si="7"/>
        <v>56.000000000000007</v>
      </c>
      <c r="Q17" s="13" t="str">
        <f t="shared" si="8"/>
        <v>C+</v>
      </c>
      <c r="R17" s="8" t="s">
        <v>65</v>
      </c>
      <c r="S17" s="8" t="s">
        <v>65</v>
      </c>
      <c r="T17" s="8" t="s">
        <v>65</v>
      </c>
      <c r="U17" s="17"/>
      <c r="V17" s="17"/>
      <c r="W17" s="17"/>
      <c r="X17" s="17"/>
      <c r="Y17" s="17"/>
      <c r="Z17" s="17"/>
    </row>
    <row r="18" spans="1:26" ht="30" customHeight="1">
      <c r="A18" s="6">
        <v>242</v>
      </c>
      <c r="B18" s="3" t="s">
        <v>38</v>
      </c>
      <c r="C18" s="8">
        <v>9</v>
      </c>
      <c r="D18" s="8">
        <v>5</v>
      </c>
      <c r="E18" s="10">
        <f t="shared" si="0"/>
        <v>14</v>
      </c>
      <c r="F18" s="11" t="str">
        <f t="shared" si="1"/>
        <v>C+</v>
      </c>
      <c r="G18" s="8">
        <v>13</v>
      </c>
      <c r="H18" s="8">
        <v>5</v>
      </c>
      <c r="I18" s="25">
        <f t="shared" si="2"/>
        <v>18</v>
      </c>
      <c r="J18" s="13" t="str">
        <f t="shared" si="3"/>
        <v>B</v>
      </c>
      <c r="K18" s="8">
        <v>9</v>
      </c>
      <c r="L18" s="8">
        <v>5</v>
      </c>
      <c r="M18" s="25">
        <f t="shared" si="4"/>
        <v>14</v>
      </c>
      <c r="N18" s="13" t="str">
        <f t="shared" si="5"/>
        <v>C+</v>
      </c>
      <c r="O18" s="19">
        <f t="shared" si="6"/>
        <v>46</v>
      </c>
      <c r="P18" s="21">
        <f t="shared" si="7"/>
        <v>61.333333333333329</v>
      </c>
      <c r="Q18" s="13" t="str">
        <f t="shared" si="8"/>
        <v>B</v>
      </c>
      <c r="R18" s="8" t="s">
        <v>65</v>
      </c>
      <c r="S18" s="8" t="s">
        <v>65</v>
      </c>
      <c r="T18" s="8" t="s">
        <v>65</v>
      </c>
      <c r="U18" s="17"/>
      <c r="V18" s="17"/>
      <c r="W18" s="17"/>
      <c r="X18" s="17"/>
      <c r="Y18" s="17"/>
      <c r="Z18" s="17"/>
    </row>
    <row r="19" spans="1:26" ht="30" customHeight="1">
      <c r="A19" s="6">
        <v>243</v>
      </c>
      <c r="B19" s="3" t="s">
        <v>39</v>
      </c>
      <c r="C19" s="8">
        <v>16</v>
      </c>
      <c r="D19" s="8">
        <v>5</v>
      </c>
      <c r="E19" s="10">
        <f t="shared" si="0"/>
        <v>21</v>
      </c>
      <c r="F19" s="11" t="str">
        <f t="shared" si="1"/>
        <v>B+</v>
      </c>
      <c r="G19" s="8">
        <v>15</v>
      </c>
      <c r="H19" s="8">
        <v>5</v>
      </c>
      <c r="I19" s="25">
        <f t="shared" si="2"/>
        <v>20</v>
      </c>
      <c r="J19" s="13" t="str">
        <f t="shared" si="3"/>
        <v>B+</v>
      </c>
      <c r="K19" s="8">
        <v>10</v>
      </c>
      <c r="L19" s="8">
        <v>5</v>
      </c>
      <c r="M19" s="25">
        <f t="shared" si="4"/>
        <v>15</v>
      </c>
      <c r="N19" s="13" t="str">
        <f t="shared" si="5"/>
        <v>C+</v>
      </c>
      <c r="O19" s="19">
        <f t="shared" si="6"/>
        <v>56</v>
      </c>
      <c r="P19" s="21">
        <f t="shared" si="7"/>
        <v>74.666666666666671</v>
      </c>
      <c r="Q19" s="13" t="str">
        <f t="shared" si="8"/>
        <v>B+</v>
      </c>
      <c r="R19" s="8" t="s">
        <v>65</v>
      </c>
      <c r="S19" s="8" t="s">
        <v>65</v>
      </c>
      <c r="T19" s="8" t="s">
        <v>65</v>
      </c>
      <c r="U19" s="17"/>
      <c r="V19" s="17"/>
      <c r="W19" s="17"/>
      <c r="X19" s="17"/>
      <c r="Y19" s="17"/>
      <c r="Z19" s="17"/>
    </row>
    <row r="20" spans="1:26" ht="30" customHeight="1">
      <c r="A20" s="6">
        <v>244</v>
      </c>
      <c r="B20" s="3" t="s">
        <v>40</v>
      </c>
      <c r="C20" s="8">
        <v>20</v>
      </c>
      <c r="D20" s="8">
        <v>5</v>
      </c>
      <c r="E20" s="10">
        <f t="shared" si="0"/>
        <v>25</v>
      </c>
      <c r="F20" s="11" t="str">
        <f t="shared" si="1"/>
        <v>A+</v>
      </c>
      <c r="G20" s="8">
        <v>17</v>
      </c>
      <c r="H20" s="8">
        <v>5</v>
      </c>
      <c r="I20" s="25">
        <f t="shared" si="2"/>
        <v>22</v>
      </c>
      <c r="J20" s="13" t="str">
        <f t="shared" si="3"/>
        <v>A</v>
      </c>
      <c r="K20" s="8">
        <v>20</v>
      </c>
      <c r="L20" s="8">
        <v>5</v>
      </c>
      <c r="M20" s="25">
        <f t="shared" si="4"/>
        <v>25</v>
      </c>
      <c r="N20" s="13" t="str">
        <f t="shared" si="5"/>
        <v>A+</v>
      </c>
      <c r="O20" s="19">
        <f t="shared" si="6"/>
        <v>72</v>
      </c>
      <c r="P20" s="21">
        <f t="shared" si="7"/>
        <v>96</v>
      </c>
      <c r="Q20" s="13" t="str">
        <f t="shared" si="8"/>
        <v>A+</v>
      </c>
      <c r="R20" s="8" t="s">
        <v>65</v>
      </c>
      <c r="S20" s="8" t="s">
        <v>65</v>
      </c>
      <c r="T20" s="8" t="s">
        <v>65</v>
      </c>
      <c r="U20" s="17"/>
      <c r="V20" s="17"/>
      <c r="W20" s="17"/>
      <c r="X20" s="17"/>
      <c r="Y20" s="17"/>
      <c r="Z20" s="17"/>
    </row>
    <row r="21" spans="1:26" ht="30" customHeight="1">
      <c r="A21" s="6">
        <v>245</v>
      </c>
      <c r="B21" s="3" t="s">
        <v>41</v>
      </c>
      <c r="C21" s="8">
        <v>15</v>
      </c>
      <c r="D21" s="8">
        <v>4</v>
      </c>
      <c r="E21" s="10">
        <f t="shared" si="0"/>
        <v>19</v>
      </c>
      <c r="F21" s="11" t="str">
        <f t="shared" si="1"/>
        <v>B</v>
      </c>
      <c r="G21" s="8">
        <v>17</v>
      </c>
      <c r="H21" s="8">
        <v>4</v>
      </c>
      <c r="I21" s="25">
        <f t="shared" si="2"/>
        <v>21</v>
      </c>
      <c r="J21" s="13" t="str">
        <f t="shared" si="3"/>
        <v>B+</v>
      </c>
      <c r="K21" s="8">
        <v>10</v>
      </c>
      <c r="L21" s="8">
        <v>4</v>
      </c>
      <c r="M21" s="25">
        <f t="shared" si="4"/>
        <v>14</v>
      </c>
      <c r="N21" s="13" t="str">
        <f t="shared" si="5"/>
        <v>C+</v>
      </c>
      <c r="O21" s="19">
        <f t="shared" si="6"/>
        <v>54</v>
      </c>
      <c r="P21" s="21">
        <f t="shared" si="7"/>
        <v>72</v>
      </c>
      <c r="Q21" s="13" t="str">
        <f t="shared" si="8"/>
        <v>B+</v>
      </c>
      <c r="R21" s="8" t="s">
        <v>65</v>
      </c>
      <c r="S21" s="8" t="s">
        <v>65</v>
      </c>
      <c r="T21" s="8" t="s">
        <v>65</v>
      </c>
      <c r="U21" s="17"/>
      <c r="V21" s="17"/>
      <c r="W21" s="17"/>
      <c r="X21" s="17"/>
      <c r="Y21" s="17"/>
      <c r="Z21" s="17"/>
    </row>
    <row r="22" spans="1:26" ht="30" customHeight="1">
      <c r="A22" s="6">
        <v>246</v>
      </c>
      <c r="B22" s="3" t="s">
        <v>42</v>
      </c>
      <c r="C22" s="8">
        <v>12</v>
      </c>
      <c r="D22" s="8">
        <v>5</v>
      </c>
      <c r="E22" s="10">
        <f t="shared" si="0"/>
        <v>17</v>
      </c>
      <c r="F22" s="11" t="str">
        <f t="shared" si="1"/>
        <v>B</v>
      </c>
      <c r="G22" s="8">
        <v>9</v>
      </c>
      <c r="H22" s="8">
        <v>5</v>
      </c>
      <c r="I22" s="25">
        <f t="shared" si="2"/>
        <v>14</v>
      </c>
      <c r="J22" s="13" t="str">
        <f t="shared" si="3"/>
        <v>C+</v>
      </c>
      <c r="K22" s="8">
        <v>10</v>
      </c>
      <c r="L22" s="8">
        <v>5</v>
      </c>
      <c r="M22" s="25">
        <f t="shared" si="4"/>
        <v>15</v>
      </c>
      <c r="N22" s="13" t="str">
        <f t="shared" si="5"/>
        <v>C+</v>
      </c>
      <c r="O22" s="19">
        <f t="shared" si="6"/>
        <v>46</v>
      </c>
      <c r="P22" s="21">
        <f t="shared" si="7"/>
        <v>61.333333333333329</v>
      </c>
      <c r="Q22" s="13" t="str">
        <f t="shared" si="8"/>
        <v>B</v>
      </c>
      <c r="R22" s="8" t="s">
        <v>65</v>
      </c>
      <c r="S22" s="8" t="s">
        <v>65</v>
      </c>
      <c r="T22" s="8" t="s">
        <v>65</v>
      </c>
      <c r="U22" s="17"/>
      <c r="V22" s="17"/>
      <c r="W22" s="17"/>
      <c r="X22" s="17"/>
      <c r="Y22" s="17"/>
      <c r="Z22" s="17"/>
    </row>
    <row r="23" spans="1:26" ht="30" customHeight="1">
      <c r="A23" s="6">
        <v>247</v>
      </c>
      <c r="B23" s="3" t="s">
        <v>43</v>
      </c>
      <c r="C23" s="8">
        <v>16</v>
      </c>
      <c r="D23" s="8">
        <v>5</v>
      </c>
      <c r="E23" s="10">
        <f t="shared" si="0"/>
        <v>21</v>
      </c>
      <c r="F23" s="11" t="str">
        <f t="shared" si="1"/>
        <v>B+</v>
      </c>
      <c r="G23" s="8">
        <v>10</v>
      </c>
      <c r="H23" s="8">
        <v>5</v>
      </c>
      <c r="I23" s="25">
        <f t="shared" si="2"/>
        <v>15</v>
      </c>
      <c r="J23" s="13" t="str">
        <f t="shared" si="3"/>
        <v>C+</v>
      </c>
      <c r="K23" s="8">
        <v>14</v>
      </c>
      <c r="L23" s="8">
        <v>5</v>
      </c>
      <c r="M23" s="25">
        <f t="shared" si="4"/>
        <v>19</v>
      </c>
      <c r="N23" s="13" t="str">
        <f t="shared" si="5"/>
        <v>B</v>
      </c>
      <c r="O23" s="19">
        <f t="shared" si="6"/>
        <v>55</v>
      </c>
      <c r="P23" s="21">
        <f t="shared" si="7"/>
        <v>73.333333333333329</v>
      </c>
      <c r="Q23" s="13" t="str">
        <f t="shared" si="8"/>
        <v>B+</v>
      </c>
      <c r="R23" s="8" t="s">
        <v>65</v>
      </c>
      <c r="S23" s="8" t="s">
        <v>65</v>
      </c>
      <c r="T23" s="8" t="s">
        <v>65</v>
      </c>
      <c r="U23" s="17"/>
      <c r="V23" s="17"/>
      <c r="W23" s="17"/>
      <c r="X23" s="17"/>
      <c r="Y23" s="17"/>
      <c r="Z23" s="17"/>
    </row>
    <row r="24" spans="1:26" ht="30" customHeight="1">
      <c r="A24" s="6">
        <v>248</v>
      </c>
      <c r="B24" s="3" t="s">
        <v>44</v>
      </c>
      <c r="C24" s="8">
        <v>15</v>
      </c>
      <c r="D24" s="8">
        <v>5</v>
      </c>
      <c r="E24" s="10">
        <f t="shared" si="0"/>
        <v>20</v>
      </c>
      <c r="F24" s="11" t="str">
        <f t="shared" si="1"/>
        <v>B+</v>
      </c>
      <c r="G24" s="8">
        <v>10</v>
      </c>
      <c r="H24" s="8">
        <v>5</v>
      </c>
      <c r="I24" s="25">
        <f t="shared" si="2"/>
        <v>15</v>
      </c>
      <c r="J24" s="13" t="str">
        <f t="shared" si="3"/>
        <v>C+</v>
      </c>
      <c r="K24" s="8">
        <v>18</v>
      </c>
      <c r="L24" s="8">
        <v>5</v>
      </c>
      <c r="M24" s="25">
        <f t="shared" si="4"/>
        <v>23</v>
      </c>
      <c r="N24" s="13" t="str">
        <f t="shared" si="5"/>
        <v>A</v>
      </c>
      <c r="O24" s="19">
        <f t="shared" si="6"/>
        <v>58</v>
      </c>
      <c r="P24" s="21">
        <f t="shared" si="7"/>
        <v>77.333333333333329</v>
      </c>
      <c r="Q24" s="13" t="str">
        <f t="shared" si="8"/>
        <v>B+</v>
      </c>
      <c r="R24" s="8" t="s">
        <v>65</v>
      </c>
      <c r="S24" s="8" t="s">
        <v>65</v>
      </c>
      <c r="T24" s="8" t="s">
        <v>65</v>
      </c>
      <c r="U24" s="17"/>
      <c r="V24" s="17"/>
      <c r="W24" s="17"/>
      <c r="X24" s="17"/>
      <c r="Y24" s="17"/>
      <c r="Z24" s="17"/>
    </row>
    <row r="25" spans="1:26" ht="30" customHeight="1">
      <c r="A25" s="6">
        <v>249</v>
      </c>
      <c r="B25" s="22" t="s">
        <v>72</v>
      </c>
      <c r="C25" s="8">
        <v>15</v>
      </c>
      <c r="D25" s="8">
        <v>5</v>
      </c>
      <c r="E25" s="10">
        <f t="shared" si="0"/>
        <v>20</v>
      </c>
      <c r="F25" s="11" t="str">
        <f t="shared" si="1"/>
        <v>B+</v>
      </c>
      <c r="G25" s="8">
        <v>9</v>
      </c>
      <c r="H25" s="8">
        <v>5</v>
      </c>
      <c r="I25" s="25">
        <f t="shared" si="2"/>
        <v>14</v>
      </c>
      <c r="J25" s="13" t="str">
        <f t="shared" si="3"/>
        <v>C+</v>
      </c>
      <c r="K25" s="8">
        <v>12</v>
      </c>
      <c r="L25" s="8">
        <v>5</v>
      </c>
      <c r="M25" s="25">
        <f t="shared" si="4"/>
        <v>17</v>
      </c>
      <c r="N25" s="13" t="str">
        <f t="shared" si="5"/>
        <v>B</v>
      </c>
      <c r="O25" s="19">
        <f t="shared" si="6"/>
        <v>51</v>
      </c>
      <c r="P25" s="21">
        <f t="shared" si="7"/>
        <v>68</v>
      </c>
      <c r="Q25" s="13" t="str">
        <f t="shared" si="8"/>
        <v>B</v>
      </c>
      <c r="R25" s="8" t="s">
        <v>65</v>
      </c>
      <c r="S25" s="8" t="s">
        <v>65</v>
      </c>
      <c r="T25" s="8" t="s">
        <v>65</v>
      </c>
      <c r="U25" s="17"/>
      <c r="V25" s="17"/>
      <c r="W25" s="17"/>
      <c r="X25" s="17"/>
      <c r="Y25" s="17"/>
      <c r="Z25" s="17"/>
    </row>
    <row r="26" spans="1:26" ht="15.75" customHeight="1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2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2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2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2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2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2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2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2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2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2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2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2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2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2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2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2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2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2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2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2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2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2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2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2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2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2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2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2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2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2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2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2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2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2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2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2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2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2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2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2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2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2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2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2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2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2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2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2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2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2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2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2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2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2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2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2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2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2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2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2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2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2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2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2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2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2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2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2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2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2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2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2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2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2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2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2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2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2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2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2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2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2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2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2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2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2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2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2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2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2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2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2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2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2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2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2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2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2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2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2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2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2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2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2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2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2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2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2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2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2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2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2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2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2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2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2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2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2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2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2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2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2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2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2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2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2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2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2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2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2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2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2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2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2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2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2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2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2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2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2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2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2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2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2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2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2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2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2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2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2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2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2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2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2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2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2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2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2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2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2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2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2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2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2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2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2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2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2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2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2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2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2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2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2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2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2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2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2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2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2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2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2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2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2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2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2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2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2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2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2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2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2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2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2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2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2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2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2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2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2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2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2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2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2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2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2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2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2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2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2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2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2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2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2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2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2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2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2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2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2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2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2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2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2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2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2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2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2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2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2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2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2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2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2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2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2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2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2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2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2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2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2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2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2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2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2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2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2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2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2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2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2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2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2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2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2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2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2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2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2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2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2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2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2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2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2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2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2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2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2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2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2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2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2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2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2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2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2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2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2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2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2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2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2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2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2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2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2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2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2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2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2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2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2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2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2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2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2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2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2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2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2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2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2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2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2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2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2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2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2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2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2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2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2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2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2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2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2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2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2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2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2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2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2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2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2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2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2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2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2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2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2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2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2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2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2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2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2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2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2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2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2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2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2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2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2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2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2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2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2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2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2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2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2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2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2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2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2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2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2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2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2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2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2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2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2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2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2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2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2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2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2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2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2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2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2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2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2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2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2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2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2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2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2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2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2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2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2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2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2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2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2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2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2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2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2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2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2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2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2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2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2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2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2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2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2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2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2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2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2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2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2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2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2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2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2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2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2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2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2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2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2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2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2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2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2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2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2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2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2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2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2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2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2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2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2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2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2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2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2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2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2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2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2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2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2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2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2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2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2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2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2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2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2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2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2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2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2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2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2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2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2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2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2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2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2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2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2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2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2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2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2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2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2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2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2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2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2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2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2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2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2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2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2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2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2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2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2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2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2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2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2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2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2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2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2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2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2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2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2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2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2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2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2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2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2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2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2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2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2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2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2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2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2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2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2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2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2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2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2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2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2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2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2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2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2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2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2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2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2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2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2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2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2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2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2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2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2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2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2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2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2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2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2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2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2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2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2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2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2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2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2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2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2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2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2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2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2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2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2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2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2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2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2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2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2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2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2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2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2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2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2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2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2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2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2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2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2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2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2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2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2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2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2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2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2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2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2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2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2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2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2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2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2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2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2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2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2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2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2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2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2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2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2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2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2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2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2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2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2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2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2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2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2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2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2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2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2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2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2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2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2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2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2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2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2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2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2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2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2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2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2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2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2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2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2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2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2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2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2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2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2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2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2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2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2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2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2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2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2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2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2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2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2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2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2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2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2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2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2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2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2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2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2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2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2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2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2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2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2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2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2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2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2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2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2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2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2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2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2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2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2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2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2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2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2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2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2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2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2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2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2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2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2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2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2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2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2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2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2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2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2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2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2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2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2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2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2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2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2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2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2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2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2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2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2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2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2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2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2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2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2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2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2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2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2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2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2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2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2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2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2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2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2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2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2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2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2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2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2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2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2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2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2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2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2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2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2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2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2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2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2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2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2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2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2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2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2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2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2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2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2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2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2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2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2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2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2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2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2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2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2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2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2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2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2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2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2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2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2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2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2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2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2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2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2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2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2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2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2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2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2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2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2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2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2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2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2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2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2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2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2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2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2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2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2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2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2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2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2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2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2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2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2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2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2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2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2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2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2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2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2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2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2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2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2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2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2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2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2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2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2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2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2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2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2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2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2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2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2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2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2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2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2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2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2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2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2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2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2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2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2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2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2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2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2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2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2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2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2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2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2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2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2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2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2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2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2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2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2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2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2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2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2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2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2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2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2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2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2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2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2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2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2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2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2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2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2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2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2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2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2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2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2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2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2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2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2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2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2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2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2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2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2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2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2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2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2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2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2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2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2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2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2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2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2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2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2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2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2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2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2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2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2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2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2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2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2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2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2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2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3.5703125" customWidth="1"/>
    <col min="12" max="14" width="9" customWidth="1"/>
    <col min="15" max="15" width="12.7109375" customWidth="1"/>
    <col min="16" max="16" width="11" customWidth="1"/>
    <col min="17" max="17" width="9" customWidth="1"/>
    <col min="18" max="18" width="12.28515625" customWidth="1"/>
    <col min="19" max="26" width="9" customWidth="1"/>
  </cols>
  <sheetData>
    <row r="1" spans="1:26" ht="18.75">
      <c r="A1" s="50" t="s">
        <v>0</v>
      </c>
      <c r="B1" s="50" t="s">
        <v>45</v>
      </c>
      <c r="C1" s="57" t="s">
        <v>77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8" t="s">
        <v>47</v>
      </c>
      <c r="P1" s="58" t="s">
        <v>48</v>
      </c>
      <c r="Q1" s="58" t="s">
        <v>49</v>
      </c>
      <c r="R1" s="59" t="s">
        <v>50</v>
      </c>
      <c r="S1" s="58" t="s">
        <v>51</v>
      </c>
      <c r="T1" s="59" t="s">
        <v>52</v>
      </c>
    </row>
    <row r="2" spans="1:26" ht="29.25" customHeight="1">
      <c r="A2" s="48"/>
      <c r="B2" s="48"/>
      <c r="C2" s="24" t="s">
        <v>53</v>
      </c>
      <c r="D2" s="24" t="s">
        <v>54</v>
      </c>
      <c r="E2" s="24" t="s">
        <v>55</v>
      </c>
      <c r="F2" s="24" t="s">
        <v>56</v>
      </c>
      <c r="G2" s="24" t="s">
        <v>57</v>
      </c>
      <c r="H2" s="24" t="s">
        <v>58</v>
      </c>
      <c r="I2" s="24" t="s">
        <v>59</v>
      </c>
      <c r="J2" s="24" t="s">
        <v>60</v>
      </c>
      <c r="K2" s="24" t="s">
        <v>61</v>
      </c>
      <c r="L2" s="24" t="s">
        <v>62</v>
      </c>
      <c r="M2" s="24" t="s">
        <v>63</v>
      </c>
      <c r="N2" s="24" t="s">
        <v>64</v>
      </c>
      <c r="O2" s="48"/>
      <c r="P2" s="48"/>
      <c r="Q2" s="48"/>
      <c r="R2" s="48"/>
      <c r="S2" s="48"/>
      <c r="T2" s="48"/>
    </row>
    <row r="3" spans="1:26" ht="27.75" customHeight="1">
      <c r="A3" s="6">
        <v>201</v>
      </c>
      <c r="B3" s="7" t="s">
        <v>1</v>
      </c>
      <c r="C3" s="8">
        <v>22</v>
      </c>
      <c r="D3" s="9">
        <v>19</v>
      </c>
      <c r="E3" s="10">
        <f t="shared" ref="E3:E28" si="0">C3+D3</f>
        <v>41</v>
      </c>
      <c r="F3" s="25" t="str">
        <f t="shared" ref="F3:F28" si="1">IF(E3&gt;=46,"A+",IF(E3&gt;=41,"A",IF(E3&gt;=36,"B+",IF(E3&gt;=31,"B",IF(E3&gt;=26,"C+",IF(E3&gt;=21,"C",IF(E3&gt;=16,"D+",IF(E3&lt;17,"E"))))))))</f>
        <v>A</v>
      </c>
      <c r="G3" s="8">
        <v>22</v>
      </c>
      <c r="H3" s="9">
        <v>19</v>
      </c>
      <c r="I3" s="10">
        <f t="shared" ref="I3:I28" si="2">G3+H3</f>
        <v>41</v>
      </c>
      <c r="J3" s="25" t="str">
        <f t="shared" ref="J3:J28" si="3">IF(I3&gt;=46,"A+",IF(I3&gt;=41,"A",IF(I3&gt;=36,"B+",IF(I3&gt;=31,"B",IF(I3&gt;=26,"C+",IF(I3&gt;=21,"C",IF(I3&gt;=16,"D+",IF(I3&lt;17,"E"))))))))</f>
        <v>A</v>
      </c>
      <c r="K3" s="9">
        <v>15</v>
      </c>
      <c r="L3" s="9">
        <v>18</v>
      </c>
      <c r="M3" s="10">
        <f t="shared" ref="M3:M28" si="4">K3+L3</f>
        <v>33</v>
      </c>
      <c r="N3" s="25" t="str">
        <f t="shared" ref="N3:N28" si="5">IF(M3&gt;=46,"A+",IF(M3&gt;=41,"A",IF(M3&gt;=36,"B+",IF(M3&gt;=31,"B",IF(M3&gt;=26,"C+",IF(M3&gt;=21,"C",IF(M3&gt;=16,"D+",IF(M3&lt;17,"E"))))))))</f>
        <v>B</v>
      </c>
      <c r="O3" s="10">
        <f t="shared" ref="O3:O28" si="6">SUM(E3,I3,M3)</f>
        <v>115</v>
      </c>
      <c r="P3" s="15">
        <f t="shared" ref="P3:P28" si="7">(O3/150*100)</f>
        <v>76.666666666666671</v>
      </c>
      <c r="Q3" s="11" t="str">
        <f t="shared" ref="Q3:Q28" si="8">IF(P3&gt;90,"A+",IF(P3&gt;80,"A",IF(P3&gt;70,"B+",IF(P3&gt;60,"B",IF(P3&gt;50,"C+",IF(P3&gt;40,"C",IF(P3&gt;32,"D+",IF(P3&lt;33,"E"))))))))</f>
        <v>B+</v>
      </c>
      <c r="R3" s="8" t="s">
        <v>65</v>
      </c>
      <c r="S3" s="8" t="s">
        <v>65</v>
      </c>
      <c r="T3" s="8" t="s">
        <v>65</v>
      </c>
      <c r="U3" s="14"/>
      <c r="V3" s="14"/>
      <c r="W3" s="14"/>
      <c r="X3" s="14"/>
      <c r="Y3" s="14"/>
      <c r="Z3" s="14"/>
    </row>
    <row r="4" spans="1:26" ht="27.75" customHeight="1">
      <c r="A4" s="6">
        <v>202</v>
      </c>
      <c r="B4" s="7" t="s">
        <v>3</v>
      </c>
      <c r="C4" s="8">
        <v>24</v>
      </c>
      <c r="D4" s="9">
        <v>19</v>
      </c>
      <c r="E4" s="10">
        <f t="shared" si="0"/>
        <v>43</v>
      </c>
      <c r="F4" s="25" t="str">
        <f t="shared" si="1"/>
        <v>A</v>
      </c>
      <c r="G4" s="8">
        <v>14</v>
      </c>
      <c r="H4" s="9">
        <v>19</v>
      </c>
      <c r="I4" s="10">
        <f t="shared" si="2"/>
        <v>33</v>
      </c>
      <c r="J4" s="25" t="str">
        <f t="shared" si="3"/>
        <v>B</v>
      </c>
      <c r="K4" s="8">
        <v>19</v>
      </c>
      <c r="L4" s="9">
        <v>18</v>
      </c>
      <c r="M4" s="10">
        <f t="shared" si="4"/>
        <v>37</v>
      </c>
      <c r="N4" s="25" t="str">
        <f t="shared" si="5"/>
        <v>B+</v>
      </c>
      <c r="O4" s="10">
        <f t="shared" si="6"/>
        <v>113</v>
      </c>
      <c r="P4" s="15">
        <f t="shared" si="7"/>
        <v>75.333333333333329</v>
      </c>
      <c r="Q4" s="11" t="str">
        <f t="shared" si="8"/>
        <v>B+</v>
      </c>
      <c r="R4" s="8" t="s">
        <v>65</v>
      </c>
      <c r="S4" s="8" t="s">
        <v>65</v>
      </c>
      <c r="T4" s="8" t="s">
        <v>65</v>
      </c>
      <c r="U4" s="14"/>
      <c r="V4" s="14"/>
      <c r="W4" s="14"/>
      <c r="X4" s="14"/>
      <c r="Y4" s="14"/>
      <c r="Z4" s="14"/>
    </row>
    <row r="5" spans="1:26" ht="27.75" customHeight="1">
      <c r="A5" s="6">
        <v>203</v>
      </c>
      <c r="B5" s="7" t="s">
        <v>5</v>
      </c>
      <c r="C5" s="8">
        <v>21</v>
      </c>
      <c r="D5" s="9">
        <v>19</v>
      </c>
      <c r="E5" s="10">
        <f t="shared" si="0"/>
        <v>40</v>
      </c>
      <c r="F5" s="25" t="str">
        <f t="shared" si="1"/>
        <v>B+</v>
      </c>
      <c r="G5" s="8">
        <v>15</v>
      </c>
      <c r="H5" s="9">
        <v>19</v>
      </c>
      <c r="I5" s="10">
        <f t="shared" si="2"/>
        <v>34</v>
      </c>
      <c r="J5" s="25" t="str">
        <f t="shared" si="3"/>
        <v>B</v>
      </c>
      <c r="K5" s="8">
        <v>12</v>
      </c>
      <c r="L5" s="9">
        <v>18</v>
      </c>
      <c r="M5" s="10">
        <f t="shared" si="4"/>
        <v>30</v>
      </c>
      <c r="N5" s="25" t="str">
        <f t="shared" si="5"/>
        <v>C+</v>
      </c>
      <c r="O5" s="10">
        <f t="shared" si="6"/>
        <v>104</v>
      </c>
      <c r="P5" s="15">
        <f t="shared" si="7"/>
        <v>69.333333333333343</v>
      </c>
      <c r="Q5" s="11" t="str">
        <f t="shared" si="8"/>
        <v>B</v>
      </c>
      <c r="R5" s="8" t="s">
        <v>65</v>
      </c>
      <c r="S5" s="8" t="s">
        <v>65</v>
      </c>
      <c r="T5" s="8" t="s">
        <v>65</v>
      </c>
      <c r="U5" s="14"/>
      <c r="V5" s="14"/>
      <c r="W5" s="14"/>
      <c r="X5" s="14"/>
      <c r="Y5" s="14"/>
      <c r="Z5" s="14"/>
    </row>
    <row r="6" spans="1:26" ht="27.75" customHeight="1">
      <c r="A6" s="6">
        <v>204</v>
      </c>
      <c r="B6" s="7" t="s">
        <v>6</v>
      </c>
      <c r="C6" s="8">
        <v>18</v>
      </c>
      <c r="D6" s="9">
        <v>19</v>
      </c>
      <c r="E6" s="10">
        <f t="shared" si="0"/>
        <v>37</v>
      </c>
      <c r="F6" s="25" t="str">
        <f t="shared" si="1"/>
        <v>B+</v>
      </c>
      <c r="G6" s="8">
        <v>17</v>
      </c>
      <c r="H6" s="9">
        <v>19</v>
      </c>
      <c r="I6" s="10">
        <f t="shared" si="2"/>
        <v>36</v>
      </c>
      <c r="J6" s="25" t="str">
        <f t="shared" si="3"/>
        <v>B+</v>
      </c>
      <c r="K6" s="8">
        <v>15</v>
      </c>
      <c r="L6" s="9">
        <v>18</v>
      </c>
      <c r="M6" s="10">
        <f t="shared" si="4"/>
        <v>33</v>
      </c>
      <c r="N6" s="25" t="str">
        <f t="shared" si="5"/>
        <v>B</v>
      </c>
      <c r="O6" s="10">
        <f t="shared" si="6"/>
        <v>106</v>
      </c>
      <c r="P6" s="15">
        <f t="shared" si="7"/>
        <v>70.666666666666671</v>
      </c>
      <c r="Q6" s="11" t="str">
        <f t="shared" si="8"/>
        <v>B+</v>
      </c>
      <c r="R6" s="8" t="s">
        <v>65</v>
      </c>
      <c r="S6" s="8" t="s">
        <v>65</v>
      </c>
      <c r="T6" s="8" t="s">
        <v>65</v>
      </c>
      <c r="U6" s="14"/>
      <c r="V6" s="14"/>
      <c r="W6" s="14"/>
      <c r="X6" s="14"/>
      <c r="Y6" s="14"/>
      <c r="Z6" s="14"/>
    </row>
    <row r="7" spans="1:26" ht="27.75" customHeight="1">
      <c r="A7" s="6">
        <v>205</v>
      </c>
      <c r="B7" s="7" t="s">
        <v>7</v>
      </c>
      <c r="C7" s="8">
        <v>21</v>
      </c>
      <c r="D7" s="9">
        <v>19</v>
      </c>
      <c r="E7" s="10">
        <f t="shared" si="0"/>
        <v>40</v>
      </c>
      <c r="F7" s="25" t="str">
        <f t="shared" si="1"/>
        <v>B+</v>
      </c>
      <c r="G7" s="8">
        <v>15</v>
      </c>
      <c r="H7" s="9">
        <v>19</v>
      </c>
      <c r="I7" s="10">
        <f t="shared" si="2"/>
        <v>34</v>
      </c>
      <c r="J7" s="25" t="str">
        <f t="shared" si="3"/>
        <v>B</v>
      </c>
      <c r="K7" s="8">
        <v>12</v>
      </c>
      <c r="L7" s="9">
        <v>18</v>
      </c>
      <c r="M7" s="10">
        <f t="shared" si="4"/>
        <v>30</v>
      </c>
      <c r="N7" s="25" t="str">
        <f t="shared" si="5"/>
        <v>C+</v>
      </c>
      <c r="O7" s="10">
        <f t="shared" si="6"/>
        <v>104</v>
      </c>
      <c r="P7" s="15">
        <f t="shared" si="7"/>
        <v>69.333333333333343</v>
      </c>
      <c r="Q7" s="11" t="str">
        <f t="shared" si="8"/>
        <v>B</v>
      </c>
      <c r="R7" s="8" t="s">
        <v>65</v>
      </c>
      <c r="S7" s="8" t="s">
        <v>65</v>
      </c>
      <c r="T7" s="8" t="s">
        <v>65</v>
      </c>
      <c r="U7" s="14"/>
      <c r="V7" s="14"/>
      <c r="W7" s="14"/>
      <c r="X7" s="14"/>
      <c r="Y7" s="14"/>
      <c r="Z7" s="14"/>
    </row>
    <row r="8" spans="1:26" ht="27.75" customHeight="1">
      <c r="A8" s="6">
        <v>206</v>
      </c>
      <c r="B8" s="7" t="s">
        <v>8</v>
      </c>
      <c r="C8" s="8">
        <v>16</v>
      </c>
      <c r="D8" s="9">
        <v>19</v>
      </c>
      <c r="E8" s="10">
        <f t="shared" si="0"/>
        <v>35</v>
      </c>
      <c r="F8" s="25" t="str">
        <f t="shared" si="1"/>
        <v>B</v>
      </c>
      <c r="G8" s="8">
        <v>15</v>
      </c>
      <c r="H8" s="9">
        <v>19</v>
      </c>
      <c r="I8" s="10">
        <f t="shared" si="2"/>
        <v>34</v>
      </c>
      <c r="J8" s="25" t="str">
        <f t="shared" si="3"/>
        <v>B</v>
      </c>
      <c r="K8" s="8">
        <v>16</v>
      </c>
      <c r="L8" s="9">
        <v>18</v>
      </c>
      <c r="M8" s="10">
        <f t="shared" si="4"/>
        <v>34</v>
      </c>
      <c r="N8" s="25" t="str">
        <f t="shared" si="5"/>
        <v>B</v>
      </c>
      <c r="O8" s="10">
        <f t="shared" si="6"/>
        <v>103</v>
      </c>
      <c r="P8" s="15">
        <f t="shared" si="7"/>
        <v>68.666666666666671</v>
      </c>
      <c r="Q8" s="11" t="str">
        <f t="shared" si="8"/>
        <v>B</v>
      </c>
      <c r="R8" s="8" t="s">
        <v>65</v>
      </c>
      <c r="S8" s="8" t="s">
        <v>65</v>
      </c>
      <c r="T8" s="8" t="s">
        <v>65</v>
      </c>
      <c r="U8" s="14"/>
      <c r="V8" s="14"/>
      <c r="W8" s="14"/>
      <c r="X8" s="14"/>
      <c r="Y8" s="14"/>
      <c r="Z8" s="14"/>
    </row>
    <row r="9" spans="1:26" ht="27.75" customHeight="1">
      <c r="A9" s="6">
        <v>207</v>
      </c>
      <c r="B9" s="16" t="s">
        <v>9</v>
      </c>
      <c r="C9" s="8">
        <v>22</v>
      </c>
      <c r="D9" s="9">
        <v>20</v>
      </c>
      <c r="E9" s="10">
        <f t="shared" si="0"/>
        <v>42</v>
      </c>
      <c r="F9" s="25" t="str">
        <f t="shared" si="1"/>
        <v>A</v>
      </c>
      <c r="G9" s="8">
        <v>27</v>
      </c>
      <c r="H9" s="9">
        <v>20</v>
      </c>
      <c r="I9" s="10">
        <f t="shared" si="2"/>
        <v>47</v>
      </c>
      <c r="J9" s="25" t="str">
        <f t="shared" si="3"/>
        <v>A+</v>
      </c>
      <c r="K9" s="8">
        <v>25</v>
      </c>
      <c r="L9" s="9">
        <v>18</v>
      </c>
      <c r="M9" s="10">
        <f t="shared" si="4"/>
        <v>43</v>
      </c>
      <c r="N9" s="25" t="str">
        <f t="shared" si="5"/>
        <v>A</v>
      </c>
      <c r="O9" s="10">
        <f t="shared" si="6"/>
        <v>132</v>
      </c>
      <c r="P9" s="15">
        <f t="shared" si="7"/>
        <v>88</v>
      </c>
      <c r="Q9" s="11" t="str">
        <f t="shared" si="8"/>
        <v>A</v>
      </c>
      <c r="R9" s="8" t="s">
        <v>65</v>
      </c>
      <c r="S9" s="8" t="s">
        <v>65</v>
      </c>
      <c r="T9" s="8" t="s">
        <v>65</v>
      </c>
      <c r="U9" s="14"/>
      <c r="V9" s="14"/>
      <c r="W9" s="14"/>
      <c r="X9" s="14"/>
      <c r="Y9" s="14"/>
      <c r="Z9" s="14"/>
    </row>
    <row r="10" spans="1:26" ht="27.75" customHeight="1">
      <c r="A10" s="6">
        <v>208</v>
      </c>
      <c r="B10" s="7" t="s">
        <v>66</v>
      </c>
      <c r="C10" s="8">
        <v>21</v>
      </c>
      <c r="D10" s="9">
        <v>19</v>
      </c>
      <c r="E10" s="10">
        <f t="shared" si="0"/>
        <v>40</v>
      </c>
      <c r="F10" s="25" t="str">
        <f t="shared" si="1"/>
        <v>B+</v>
      </c>
      <c r="G10" s="8">
        <v>23</v>
      </c>
      <c r="H10" s="9">
        <v>19</v>
      </c>
      <c r="I10" s="10">
        <f t="shared" si="2"/>
        <v>42</v>
      </c>
      <c r="J10" s="25" t="str">
        <f t="shared" si="3"/>
        <v>A</v>
      </c>
      <c r="K10" s="8">
        <v>17</v>
      </c>
      <c r="L10" s="9">
        <v>18</v>
      </c>
      <c r="M10" s="10">
        <f t="shared" si="4"/>
        <v>35</v>
      </c>
      <c r="N10" s="25" t="str">
        <f t="shared" si="5"/>
        <v>B</v>
      </c>
      <c r="O10" s="10">
        <f t="shared" si="6"/>
        <v>117</v>
      </c>
      <c r="P10" s="15">
        <f t="shared" si="7"/>
        <v>78</v>
      </c>
      <c r="Q10" s="11" t="str">
        <f t="shared" si="8"/>
        <v>B+</v>
      </c>
      <c r="R10" s="8" t="s">
        <v>65</v>
      </c>
      <c r="S10" s="8" t="s">
        <v>65</v>
      </c>
      <c r="T10" s="8" t="s">
        <v>65</v>
      </c>
      <c r="U10" s="14"/>
      <c r="V10" s="14"/>
      <c r="W10" s="14"/>
      <c r="X10" s="14"/>
      <c r="Y10" s="14"/>
      <c r="Z10" s="14"/>
    </row>
    <row r="11" spans="1:26" ht="27.75" customHeight="1">
      <c r="A11" s="6">
        <v>209</v>
      </c>
      <c r="B11" s="16" t="s">
        <v>67</v>
      </c>
      <c r="C11" s="8">
        <v>24</v>
      </c>
      <c r="D11" s="9">
        <v>19</v>
      </c>
      <c r="E11" s="10">
        <f t="shared" si="0"/>
        <v>43</v>
      </c>
      <c r="F11" s="25" t="str">
        <f t="shared" si="1"/>
        <v>A</v>
      </c>
      <c r="G11" s="8">
        <v>22</v>
      </c>
      <c r="H11" s="9">
        <v>19</v>
      </c>
      <c r="I11" s="10">
        <f t="shared" si="2"/>
        <v>41</v>
      </c>
      <c r="J11" s="25" t="str">
        <f t="shared" si="3"/>
        <v>A</v>
      </c>
      <c r="K11" s="8">
        <v>18</v>
      </c>
      <c r="L11" s="9">
        <v>18</v>
      </c>
      <c r="M11" s="10">
        <f t="shared" si="4"/>
        <v>36</v>
      </c>
      <c r="N11" s="25" t="str">
        <f t="shared" si="5"/>
        <v>B+</v>
      </c>
      <c r="O11" s="10">
        <f t="shared" si="6"/>
        <v>120</v>
      </c>
      <c r="P11" s="15">
        <f t="shared" si="7"/>
        <v>80</v>
      </c>
      <c r="Q11" s="11" t="str">
        <f t="shared" si="8"/>
        <v>B+</v>
      </c>
      <c r="R11" s="8" t="s">
        <v>65</v>
      </c>
      <c r="S11" s="8" t="s">
        <v>65</v>
      </c>
      <c r="T11" s="8" t="s">
        <v>65</v>
      </c>
      <c r="U11" s="14"/>
      <c r="V11" s="14"/>
      <c r="W11" s="14"/>
      <c r="X11" s="14"/>
      <c r="Y11" s="14"/>
      <c r="Z11" s="14"/>
    </row>
    <row r="12" spans="1:26" ht="27.75" customHeight="1">
      <c r="A12" s="6">
        <v>210</v>
      </c>
      <c r="B12" s="7" t="s">
        <v>10</v>
      </c>
      <c r="C12" s="8">
        <v>26</v>
      </c>
      <c r="D12" s="9">
        <v>19</v>
      </c>
      <c r="E12" s="10">
        <f t="shared" si="0"/>
        <v>45</v>
      </c>
      <c r="F12" s="25" t="str">
        <f t="shared" si="1"/>
        <v>A</v>
      </c>
      <c r="G12" s="8">
        <v>18</v>
      </c>
      <c r="H12" s="9">
        <v>19</v>
      </c>
      <c r="I12" s="10">
        <f t="shared" si="2"/>
        <v>37</v>
      </c>
      <c r="J12" s="25" t="str">
        <f t="shared" si="3"/>
        <v>B+</v>
      </c>
      <c r="K12" s="8">
        <v>20</v>
      </c>
      <c r="L12" s="9">
        <v>18</v>
      </c>
      <c r="M12" s="10">
        <f t="shared" si="4"/>
        <v>38</v>
      </c>
      <c r="N12" s="25" t="str">
        <f t="shared" si="5"/>
        <v>B+</v>
      </c>
      <c r="O12" s="10">
        <f t="shared" si="6"/>
        <v>120</v>
      </c>
      <c r="P12" s="15">
        <f t="shared" si="7"/>
        <v>80</v>
      </c>
      <c r="Q12" s="11" t="str">
        <f t="shared" si="8"/>
        <v>B+</v>
      </c>
      <c r="R12" s="8" t="s">
        <v>65</v>
      </c>
      <c r="S12" s="8" t="s">
        <v>65</v>
      </c>
      <c r="T12" s="8" t="s">
        <v>65</v>
      </c>
      <c r="U12" s="14"/>
      <c r="V12" s="14"/>
      <c r="W12" s="14"/>
      <c r="X12" s="14"/>
      <c r="Y12" s="14"/>
      <c r="Z12" s="14"/>
    </row>
    <row r="13" spans="1:26" ht="27.75" customHeight="1">
      <c r="A13" s="6">
        <v>211</v>
      </c>
      <c r="B13" s="7" t="s">
        <v>11</v>
      </c>
      <c r="C13" s="8">
        <v>22</v>
      </c>
      <c r="D13" s="9">
        <v>19</v>
      </c>
      <c r="E13" s="10">
        <f t="shared" si="0"/>
        <v>41</v>
      </c>
      <c r="F13" s="25" t="str">
        <f t="shared" si="1"/>
        <v>A</v>
      </c>
      <c r="G13" s="8">
        <v>17</v>
      </c>
      <c r="H13" s="9">
        <v>19</v>
      </c>
      <c r="I13" s="10">
        <f t="shared" si="2"/>
        <v>36</v>
      </c>
      <c r="J13" s="25" t="str">
        <f t="shared" si="3"/>
        <v>B+</v>
      </c>
      <c r="K13" s="8">
        <v>21</v>
      </c>
      <c r="L13" s="9">
        <v>18</v>
      </c>
      <c r="M13" s="10">
        <f t="shared" si="4"/>
        <v>39</v>
      </c>
      <c r="N13" s="25" t="str">
        <f t="shared" si="5"/>
        <v>B+</v>
      </c>
      <c r="O13" s="10">
        <f t="shared" si="6"/>
        <v>116</v>
      </c>
      <c r="P13" s="15">
        <f t="shared" si="7"/>
        <v>77.333333333333329</v>
      </c>
      <c r="Q13" s="11" t="str">
        <f t="shared" si="8"/>
        <v>B+</v>
      </c>
      <c r="R13" s="8" t="s">
        <v>65</v>
      </c>
      <c r="S13" s="8" t="s">
        <v>65</v>
      </c>
      <c r="T13" s="8" t="s">
        <v>65</v>
      </c>
      <c r="U13" s="14"/>
      <c r="V13" s="14"/>
      <c r="W13" s="14"/>
      <c r="X13" s="14"/>
      <c r="Y13" s="14"/>
      <c r="Z13" s="14"/>
    </row>
    <row r="14" spans="1:26" ht="27.75" customHeight="1">
      <c r="A14" s="6">
        <v>212</v>
      </c>
      <c r="B14" s="7" t="s">
        <v>12</v>
      </c>
      <c r="C14" s="8">
        <v>18</v>
      </c>
      <c r="D14" s="9">
        <v>19</v>
      </c>
      <c r="E14" s="10">
        <f t="shared" si="0"/>
        <v>37</v>
      </c>
      <c r="F14" s="25" t="str">
        <f t="shared" si="1"/>
        <v>B+</v>
      </c>
      <c r="G14" s="8">
        <v>11</v>
      </c>
      <c r="H14" s="9">
        <v>19</v>
      </c>
      <c r="I14" s="10">
        <f t="shared" si="2"/>
        <v>30</v>
      </c>
      <c r="J14" s="25" t="str">
        <f t="shared" si="3"/>
        <v>C+</v>
      </c>
      <c r="K14" s="8">
        <v>12</v>
      </c>
      <c r="L14" s="9">
        <v>18</v>
      </c>
      <c r="M14" s="10">
        <f t="shared" si="4"/>
        <v>30</v>
      </c>
      <c r="N14" s="25" t="str">
        <f t="shared" si="5"/>
        <v>C+</v>
      </c>
      <c r="O14" s="10">
        <f t="shared" si="6"/>
        <v>97</v>
      </c>
      <c r="P14" s="15">
        <f t="shared" si="7"/>
        <v>64.666666666666657</v>
      </c>
      <c r="Q14" s="11" t="str">
        <f t="shared" si="8"/>
        <v>B</v>
      </c>
      <c r="R14" s="8" t="s">
        <v>65</v>
      </c>
      <c r="S14" s="8" t="s">
        <v>65</v>
      </c>
      <c r="T14" s="8" t="s">
        <v>65</v>
      </c>
      <c r="U14" s="14"/>
      <c r="V14" s="14"/>
      <c r="W14" s="14"/>
      <c r="X14" s="14"/>
      <c r="Y14" s="14"/>
      <c r="Z14" s="14"/>
    </row>
    <row r="15" spans="1:26" ht="27.75" customHeight="1">
      <c r="A15" s="6">
        <v>213</v>
      </c>
      <c r="B15" s="7" t="s">
        <v>13</v>
      </c>
      <c r="C15" s="8">
        <v>26</v>
      </c>
      <c r="D15" s="9">
        <v>19</v>
      </c>
      <c r="E15" s="10">
        <f t="shared" si="0"/>
        <v>45</v>
      </c>
      <c r="F15" s="25" t="str">
        <f t="shared" si="1"/>
        <v>A</v>
      </c>
      <c r="G15" s="8">
        <v>27</v>
      </c>
      <c r="H15" s="9">
        <v>19</v>
      </c>
      <c r="I15" s="10">
        <f t="shared" si="2"/>
        <v>46</v>
      </c>
      <c r="J15" s="25" t="str">
        <f t="shared" si="3"/>
        <v>A+</v>
      </c>
      <c r="K15" s="8">
        <v>26</v>
      </c>
      <c r="L15" s="9">
        <v>18</v>
      </c>
      <c r="M15" s="10">
        <f t="shared" si="4"/>
        <v>44</v>
      </c>
      <c r="N15" s="25" t="str">
        <f t="shared" si="5"/>
        <v>A</v>
      </c>
      <c r="O15" s="10">
        <f t="shared" si="6"/>
        <v>135</v>
      </c>
      <c r="P15" s="15">
        <f t="shared" si="7"/>
        <v>90</v>
      </c>
      <c r="Q15" s="11" t="str">
        <f t="shared" si="8"/>
        <v>A</v>
      </c>
      <c r="R15" s="8" t="s">
        <v>65</v>
      </c>
      <c r="S15" s="8" t="s">
        <v>65</v>
      </c>
      <c r="T15" s="8" t="s">
        <v>65</v>
      </c>
      <c r="U15" s="14"/>
      <c r="V15" s="14"/>
      <c r="W15" s="14"/>
      <c r="X15" s="14"/>
      <c r="Y15" s="14"/>
      <c r="Z15" s="14"/>
    </row>
    <row r="16" spans="1:26" ht="27.75" customHeight="1">
      <c r="A16" s="6">
        <v>214</v>
      </c>
      <c r="B16" s="7" t="s">
        <v>14</v>
      </c>
      <c r="C16" s="8">
        <v>23</v>
      </c>
      <c r="D16" s="9">
        <v>19</v>
      </c>
      <c r="E16" s="10">
        <f t="shared" si="0"/>
        <v>42</v>
      </c>
      <c r="F16" s="25" t="str">
        <f t="shared" si="1"/>
        <v>A</v>
      </c>
      <c r="G16" s="8">
        <v>28</v>
      </c>
      <c r="H16" s="9">
        <v>19</v>
      </c>
      <c r="I16" s="10">
        <f t="shared" si="2"/>
        <v>47</v>
      </c>
      <c r="J16" s="25" t="str">
        <f t="shared" si="3"/>
        <v>A+</v>
      </c>
      <c r="K16" s="8">
        <v>21</v>
      </c>
      <c r="L16" s="9">
        <v>18</v>
      </c>
      <c r="M16" s="10">
        <f t="shared" si="4"/>
        <v>39</v>
      </c>
      <c r="N16" s="25" t="str">
        <f t="shared" si="5"/>
        <v>B+</v>
      </c>
      <c r="O16" s="10">
        <f t="shared" si="6"/>
        <v>128</v>
      </c>
      <c r="P16" s="15">
        <f t="shared" si="7"/>
        <v>85.333333333333343</v>
      </c>
      <c r="Q16" s="11" t="str">
        <f t="shared" si="8"/>
        <v>A</v>
      </c>
      <c r="R16" s="8" t="s">
        <v>65</v>
      </c>
      <c r="S16" s="8" t="s">
        <v>65</v>
      </c>
      <c r="T16" s="8" t="s">
        <v>65</v>
      </c>
      <c r="U16" s="14"/>
      <c r="V16" s="14"/>
      <c r="W16" s="14"/>
      <c r="X16" s="14"/>
      <c r="Y16" s="14"/>
      <c r="Z16" s="14"/>
    </row>
    <row r="17" spans="1:26" ht="27.75" customHeight="1">
      <c r="A17" s="6">
        <v>215</v>
      </c>
      <c r="B17" s="7" t="s">
        <v>15</v>
      </c>
      <c r="C17" s="8">
        <v>20</v>
      </c>
      <c r="D17" s="9">
        <v>19</v>
      </c>
      <c r="E17" s="10">
        <f t="shared" si="0"/>
        <v>39</v>
      </c>
      <c r="F17" s="25" t="str">
        <f t="shared" si="1"/>
        <v>B+</v>
      </c>
      <c r="G17" s="8">
        <v>24</v>
      </c>
      <c r="H17" s="9">
        <v>19</v>
      </c>
      <c r="I17" s="10">
        <f t="shared" si="2"/>
        <v>43</v>
      </c>
      <c r="J17" s="25" t="str">
        <f t="shared" si="3"/>
        <v>A</v>
      </c>
      <c r="K17" s="8">
        <v>15</v>
      </c>
      <c r="L17" s="9">
        <v>18</v>
      </c>
      <c r="M17" s="10">
        <f t="shared" si="4"/>
        <v>33</v>
      </c>
      <c r="N17" s="25" t="str">
        <f t="shared" si="5"/>
        <v>B</v>
      </c>
      <c r="O17" s="10">
        <f t="shared" si="6"/>
        <v>115</v>
      </c>
      <c r="P17" s="15">
        <f t="shared" si="7"/>
        <v>76.666666666666671</v>
      </c>
      <c r="Q17" s="11" t="str">
        <f t="shared" si="8"/>
        <v>B+</v>
      </c>
      <c r="R17" s="8" t="s">
        <v>65</v>
      </c>
      <c r="S17" s="8" t="s">
        <v>65</v>
      </c>
      <c r="T17" s="8" t="s">
        <v>65</v>
      </c>
      <c r="U17" s="14"/>
      <c r="V17" s="14"/>
      <c r="W17" s="14"/>
      <c r="X17" s="14"/>
      <c r="Y17" s="14"/>
      <c r="Z17" s="14"/>
    </row>
    <row r="18" spans="1:26" ht="27.75" customHeight="1">
      <c r="A18" s="6">
        <v>216</v>
      </c>
      <c r="B18" s="16" t="s">
        <v>68</v>
      </c>
      <c r="C18" s="8">
        <v>24</v>
      </c>
      <c r="D18" s="9">
        <v>19</v>
      </c>
      <c r="E18" s="10">
        <f t="shared" si="0"/>
        <v>43</v>
      </c>
      <c r="F18" s="25" t="str">
        <f t="shared" si="1"/>
        <v>A</v>
      </c>
      <c r="G18" s="8">
        <v>24</v>
      </c>
      <c r="H18" s="9">
        <v>19</v>
      </c>
      <c r="I18" s="10">
        <f t="shared" si="2"/>
        <v>43</v>
      </c>
      <c r="J18" s="25" t="str">
        <f t="shared" si="3"/>
        <v>A</v>
      </c>
      <c r="K18" s="8">
        <v>18</v>
      </c>
      <c r="L18" s="9">
        <v>18</v>
      </c>
      <c r="M18" s="10">
        <f t="shared" si="4"/>
        <v>36</v>
      </c>
      <c r="N18" s="25" t="str">
        <f t="shared" si="5"/>
        <v>B+</v>
      </c>
      <c r="O18" s="10">
        <f t="shared" si="6"/>
        <v>122</v>
      </c>
      <c r="P18" s="15">
        <f t="shared" si="7"/>
        <v>81.333333333333329</v>
      </c>
      <c r="Q18" s="11" t="str">
        <f t="shared" si="8"/>
        <v>A</v>
      </c>
      <c r="R18" s="8" t="s">
        <v>65</v>
      </c>
      <c r="S18" s="8" t="s">
        <v>65</v>
      </c>
      <c r="T18" s="8" t="s">
        <v>65</v>
      </c>
      <c r="U18" s="14"/>
      <c r="V18" s="14"/>
      <c r="W18" s="14"/>
      <c r="X18" s="14"/>
      <c r="Y18" s="14"/>
      <c r="Z18" s="14"/>
    </row>
    <row r="19" spans="1:26" ht="27.75" customHeight="1">
      <c r="A19" s="6">
        <v>217</v>
      </c>
      <c r="B19" s="7" t="s">
        <v>16</v>
      </c>
      <c r="C19" s="8">
        <v>26</v>
      </c>
      <c r="D19" s="9">
        <v>19</v>
      </c>
      <c r="E19" s="10">
        <f t="shared" si="0"/>
        <v>45</v>
      </c>
      <c r="F19" s="25" t="str">
        <f t="shared" si="1"/>
        <v>A</v>
      </c>
      <c r="G19" s="8">
        <v>19</v>
      </c>
      <c r="H19" s="9">
        <v>19</v>
      </c>
      <c r="I19" s="10">
        <f t="shared" si="2"/>
        <v>38</v>
      </c>
      <c r="J19" s="25" t="str">
        <f t="shared" si="3"/>
        <v>B+</v>
      </c>
      <c r="K19" s="8">
        <v>23</v>
      </c>
      <c r="L19" s="9">
        <v>18</v>
      </c>
      <c r="M19" s="10">
        <f t="shared" si="4"/>
        <v>41</v>
      </c>
      <c r="N19" s="25" t="str">
        <f t="shared" si="5"/>
        <v>A</v>
      </c>
      <c r="O19" s="10">
        <f t="shared" si="6"/>
        <v>124</v>
      </c>
      <c r="P19" s="15">
        <f t="shared" si="7"/>
        <v>82.666666666666671</v>
      </c>
      <c r="Q19" s="11" t="str">
        <f t="shared" si="8"/>
        <v>A</v>
      </c>
      <c r="R19" s="8" t="s">
        <v>65</v>
      </c>
      <c r="S19" s="8" t="s">
        <v>65</v>
      </c>
      <c r="T19" s="8" t="s">
        <v>65</v>
      </c>
      <c r="U19" s="14"/>
      <c r="V19" s="14"/>
      <c r="W19" s="14"/>
      <c r="X19" s="14"/>
      <c r="Y19" s="14"/>
      <c r="Z19" s="14"/>
    </row>
    <row r="20" spans="1:26" ht="27.75" customHeight="1">
      <c r="A20" s="6">
        <v>218</v>
      </c>
      <c r="B20" s="7" t="s">
        <v>69</v>
      </c>
      <c r="C20" s="8">
        <v>25</v>
      </c>
      <c r="D20" s="9">
        <v>19</v>
      </c>
      <c r="E20" s="10">
        <f t="shared" si="0"/>
        <v>44</v>
      </c>
      <c r="F20" s="25" t="str">
        <f t="shared" si="1"/>
        <v>A</v>
      </c>
      <c r="G20" s="8">
        <v>19</v>
      </c>
      <c r="H20" s="9">
        <v>19</v>
      </c>
      <c r="I20" s="10">
        <f t="shared" si="2"/>
        <v>38</v>
      </c>
      <c r="J20" s="25" t="str">
        <f t="shared" si="3"/>
        <v>B+</v>
      </c>
      <c r="K20" s="8">
        <v>19</v>
      </c>
      <c r="L20" s="9">
        <v>18</v>
      </c>
      <c r="M20" s="10">
        <f t="shared" si="4"/>
        <v>37</v>
      </c>
      <c r="N20" s="25" t="str">
        <f t="shared" si="5"/>
        <v>B+</v>
      </c>
      <c r="O20" s="10">
        <f t="shared" si="6"/>
        <v>119</v>
      </c>
      <c r="P20" s="15">
        <f t="shared" si="7"/>
        <v>79.333333333333329</v>
      </c>
      <c r="Q20" s="11" t="str">
        <f t="shared" si="8"/>
        <v>B+</v>
      </c>
      <c r="R20" s="8" t="s">
        <v>65</v>
      </c>
      <c r="S20" s="8" t="s">
        <v>65</v>
      </c>
      <c r="T20" s="8" t="s">
        <v>65</v>
      </c>
      <c r="U20" s="14"/>
      <c r="V20" s="14"/>
      <c r="W20" s="14"/>
      <c r="X20" s="14"/>
      <c r="Y20" s="14"/>
      <c r="Z20" s="14"/>
    </row>
    <row r="21" spans="1:26" ht="27.75" customHeight="1">
      <c r="A21" s="6">
        <v>219</v>
      </c>
      <c r="B21" s="16" t="s">
        <v>70</v>
      </c>
      <c r="C21" s="8">
        <v>19</v>
      </c>
      <c r="D21" s="9">
        <v>19</v>
      </c>
      <c r="E21" s="10">
        <f t="shared" si="0"/>
        <v>38</v>
      </c>
      <c r="F21" s="25" t="str">
        <f t="shared" si="1"/>
        <v>B+</v>
      </c>
      <c r="G21" s="8">
        <v>9</v>
      </c>
      <c r="H21" s="9">
        <v>19</v>
      </c>
      <c r="I21" s="10">
        <f t="shared" si="2"/>
        <v>28</v>
      </c>
      <c r="J21" s="25" t="str">
        <f t="shared" si="3"/>
        <v>C+</v>
      </c>
      <c r="K21" s="8">
        <v>14</v>
      </c>
      <c r="L21" s="9">
        <v>18</v>
      </c>
      <c r="M21" s="10">
        <f t="shared" si="4"/>
        <v>32</v>
      </c>
      <c r="N21" s="25" t="str">
        <f t="shared" si="5"/>
        <v>B</v>
      </c>
      <c r="O21" s="10">
        <f t="shared" si="6"/>
        <v>98</v>
      </c>
      <c r="P21" s="15">
        <f t="shared" si="7"/>
        <v>65.333333333333329</v>
      </c>
      <c r="Q21" s="11" t="str">
        <f t="shared" si="8"/>
        <v>B</v>
      </c>
      <c r="R21" s="8" t="s">
        <v>65</v>
      </c>
      <c r="S21" s="8" t="s">
        <v>65</v>
      </c>
      <c r="T21" s="8" t="s">
        <v>65</v>
      </c>
      <c r="U21" s="14"/>
      <c r="V21" s="14"/>
      <c r="W21" s="14"/>
      <c r="X21" s="14"/>
      <c r="Y21" s="14"/>
      <c r="Z21" s="14"/>
    </row>
    <row r="22" spans="1:26" ht="27.75" customHeight="1">
      <c r="A22" s="6">
        <v>220</v>
      </c>
      <c r="B22" s="7" t="s">
        <v>17</v>
      </c>
      <c r="C22" s="8">
        <v>22</v>
      </c>
      <c r="D22" s="9">
        <v>19</v>
      </c>
      <c r="E22" s="10">
        <f t="shared" si="0"/>
        <v>41</v>
      </c>
      <c r="F22" s="25" t="str">
        <f t="shared" si="1"/>
        <v>A</v>
      </c>
      <c r="G22" s="8">
        <v>17</v>
      </c>
      <c r="H22" s="9">
        <v>19</v>
      </c>
      <c r="I22" s="10">
        <f t="shared" si="2"/>
        <v>36</v>
      </c>
      <c r="J22" s="25" t="str">
        <f t="shared" si="3"/>
        <v>B+</v>
      </c>
      <c r="K22" s="8">
        <v>18</v>
      </c>
      <c r="L22" s="9">
        <v>18</v>
      </c>
      <c r="M22" s="10">
        <f t="shared" si="4"/>
        <v>36</v>
      </c>
      <c r="N22" s="25" t="str">
        <f t="shared" si="5"/>
        <v>B+</v>
      </c>
      <c r="O22" s="10">
        <f t="shared" si="6"/>
        <v>113</v>
      </c>
      <c r="P22" s="15">
        <f t="shared" si="7"/>
        <v>75.333333333333329</v>
      </c>
      <c r="Q22" s="11" t="str">
        <f t="shared" si="8"/>
        <v>B+</v>
      </c>
      <c r="R22" s="8" t="s">
        <v>65</v>
      </c>
      <c r="S22" s="8" t="s">
        <v>65</v>
      </c>
      <c r="T22" s="8" t="s">
        <v>65</v>
      </c>
      <c r="U22" s="14"/>
      <c r="V22" s="14"/>
      <c r="W22" s="14"/>
      <c r="X22" s="14"/>
      <c r="Y22" s="14"/>
      <c r="Z22" s="14"/>
    </row>
    <row r="23" spans="1:26" ht="27.75" customHeight="1">
      <c r="A23" s="6">
        <v>221</v>
      </c>
      <c r="B23" s="7" t="s">
        <v>18</v>
      </c>
      <c r="C23" s="8">
        <v>23</v>
      </c>
      <c r="D23" s="9">
        <v>19</v>
      </c>
      <c r="E23" s="10">
        <f t="shared" si="0"/>
        <v>42</v>
      </c>
      <c r="F23" s="25" t="str">
        <f t="shared" si="1"/>
        <v>A</v>
      </c>
      <c r="G23" s="8">
        <v>24</v>
      </c>
      <c r="H23" s="9">
        <v>19</v>
      </c>
      <c r="I23" s="10">
        <f t="shared" si="2"/>
        <v>43</v>
      </c>
      <c r="J23" s="25" t="str">
        <f t="shared" si="3"/>
        <v>A</v>
      </c>
      <c r="K23" s="8">
        <v>23</v>
      </c>
      <c r="L23" s="9">
        <v>18</v>
      </c>
      <c r="M23" s="10">
        <f t="shared" si="4"/>
        <v>41</v>
      </c>
      <c r="N23" s="25" t="str">
        <f t="shared" si="5"/>
        <v>A</v>
      </c>
      <c r="O23" s="10">
        <f t="shared" si="6"/>
        <v>126</v>
      </c>
      <c r="P23" s="15">
        <f t="shared" si="7"/>
        <v>84</v>
      </c>
      <c r="Q23" s="11" t="str">
        <f t="shared" si="8"/>
        <v>A</v>
      </c>
      <c r="R23" s="8" t="s">
        <v>65</v>
      </c>
      <c r="S23" s="8" t="s">
        <v>65</v>
      </c>
      <c r="T23" s="8" t="s">
        <v>65</v>
      </c>
      <c r="U23" s="14"/>
      <c r="V23" s="14"/>
      <c r="W23" s="14"/>
      <c r="X23" s="14"/>
      <c r="Y23" s="14"/>
      <c r="Z23" s="14"/>
    </row>
    <row r="24" spans="1:26" ht="27.75" customHeight="1">
      <c r="A24" s="6">
        <v>222</v>
      </c>
      <c r="B24" s="7" t="s">
        <v>19</v>
      </c>
      <c r="C24" s="8">
        <v>22</v>
      </c>
      <c r="D24" s="9">
        <v>19</v>
      </c>
      <c r="E24" s="10">
        <f t="shared" si="0"/>
        <v>41</v>
      </c>
      <c r="F24" s="25" t="str">
        <f t="shared" si="1"/>
        <v>A</v>
      </c>
      <c r="G24" s="8">
        <v>28</v>
      </c>
      <c r="H24" s="9">
        <v>19</v>
      </c>
      <c r="I24" s="10">
        <f t="shared" si="2"/>
        <v>47</v>
      </c>
      <c r="J24" s="25" t="str">
        <f t="shared" si="3"/>
        <v>A+</v>
      </c>
      <c r="K24" s="8">
        <v>24</v>
      </c>
      <c r="L24" s="9">
        <v>18</v>
      </c>
      <c r="M24" s="10">
        <f t="shared" si="4"/>
        <v>42</v>
      </c>
      <c r="N24" s="25" t="str">
        <f t="shared" si="5"/>
        <v>A</v>
      </c>
      <c r="O24" s="10">
        <f t="shared" si="6"/>
        <v>130</v>
      </c>
      <c r="P24" s="15">
        <f t="shared" si="7"/>
        <v>86.666666666666671</v>
      </c>
      <c r="Q24" s="11" t="str">
        <f t="shared" si="8"/>
        <v>A</v>
      </c>
      <c r="R24" s="8" t="s">
        <v>65</v>
      </c>
      <c r="S24" s="8" t="s">
        <v>65</v>
      </c>
      <c r="T24" s="8" t="s">
        <v>65</v>
      </c>
      <c r="U24" s="14"/>
      <c r="V24" s="14"/>
      <c r="W24" s="14"/>
      <c r="X24" s="14"/>
      <c r="Y24" s="14"/>
      <c r="Z24" s="14"/>
    </row>
    <row r="25" spans="1:26" ht="27.75" customHeight="1">
      <c r="A25" s="6">
        <v>223</v>
      </c>
      <c r="B25" s="7" t="s">
        <v>20</v>
      </c>
      <c r="C25" s="8">
        <v>16</v>
      </c>
      <c r="D25" s="9">
        <v>19</v>
      </c>
      <c r="E25" s="10">
        <f t="shared" si="0"/>
        <v>35</v>
      </c>
      <c r="F25" s="25" t="str">
        <f t="shared" si="1"/>
        <v>B</v>
      </c>
      <c r="G25" s="8">
        <v>14</v>
      </c>
      <c r="H25" s="9">
        <v>19</v>
      </c>
      <c r="I25" s="10">
        <f t="shared" si="2"/>
        <v>33</v>
      </c>
      <c r="J25" s="25" t="str">
        <f t="shared" si="3"/>
        <v>B</v>
      </c>
      <c r="K25" s="8">
        <v>14</v>
      </c>
      <c r="L25" s="9">
        <v>18</v>
      </c>
      <c r="M25" s="10">
        <f t="shared" si="4"/>
        <v>32</v>
      </c>
      <c r="N25" s="25" t="str">
        <f t="shared" si="5"/>
        <v>B</v>
      </c>
      <c r="O25" s="10">
        <f t="shared" si="6"/>
        <v>100</v>
      </c>
      <c r="P25" s="15">
        <f t="shared" si="7"/>
        <v>66.666666666666657</v>
      </c>
      <c r="Q25" s="11" t="str">
        <f t="shared" si="8"/>
        <v>B</v>
      </c>
      <c r="R25" s="8" t="s">
        <v>65</v>
      </c>
      <c r="S25" s="8" t="s">
        <v>65</v>
      </c>
      <c r="T25" s="8" t="s">
        <v>65</v>
      </c>
      <c r="U25" s="14"/>
      <c r="V25" s="14"/>
      <c r="W25" s="14"/>
      <c r="X25" s="14"/>
      <c r="Y25" s="14"/>
      <c r="Z25" s="14"/>
    </row>
    <row r="26" spans="1:26" ht="27.75" customHeight="1">
      <c r="A26" s="6">
        <v>224</v>
      </c>
      <c r="B26" s="16" t="s">
        <v>71</v>
      </c>
      <c r="C26" s="8">
        <v>25</v>
      </c>
      <c r="D26" s="9">
        <v>19</v>
      </c>
      <c r="E26" s="10">
        <f t="shared" si="0"/>
        <v>44</v>
      </c>
      <c r="F26" s="25" t="str">
        <f t="shared" si="1"/>
        <v>A</v>
      </c>
      <c r="G26" s="8">
        <v>23</v>
      </c>
      <c r="H26" s="9">
        <v>19</v>
      </c>
      <c r="I26" s="10">
        <f t="shared" si="2"/>
        <v>42</v>
      </c>
      <c r="J26" s="25" t="str">
        <f t="shared" si="3"/>
        <v>A</v>
      </c>
      <c r="K26" s="8">
        <v>19</v>
      </c>
      <c r="L26" s="9">
        <v>18</v>
      </c>
      <c r="M26" s="10">
        <f t="shared" si="4"/>
        <v>37</v>
      </c>
      <c r="N26" s="25" t="str">
        <f t="shared" si="5"/>
        <v>B+</v>
      </c>
      <c r="O26" s="10">
        <f t="shared" si="6"/>
        <v>123</v>
      </c>
      <c r="P26" s="15">
        <f t="shared" si="7"/>
        <v>82</v>
      </c>
      <c r="Q26" s="11" t="str">
        <f t="shared" si="8"/>
        <v>A</v>
      </c>
      <c r="R26" s="8" t="s">
        <v>65</v>
      </c>
      <c r="S26" s="8" t="s">
        <v>65</v>
      </c>
      <c r="T26" s="8" t="s">
        <v>65</v>
      </c>
      <c r="U26" s="14"/>
      <c r="V26" s="14"/>
      <c r="W26" s="14"/>
      <c r="X26" s="14"/>
      <c r="Y26" s="14"/>
      <c r="Z26" s="14"/>
    </row>
    <row r="27" spans="1:26" ht="27.75" customHeight="1">
      <c r="A27" s="6">
        <v>225</v>
      </c>
      <c r="B27" s="3" t="s">
        <v>21</v>
      </c>
      <c r="C27" s="8">
        <v>23</v>
      </c>
      <c r="D27" s="9">
        <v>19</v>
      </c>
      <c r="E27" s="10">
        <f t="shared" si="0"/>
        <v>42</v>
      </c>
      <c r="F27" s="25" t="str">
        <f t="shared" si="1"/>
        <v>A</v>
      </c>
      <c r="G27" s="8">
        <v>23</v>
      </c>
      <c r="H27" s="9">
        <v>19</v>
      </c>
      <c r="I27" s="10">
        <f t="shared" si="2"/>
        <v>42</v>
      </c>
      <c r="J27" s="25" t="str">
        <f t="shared" si="3"/>
        <v>A</v>
      </c>
      <c r="K27" s="8">
        <v>20</v>
      </c>
      <c r="L27" s="9">
        <v>18</v>
      </c>
      <c r="M27" s="10">
        <f t="shared" si="4"/>
        <v>38</v>
      </c>
      <c r="N27" s="25" t="str">
        <f t="shared" si="5"/>
        <v>B+</v>
      </c>
      <c r="O27" s="10">
        <f t="shared" si="6"/>
        <v>122</v>
      </c>
      <c r="P27" s="15">
        <f t="shared" si="7"/>
        <v>81.333333333333329</v>
      </c>
      <c r="Q27" s="11" t="str">
        <f t="shared" si="8"/>
        <v>A</v>
      </c>
      <c r="R27" s="8" t="s">
        <v>65</v>
      </c>
      <c r="S27" s="8" t="s">
        <v>65</v>
      </c>
      <c r="T27" s="8" t="s">
        <v>65</v>
      </c>
      <c r="U27" s="14"/>
      <c r="V27" s="14"/>
      <c r="W27" s="14"/>
      <c r="X27" s="14"/>
      <c r="Y27" s="14"/>
      <c r="Z27" s="14"/>
    </row>
    <row r="28" spans="1:26" ht="27.75" customHeight="1">
      <c r="A28" s="6">
        <v>226</v>
      </c>
      <c r="B28" s="3" t="s">
        <v>22</v>
      </c>
      <c r="C28" s="8">
        <v>20</v>
      </c>
      <c r="D28" s="9">
        <v>19</v>
      </c>
      <c r="E28" s="10">
        <f t="shared" si="0"/>
        <v>39</v>
      </c>
      <c r="F28" s="25" t="str">
        <f t="shared" si="1"/>
        <v>B+</v>
      </c>
      <c r="G28" s="8">
        <v>19</v>
      </c>
      <c r="H28" s="9">
        <v>19</v>
      </c>
      <c r="I28" s="10">
        <f t="shared" si="2"/>
        <v>38</v>
      </c>
      <c r="J28" s="25" t="str">
        <f t="shared" si="3"/>
        <v>B+</v>
      </c>
      <c r="K28" s="8">
        <v>27</v>
      </c>
      <c r="L28" s="9">
        <v>18</v>
      </c>
      <c r="M28" s="10">
        <f t="shared" si="4"/>
        <v>45</v>
      </c>
      <c r="N28" s="25" t="str">
        <f t="shared" si="5"/>
        <v>A</v>
      </c>
      <c r="O28" s="10">
        <f t="shared" si="6"/>
        <v>122</v>
      </c>
      <c r="P28" s="15">
        <f t="shared" si="7"/>
        <v>81.333333333333329</v>
      </c>
      <c r="Q28" s="11" t="str">
        <f t="shared" si="8"/>
        <v>A</v>
      </c>
      <c r="R28" s="8" t="s">
        <v>65</v>
      </c>
      <c r="S28" s="8" t="s">
        <v>65</v>
      </c>
      <c r="T28" s="8" t="s">
        <v>65</v>
      </c>
    </row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45419627424620712" bottom="3.1688112156712127E-2" header="0" footer="0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FA-1</vt:lpstr>
      <vt:lpstr>FA-1(2)</vt:lpstr>
      <vt:lpstr>FA-2</vt:lpstr>
      <vt:lpstr>FA-2(2)</vt:lpstr>
      <vt:lpstr>SA-1</vt:lpstr>
      <vt:lpstr>SA-1 (2)</vt:lpstr>
      <vt:lpstr>FA-3A</vt:lpstr>
      <vt:lpstr>FA-3B</vt:lpstr>
      <vt:lpstr>SA-2 (1)</vt:lpstr>
      <vt:lpstr>SA-2 (2)</vt:lpstr>
      <vt:lpstr>Final Result(1)</vt:lpstr>
      <vt:lpstr>Final Result(2)</vt:lpstr>
      <vt:lpstr>CO DETAIL</vt:lpstr>
      <vt:lpstr>CO DETAIL(2)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2026-07-04T07:02:29Z</dcterms:modified>
</cp:coreProperties>
</file>