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Prep list" sheetId="2" state="visible" r:id="rId2"/>
    <sheet name="The Marlowe (sample)" sheetId="3" state="visible" r:id="rId3"/>
  </sheets>
  <definedNames>
    <definedName name="_xlnm.Print_Titles" localSheetId="1">'Prep list'!$1:$3</definedName>
    <definedName name="_xlnm.Print_Area" localSheetId="1">'Prep list'!$A$1:$R$43</definedName>
    <definedName name="_xlnm.Print_Titles" localSheetId="2">'The Marlowe (sample)'!$1:$3</definedName>
    <definedName name="_xlnm.Print_Area" localSheetId="2">'The Marlowe (sample)'!$A$1:$R$17</definedName>
  </definedNames>
  <calcPr calcId="124519" fullCalcOnLoad="1"/>
</workbook>
</file>

<file path=xl/styles.xml><?xml version="1.0" encoding="utf-8"?>
<styleSheet xmlns="http://schemas.openxmlformats.org/spreadsheetml/2006/main">
  <numFmts count="2">
    <numFmt numFmtId="164" formatCode="ddd mmm d"/>
    <numFmt numFmtId="165" formatCode="yyyy-mm-dd h:mm:ss"/>
  </numFmts>
  <fonts count="4">
    <font>
      <name val="Calibri"/>
      <family val="2"/>
      <color theme="1"/>
      <sz val="11"/>
      <scheme val="minor"/>
    </font>
    <font>
      <b val="1"/>
      <sz val="14"/>
    </font>
    <font>
      <i val="1"/>
      <color rgb="006B645A"/>
    </font>
    <font>
      <b val="1"/>
    </font>
  </fonts>
  <fills count="4">
    <fill>
      <patternFill/>
    </fill>
    <fill>
      <patternFill patternType="gray125"/>
    </fill>
    <fill>
      <patternFill patternType="solid">
        <fgColor rgb="00F1EADF"/>
      </patternFill>
    </fill>
    <fill>
      <patternFill patternType="solid">
        <fgColor rgb="00F7F4EE"/>
      </patternFill>
    </fill>
  </fills>
  <borders count="4">
    <border>
      <left/>
      <right/>
      <top/>
      <bottom/>
      <diagonal/>
    </border>
    <border>
      <bottom style="thin">
        <color rgb="00D9D2C5"/>
      </bottom>
    </border>
    <border>
      <bottom style="thin"/>
    </border>
    <border>
      <left style="thin">
        <color rgb="00D9D2C5"/>
      </left>
      <right style="thin">
        <color rgb="00D9D2C5"/>
      </right>
      <top style="thin">
        <color rgb="00D9D2C5"/>
      </top>
      <bottom style="thin">
        <color rgb="00D9D2C5"/>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applyAlignment="1" pivotButton="0" quotePrefix="0" xfId="0">
      <alignment horizontal="right" vertical="center"/>
    </xf>
    <xf numFmtId="164" fontId="3" fillId="3" borderId="2" applyAlignment="1" pivotButton="0" quotePrefix="0" xfId="0">
      <alignment horizontal="left" vertical="center"/>
    </xf>
    <xf numFmtId="0" fontId="2" fillId="0" borderId="0" pivotButton="0" quotePrefix="0" xfId="0"/>
    <xf numFmtId="0" fontId="3" fillId="2" borderId="1" applyAlignment="1" pivotButton="0" quotePrefix="0" xfId="0">
      <alignment vertical="bottom" wrapText="1"/>
    </xf>
    <xf numFmtId="0" fontId="0" fillId="0" borderId="0" applyAlignment="1" pivotButton="0" quotePrefix="0" xfId="0">
      <alignment vertical="top"/>
    </xf>
    <xf numFmtId="3" fontId="0" fillId="0" borderId="0" applyAlignment="1" pivotButton="0" quotePrefix="0" xfId="0">
      <alignment vertical="top"/>
    </xf>
    <xf numFmtId="3" fontId="0" fillId="3" borderId="0" applyAlignment="1" pivotButton="0" quotePrefix="0" xfId="0">
      <alignment vertical="top"/>
    </xf>
    <xf numFmtId="1" fontId="0" fillId="3" borderId="0" applyAlignment="1" pivotButton="0" quotePrefix="0" xfId="0">
      <alignment vertical="top"/>
    </xf>
    <xf numFmtId="164" fontId="0" fillId="0" borderId="0" applyAlignment="1" pivotButton="0" quotePrefix="0" xfId="0">
      <alignment vertical="top"/>
    </xf>
    <xf numFmtId="164" fontId="0" fillId="3" borderId="0" applyAlignment="1" pivotButton="0" quotePrefix="0" xfId="0">
      <alignment vertical="top"/>
    </xf>
    <xf numFmtId="0" fontId="0" fillId="0" borderId="3" applyAlignment="1" pivotButton="0" quotePrefix="0" xfId="0">
      <alignment vertical="top"/>
    </xf>
    <xf numFmtId="0" fontId="0" fillId="3" borderId="0" applyAlignment="1" pivotButton="0" quotePrefix="0" xfId="0">
      <alignment vertical="top"/>
    </xf>
  </cellXfs>
  <cellStyles count="1">
    <cellStyle name="Normal" xfId="0" builtinId="0" hidden="0"/>
  </cellStyles>
  <dxfs count="2">
    <dxf>
      <font>
        <b val="1"/>
      </font>
      <fill>
        <patternFill patternType="solid">
          <fgColor rgb="00F4CFC7"/>
          <bgColor rgb="00F4CFC7"/>
        </patternFill>
      </fill>
    </dxf>
    <dxf>
      <font>
        <b val="1"/>
      </font>
      <fill>
        <patternFill patternType="solid">
          <fgColor rgb="00F6E0B5"/>
          <bgColor rgb="00F6E0B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0"/>
  <sheetViews>
    <sheetView workbookViewId="0">
      <selection activeCell="A1" sqref="A1"/>
    </sheetView>
  </sheetViews>
  <sheetFormatPr baseColWidth="8" defaultRowHeight="15"/>
  <cols>
    <col width="110" customWidth="1" min="1" max="1"/>
  </cols>
  <sheetData>
    <row r="1">
      <c r="A1" s="1" t="inlineStr">
        <is>
          <t>Bar prep list template</t>
        </is>
      </c>
    </row>
    <row r="2">
      <c r="A2" s="2" t="inlineStr">
        <is>
          <t>From Jery Learn: jery.ai/tools/bar-prep-list-template. Free to use and change.</t>
        </is>
      </c>
    </row>
    <row r="3">
      <c r="A3" s="3" t="n"/>
    </row>
    <row r="4">
      <c r="A4" s="4" t="inlineStr">
        <is>
          <t>Two lists</t>
        </is>
      </c>
    </row>
    <row r="5">
      <c r="A5" s="3" t="inlineStr">
        <is>
          <t>Prep list: an empty list to fill in. Type the item, its unit, the par, what's on hand, the batch recipe, its yield and how many days it keeps. Shaded columns work themselves out. It prints landscape on one page width; tick Done on paper. Write what you really made under Actual made, and any shortage, substitution or delay under Notes.</t>
        </is>
      </c>
    </row>
    <row r="6">
      <c r="A6" s="3" t="inlineStr">
        <is>
          <t>The Marlowe (sample): a filled list from a sample cocktail bar, Friday October 2, 2026, the prep for a festival weekend.</t>
        </is>
      </c>
    </row>
    <row r="7">
      <c r="A7" s="3" t="n"/>
    </row>
    <row r="8">
      <c r="A8" s="4" t="inlineStr">
        <is>
          <t>How the shaded columns work</t>
        </is>
      </c>
    </row>
    <row r="9">
      <c r="A9" s="3" t="inlineStr">
        <is>
          <t>Unit: ml for liquids, each for garnish, g for anything you weigh. Par, on hand, to make, yield, will make and actual made are all in that unit.</t>
        </is>
      </c>
    </row>
    <row r="10">
      <c r="A10" s="3" t="inlineStr">
        <is>
          <t>To make = MAX(0, par - on hand): par minus on hand, never below zero. Blank until the item, par and on hand are filled in (type 0 when there is none).</t>
        </is>
      </c>
    </row>
    <row r="11">
      <c r="A11" s="3" t="inlineStr">
        <is>
          <t>Batches = to make divided by the yield per batch, rounded up to a whole batch. Blank until the yield is above zero. If the recipe scales, you can also make a smaller batch to the exact amount, at the same ratios.</t>
        </is>
      </c>
    </row>
    <row r="12">
      <c r="A12" s="3" t="inlineStr">
        <is>
          <t>Will make = batches times the yield per batch. The difference from 'To make' is what you'll have left over.</t>
        </is>
      </c>
    </row>
    <row r="13">
      <c r="A13" s="3" t="inlineStr">
        <is>
          <t>Use by = made on + keeps - 1. The day it was made is day 1. Blank until made on and keeps are filled in; Type a date if made on is not a date.</t>
        </is>
      </c>
    </row>
    <row r="14">
      <c r="A14" s="3" t="inlineStr">
        <is>
          <t>Status = Expired when use by is before the Check against date at the top right. Overdue when made on is before that date, there's still something to make and Done is empty. The flagged cells also turn bold and shaded. The date is today on the empty list and the sample's own Friday on the sample. Type another date to check a different day.</t>
        </is>
      </c>
    </row>
    <row r="15">
      <c r="A15" s="3" t="n"/>
    </row>
    <row r="16">
      <c r="A16" s="4" t="inlineStr">
        <is>
          <t>Tips</t>
        </is>
      </c>
    </row>
    <row r="17">
      <c r="A17" s="3" t="inlineStr">
        <is>
          <t>Put fresh juice and cut garnish on the list one day at a time.</t>
        </is>
      </c>
    </row>
    <row r="18">
      <c r="A18" s="3" t="inlineStr">
        <is>
          <t>Use 'Make after' when one batch goes into another, so the syrup is made before the batch that pours it.</t>
        </is>
      </c>
    </row>
    <row r="19">
      <c r="A19" s="3" t="inlineStr">
        <is>
          <t>Keeps: a house limit your bar sets and approves under local rules; the sample's days are examples. Whether the FDA Food Code's 7-day date marking applies depends on how the item is classified. See jery.ai/learn/bar-prep-shelf-life.</t>
        </is>
      </c>
    </row>
    <row r="20">
      <c r="A20" s="3" t="inlineStr">
        <is>
          <t>The Marlowe's specs use 30 ml to the ounce.</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R4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0" customWidth="1" min="1" max="1"/>
    <col width="6" customWidth="1" min="2" max="2"/>
    <col width="10" customWidth="1" min="3" max="3"/>
    <col width="8" customWidth="1" min="4" max="4"/>
    <col width="8" customWidth="1" min="5" max="5"/>
    <col width="27" customWidth="1" min="6" max="6"/>
    <col width="8" customWidth="1" min="7" max="7"/>
    <col width="8" customWidth="1" min="8" max="8"/>
    <col width="8" customWidth="1" min="9" max="9"/>
    <col width="12" customWidth="1" min="10" max="10"/>
    <col width="12" customWidth="1" min="11" max="11"/>
    <col width="12" customWidth="1" min="12" max="12"/>
    <col width="13" customWidth="1" min="13" max="13"/>
    <col width="8" customWidth="1" min="14" max="14"/>
    <col width="6" customWidth="1" min="15" max="15"/>
    <col width="8" customWidth="1" min="16" max="16"/>
    <col width="9" customWidth="1" min="17" max="17"/>
    <col width="15" customWidth="1" min="18" max="18"/>
  </cols>
  <sheetData>
    <row r="1" ht="21" customHeight="1">
      <c r="A1" s="5" t="inlineStr">
        <is>
          <t>Prep list</t>
        </is>
      </c>
      <c r="Q1" s="6" t="inlineStr">
        <is>
          <t>Check against</t>
        </is>
      </c>
      <c r="R1" s="7">
        <f>TODAY()</f>
        <v/>
      </c>
    </row>
    <row r="2" ht="15" customHeight="1">
      <c r="A2" s="8" t="inlineStr">
        <is>
          <t>Date:                Prepared for:                Checked by:</t>
        </is>
      </c>
    </row>
    <row r="3" ht="60" customHeight="1">
      <c r="A3" s="9" t="inlineStr">
        <is>
          <t>Item</t>
        </is>
      </c>
      <c r="B3" s="9" t="inlineStr">
        <is>
          <t>Unit</t>
        </is>
      </c>
      <c r="C3" s="9" t="inlineStr">
        <is>
          <t>Par for the nights ahead</t>
        </is>
      </c>
      <c r="D3" s="9" t="inlineStr">
        <is>
          <t>On hand</t>
        </is>
      </c>
      <c r="E3" s="9" t="inlineStr">
        <is>
          <t>To make</t>
        </is>
      </c>
      <c r="F3" s="9" t="inlineStr">
        <is>
          <t>Batch recipe</t>
        </is>
      </c>
      <c r="G3" s="9" t="inlineStr">
        <is>
          <t>Yield per batch</t>
        </is>
      </c>
      <c r="H3" s="9" t="inlineStr">
        <is>
          <t>Batches</t>
        </is>
      </c>
      <c r="I3" s="9" t="inlineStr">
        <is>
          <t>Will make</t>
        </is>
      </c>
      <c r="J3" s="9" t="inlineStr">
        <is>
          <t>Keeps, days (day made = day 1)</t>
        </is>
      </c>
      <c r="K3" s="9" t="inlineStr">
        <is>
          <t>Made on</t>
        </is>
      </c>
      <c r="L3" s="9" t="inlineStr">
        <is>
          <t>Use by</t>
        </is>
      </c>
      <c r="M3" s="9" t="inlineStr">
        <is>
          <t>Make after</t>
        </is>
      </c>
      <c r="N3" s="9" t="inlineStr">
        <is>
          <t>Who</t>
        </is>
      </c>
      <c r="O3" s="9" t="inlineStr">
        <is>
          <t>Done</t>
        </is>
      </c>
      <c r="P3" s="9" t="inlineStr">
        <is>
          <t>Actual made</t>
        </is>
      </c>
      <c r="Q3" s="9" t="inlineStr">
        <is>
          <t>Status</t>
        </is>
      </c>
      <c r="R3" s="9" t="inlineStr">
        <is>
          <t>Notes</t>
        </is>
      </c>
    </row>
    <row r="4">
      <c r="A4" s="3" t="n"/>
      <c r="B4" s="10" t="n"/>
      <c r="C4" s="11" t="n"/>
      <c r="D4" s="11" t="n"/>
      <c r="E4" s="12">
        <f>IF(OR(A4="",C4="",D4=""),"",MAX(0,C4-D4))</f>
        <v/>
      </c>
      <c r="F4" s="3" t="n"/>
      <c r="G4" s="10" t="n"/>
      <c r="H4" s="13">
        <f>IF(OR(E4="",N(G4)&lt;=0),"",ROUNDUP(ROUND(E4/G4,4),0))</f>
        <v/>
      </c>
      <c r="I4" s="12">
        <f>IF(H4="","",H4*G4)</f>
        <v/>
      </c>
      <c r="J4" s="10" t="n"/>
      <c r="K4" s="14" t="n"/>
      <c r="L4" s="15">
        <f>IF(OR(A4="",K4="",N(J4)&lt;1),"",IF(ISNUMBER(K4),K4+J4-1,"Type a date"))</f>
        <v/>
      </c>
      <c r="M4" s="3" t="n"/>
      <c r="N4" s="10" t="n"/>
      <c r="O4" s="16" t="n"/>
      <c r="P4" s="11" t="n"/>
      <c r="Q4" s="17">
        <f>IF(A4="","",IF(AND(L4&lt;&gt;"",L4&lt;$R$1),"Expired",IF(AND(N(E4)&gt;0,O4="",K4&lt;&gt;"",K4&lt;$R$1),"Overdue","")))</f>
        <v/>
      </c>
      <c r="R4" s="3" t="n"/>
    </row>
    <row r="5">
      <c r="A5" s="3" t="n"/>
      <c r="B5" s="10" t="n"/>
      <c r="C5" s="11" t="n"/>
      <c r="D5" s="11" t="n"/>
      <c r="E5" s="12">
        <f>IF(OR(A5="",C5="",D5=""),"",MAX(0,C5-D5))</f>
        <v/>
      </c>
      <c r="F5" s="3" t="n"/>
      <c r="G5" s="10" t="n"/>
      <c r="H5" s="13">
        <f>IF(OR(E5="",N(G5)&lt;=0),"",ROUNDUP(ROUND(E5/G5,4),0))</f>
        <v/>
      </c>
      <c r="I5" s="12">
        <f>IF(H5="","",H5*G5)</f>
        <v/>
      </c>
      <c r="J5" s="10" t="n"/>
      <c r="K5" s="14" t="n"/>
      <c r="L5" s="15">
        <f>IF(OR(A5="",K5="",N(J5)&lt;1),"",IF(ISNUMBER(K5),K5+J5-1,"Type a date"))</f>
        <v/>
      </c>
      <c r="M5" s="3" t="n"/>
      <c r="N5" s="10" t="n"/>
      <c r="O5" s="16" t="n"/>
      <c r="P5" s="11" t="n"/>
      <c r="Q5" s="17">
        <f>IF(A5="","",IF(AND(L5&lt;&gt;"",L5&lt;$R$1),"Expired",IF(AND(N(E5)&gt;0,O5="",K5&lt;&gt;"",K5&lt;$R$1),"Overdue","")))</f>
        <v/>
      </c>
      <c r="R5" s="3" t="n"/>
    </row>
    <row r="6">
      <c r="A6" s="3" t="n"/>
      <c r="B6" s="10" t="n"/>
      <c r="C6" s="11" t="n"/>
      <c r="D6" s="11" t="n"/>
      <c r="E6" s="12">
        <f>IF(OR(A6="",C6="",D6=""),"",MAX(0,C6-D6))</f>
        <v/>
      </c>
      <c r="F6" s="3" t="n"/>
      <c r="G6" s="10" t="n"/>
      <c r="H6" s="13">
        <f>IF(OR(E6="",N(G6)&lt;=0),"",ROUNDUP(ROUND(E6/G6,4),0))</f>
        <v/>
      </c>
      <c r="I6" s="12">
        <f>IF(H6="","",H6*G6)</f>
        <v/>
      </c>
      <c r="J6" s="10" t="n"/>
      <c r="K6" s="14" t="n"/>
      <c r="L6" s="15">
        <f>IF(OR(A6="",K6="",N(J6)&lt;1),"",IF(ISNUMBER(K6),K6+J6-1,"Type a date"))</f>
        <v/>
      </c>
      <c r="M6" s="3" t="n"/>
      <c r="N6" s="10" t="n"/>
      <c r="O6" s="16" t="n"/>
      <c r="P6" s="11" t="n"/>
      <c r="Q6" s="17">
        <f>IF(A6="","",IF(AND(L6&lt;&gt;"",L6&lt;$R$1),"Expired",IF(AND(N(E6)&gt;0,O6="",K6&lt;&gt;"",K6&lt;$R$1),"Overdue","")))</f>
        <v/>
      </c>
      <c r="R6" s="3" t="n"/>
    </row>
    <row r="7">
      <c r="A7" s="3" t="n"/>
      <c r="B7" s="10" t="n"/>
      <c r="C7" s="11" t="n"/>
      <c r="D7" s="11" t="n"/>
      <c r="E7" s="12">
        <f>IF(OR(A7="",C7="",D7=""),"",MAX(0,C7-D7))</f>
        <v/>
      </c>
      <c r="F7" s="3" t="n"/>
      <c r="G7" s="10" t="n"/>
      <c r="H7" s="13">
        <f>IF(OR(E7="",N(G7)&lt;=0),"",ROUNDUP(ROUND(E7/G7,4),0))</f>
        <v/>
      </c>
      <c r="I7" s="12">
        <f>IF(H7="","",H7*G7)</f>
        <v/>
      </c>
      <c r="J7" s="10" t="n"/>
      <c r="K7" s="14" t="n"/>
      <c r="L7" s="15">
        <f>IF(OR(A7="",K7="",N(J7)&lt;1),"",IF(ISNUMBER(K7),K7+J7-1,"Type a date"))</f>
        <v/>
      </c>
      <c r="M7" s="3" t="n"/>
      <c r="N7" s="10" t="n"/>
      <c r="O7" s="16" t="n"/>
      <c r="P7" s="11" t="n"/>
      <c r="Q7" s="17">
        <f>IF(A7="","",IF(AND(L7&lt;&gt;"",L7&lt;$R$1),"Expired",IF(AND(N(E7)&gt;0,O7="",K7&lt;&gt;"",K7&lt;$R$1),"Overdue","")))</f>
        <v/>
      </c>
      <c r="R7" s="3" t="n"/>
    </row>
    <row r="8">
      <c r="A8" s="3" t="n"/>
      <c r="B8" s="10" t="n"/>
      <c r="C8" s="11" t="n"/>
      <c r="D8" s="11" t="n"/>
      <c r="E8" s="12">
        <f>IF(OR(A8="",C8="",D8=""),"",MAX(0,C8-D8))</f>
        <v/>
      </c>
      <c r="F8" s="3" t="n"/>
      <c r="G8" s="10" t="n"/>
      <c r="H8" s="13">
        <f>IF(OR(E8="",N(G8)&lt;=0),"",ROUNDUP(ROUND(E8/G8,4),0))</f>
        <v/>
      </c>
      <c r="I8" s="12">
        <f>IF(H8="","",H8*G8)</f>
        <v/>
      </c>
      <c r="J8" s="10" t="n"/>
      <c r="K8" s="14" t="n"/>
      <c r="L8" s="15">
        <f>IF(OR(A8="",K8="",N(J8)&lt;1),"",IF(ISNUMBER(K8),K8+J8-1,"Type a date"))</f>
        <v/>
      </c>
      <c r="M8" s="3" t="n"/>
      <c r="N8" s="10" t="n"/>
      <c r="O8" s="16" t="n"/>
      <c r="P8" s="11" t="n"/>
      <c r="Q8" s="17">
        <f>IF(A8="","",IF(AND(L8&lt;&gt;"",L8&lt;$R$1),"Expired",IF(AND(N(E8)&gt;0,O8="",K8&lt;&gt;"",K8&lt;$R$1),"Overdue","")))</f>
        <v/>
      </c>
      <c r="R8" s="3" t="n"/>
    </row>
    <row r="9">
      <c r="A9" s="3" t="n"/>
      <c r="B9" s="10" t="n"/>
      <c r="C9" s="11" t="n"/>
      <c r="D9" s="11" t="n"/>
      <c r="E9" s="12">
        <f>IF(OR(A9="",C9="",D9=""),"",MAX(0,C9-D9))</f>
        <v/>
      </c>
      <c r="F9" s="3" t="n"/>
      <c r="G9" s="10" t="n"/>
      <c r="H9" s="13">
        <f>IF(OR(E9="",N(G9)&lt;=0),"",ROUNDUP(ROUND(E9/G9,4),0))</f>
        <v/>
      </c>
      <c r="I9" s="12">
        <f>IF(H9="","",H9*G9)</f>
        <v/>
      </c>
      <c r="J9" s="10" t="n"/>
      <c r="K9" s="14" t="n"/>
      <c r="L9" s="15">
        <f>IF(OR(A9="",K9="",N(J9)&lt;1),"",IF(ISNUMBER(K9),K9+J9-1,"Type a date"))</f>
        <v/>
      </c>
      <c r="M9" s="3" t="n"/>
      <c r="N9" s="10" t="n"/>
      <c r="O9" s="16" t="n"/>
      <c r="P9" s="11" t="n"/>
      <c r="Q9" s="17">
        <f>IF(A9="","",IF(AND(L9&lt;&gt;"",L9&lt;$R$1),"Expired",IF(AND(N(E9)&gt;0,O9="",K9&lt;&gt;"",K9&lt;$R$1),"Overdue","")))</f>
        <v/>
      </c>
      <c r="R9" s="3" t="n"/>
    </row>
    <row r="10">
      <c r="A10" s="3" t="n"/>
      <c r="B10" s="10" t="n"/>
      <c r="C10" s="11" t="n"/>
      <c r="D10" s="11" t="n"/>
      <c r="E10" s="12">
        <f>IF(OR(A10="",C10="",D10=""),"",MAX(0,C10-D10))</f>
        <v/>
      </c>
      <c r="F10" s="3" t="n"/>
      <c r="G10" s="10" t="n"/>
      <c r="H10" s="13">
        <f>IF(OR(E10="",N(G10)&lt;=0),"",ROUNDUP(ROUND(E10/G10,4),0))</f>
        <v/>
      </c>
      <c r="I10" s="12">
        <f>IF(H10="","",H10*G10)</f>
        <v/>
      </c>
      <c r="J10" s="10" t="n"/>
      <c r="K10" s="14" t="n"/>
      <c r="L10" s="15">
        <f>IF(OR(A10="",K10="",N(J10)&lt;1),"",IF(ISNUMBER(K10),K10+J10-1,"Type a date"))</f>
        <v/>
      </c>
      <c r="M10" s="3" t="n"/>
      <c r="N10" s="10" t="n"/>
      <c r="O10" s="16" t="n"/>
      <c r="P10" s="11" t="n"/>
      <c r="Q10" s="17">
        <f>IF(A10="","",IF(AND(L10&lt;&gt;"",L10&lt;$R$1),"Expired",IF(AND(N(E10)&gt;0,O10="",K10&lt;&gt;"",K10&lt;$R$1),"Overdue","")))</f>
        <v/>
      </c>
      <c r="R10" s="3" t="n"/>
    </row>
    <row r="11">
      <c r="A11" s="3" t="n"/>
      <c r="B11" s="10" t="n"/>
      <c r="C11" s="11" t="n"/>
      <c r="D11" s="11" t="n"/>
      <c r="E11" s="12">
        <f>IF(OR(A11="",C11="",D11=""),"",MAX(0,C11-D11))</f>
        <v/>
      </c>
      <c r="F11" s="3" t="n"/>
      <c r="G11" s="10" t="n"/>
      <c r="H11" s="13">
        <f>IF(OR(E11="",N(G11)&lt;=0),"",ROUNDUP(ROUND(E11/G11,4),0))</f>
        <v/>
      </c>
      <c r="I11" s="12">
        <f>IF(H11="","",H11*G11)</f>
        <v/>
      </c>
      <c r="J11" s="10" t="n"/>
      <c r="K11" s="14" t="n"/>
      <c r="L11" s="15">
        <f>IF(OR(A11="",K11="",N(J11)&lt;1),"",IF(ISNUMBER(K11),K11+J11-1,"Type a date"))</f>
        <v/>
      </c>
      <c r="M11" s="3" t="n"/>
      <c r="N11" s="10" t="n"/>
      <c r="O11" s="16" t="n"/>
      <c r="P11" s="11" t="n"/>
      <c r="Q11" s="17">
        <f>IF(A11="","",IF(AND(L11&lt;&gt;"",L11&lt;$R$1),"Expired",IF(AND(N(E11)&gt;0,O11="",K11&lt;&gt;"",K11&lt;$R$1),"Overdue","")))</f>
        <v/>
      </c>
      <c r="R11" s="3" t="n"/>
    </row>
    <row r="12">
      <c r="A12" s="3" t="n"/>
      <c r="B12" s="10" t="n"/>
      <c r="C12" s="11" t="n"/>
      <c r="D12" s="11" t="n"/>
      <c r="E12" s="12">
        <f>IF(OR(A12="",C12="",D12=""),"",MAX(0,C12-D12))</f>
        <v/>
      </c>
      <c r="F12" s="3" t="n"/>
      <c r="G12" s="10" t="n"/>
      <c r="H12" s="13">
        <f>IF(OR(E12="",N(G12)&lt;=0),"",ROUNDUP(ROUND(E12/G12,4),0))</f>
        <v/>
      </c>
      <c r="I12" s="12">
        <f>IF(H12="","",H12*G12)</f>
        <v/>
      </c>
      <c r="J12" s="10" t="n"/>
      <c r="K12" s="14" t="n"/>
      <c r="L12" s="15">
        <f>IF(OR(A12="",K12="",N(J12)&lt;1),"",IF(ISNUMBER(K12),K12+J12-1,"Type a date"))</f>
        <v/>
      </c>
      <c r="M12" s="3" t="n"/>
      <c r="N12" s="10" t="n"/>
      <c r="O12" s="16" t="n"/>
      <c r="P12" s="11" t="n"/>
      <c r="Q12" s="17">
        <f>IF(A12="","",IF(AND(L12&lt;&gt;"",L12&lt;$R$1),"Expired",IF(AND(N(E12)&gt;0,O12="",K12&lt;&gt;"",K12&lt;$R$1),"Overdue","")))</f>
        <v/>
      </c>
      <c r="R12" s="3" t="n"/>
    </row>
    <row r="13">
      <c r="A13" s="3" t="n"/>
      <c r="B13" s="10" t="n"/>
      <c r="C13" s="11" t="n"/>
      <c r="D13" s="11" t="n"/>
      <c r="E13" s="12">
        <f>IF(OR(A13="",C13="",D13=""),"",MAX(0,C13-D13))</f>
        <v/>
      </c>
      <c r="F13" s="3" t="n"/>
      <c r="G13" s="10" t="n"/>
      <c r="H13" s="13">
        <f>IF(OR(E13="",N(G13)&lt;=0),"",ROUNDUP(ROUND(E13/G13,4),0))</f>
        <v/>
      </c>
      <c r="I13" s="12">
        <f>IF(H13="","",H13*G13)</f>
        <v/>
      </c>
      <c r="J13" s="10" t="n"/>
      <c r="K13" s="14" t="n"/>
      <c r="L13" s="15">
        <f>IF(OR(A13="",K13="",N(J13)&lt;1),"",IF(ISNUMBER(K13),K13+J13-1,"Type a date"))</f>
        <v/>
      </c>
      <c r="M13" s="3" t="n"/>
      <c r="N13" s="10" t="n"/>
      <c r="O13" s="16" t="n"/>
      <c r="P13" s="11" t="n"/>
      <c r="Q13" s="17">
        <f>IF(A13="","",IF(AND(L13&lt;&gt;"",L13&lt;$R$1),"Expired",IF(AND(N(E13)&gt;0,O13="",K13&lt;&gt;"",K13&lt;$R$1),"Overdue","")))</f>
        <v/>
      </c>
      <c r="R13" s="3" t="n"/>
    </row>
    <row r="14">
      <c r="A14" s="3" t="n"/>
      <c r="B14" s="10" t="n"/>
      <c r="C14" s="11" t="n"/>
      <c r="D14" s="11" t="n"/>
      <c r="E14" s="12">
        <f>IF(OR(A14="",C14="",D14=""),"",MAX(0,C14-D14))</f>
        <v/>
      </c>
      <c r="F14" s="3" t="n"/>
      <c r="G14" s="10" t="n"/>
      <c r="H14" s="13">
        <f>IF(OR(E14="",N(G14)&lt;=0),"",ROUNDUP(ROUND(E14/G14,4),0))</f>
        <v/>
      </c>
      <c r="I14" s="12">
        <f>IF(H14="","",H14*G14)</f>
        <v/>
      </c>
      <c r="J14" s="10" t="n"/>
      <c r="K14" s="14" t="n"/>
      <c r="L14" s="15">
        <f>IF(OR(A14="",K14="",N(J14)&lt;1),"",IF(ISNUMBER(K14),K14+J14-1,"Type a date"))</f>
        <v/>
      </c>
      <c r="M14" s="3" t="n"/>
      <c r="N14" s="10" t="n"/>
      <c r="O14" s="16" t="n"/>
      <c r="P14" s="11" t="n"/>
      <c r="Q14" s="17">
        <f>IF(A14="","",IF(AND(L14&lt;&gt;"",L14&lt;$R$1),"Expired",IF(AND(N(E14)&gt;0,O14="",K14&lt;&gt;"",K14&lt;$R$1),"Overdue","")))</f>
        <v/>
      </c>
      <c r="R14" s="3" t="n"/>
    </row>
    <row r="15">
      <c r="A15" s="3" t="n"/>
      <c r="B15" s="10" t="n"/>
      <c r="C15" s="11" t="n"/>
      <c r="D15" s="11" t="n"/>
      <c r="E15" s="12">
        <f>IF(OR(A15="",C15="",D15=""),"",MAX(0,C15-D15))</f>
        <v/>
      </c>
      <c r="F15" s="3" t="n"/>
      <c r="G15" s="10" t="n"/>
      <c r="H15" s="13">
        <f>IF(OR(E15="",N(G15)&lt;=0),"",ROUNDUP(ROUND(E15/G15,4),0))</f>
        <v/>
      </c>
      <c r="I15" s="12">
        <f>IF(H15="","",H15*G15)</f>
        <v/>
      </c>
      <c r="J15" s="10" t="n"/>
      <c r="K15" s="14" t="n"/>
      <c r="L15" s="15">
        <f>IF(OR(A15="",K15="",N(J15)&lt;1),"",IF(ISNUMBER(K15),K15+J15-1,"Type a date"))</f>
        <v/>
      </c>
      <c r="M15" s="3" t="n"/>
      <c r="N15" s="10" t="n"/>
      <c r="O15" s="16" t="n"/>
      <c r="P15" s="11" t="n"/>
      <c r="Q15" s="17">
        <f>IF(A15="","",IF(AND(L15&lt;&gt;"",L15&lt;$R$1),"Expired",IF(AND(N(E15)&gt;0,O15="",K15&lt;&gt;"",K15&lt;$R$1),"Overdue","")))</f>
        <v/>
      </c>
      <c r="R15" s="3" t="n"/>
    </row>
    <row r="16">
      <c r="A16" s="3" t="n"/>
      <c r="B16" s="10" t="n"/>
      <c r="C16" s="11" t="n"/>
      <c r="D16" s="11" t="n"/>
      <c r="E16" s="12">
        <f>IF(OR(A16="",C16="",D16=""),"",MAX(0,C16-D16))</f>
        <v/>
      </c>
      <c r="F16" s="3" t="n"/>
      <c r="G16" s="10" t="n"/>
      <c r="H16" s="13">
        <f>IF(OR(E16="",N(G16)&lt;=0),"",ROUNDUP(ROUND(E16/G16,4),0))</f>
        <v/>
      </c>
      <c r="I16" s="12">
        <f>IF(H16="","",H16*G16)</f>
        <v/>
      </c>
      <c r="J16" s="10" t="n"/>
      <c r="K16" s="14" t="n"/>
      <c r="L16" s="15">
        <f>IF(OR(A16="",K16="",N(J16)&lt;1),"",IF(ISNUMBER(K16),K16+J16-1,"Type a date"))</f>
        <v/>
      </c>
      <c r="M16" s="3" t="n"/>
      <c r="N16" s="10" t="n"/>
      <c r="O16" s="16" t="n"/>
      <c r="P16" s="11" t="n"/>
      <c r="Q16" s="17">
        <f>IF(A16="","",IF(AND(L16&lt;&gt;"",L16&lt;$R$1),"Expired",IF(AND(N(E16)&gt;0,O16="",K16&lt;&gt;"",K16&lt;$R$1),"Overdue","")))</f>
        <v/>
      </c>
      <c r="R16" s="3" t="n"/>
    </row>
    <row r="17">
      <c r="A17" s="3" t="n"/>
      <c r="B17" s="10" t="n"/>
      <c r="C17" s="11" t="n"/>
      <c r="D17" s="11" t="n"/>
      <c r="E17" s="12">
        <f>IF(OR(A17="",C17="",D17=""),"",MAX(0,C17-D17))</f>
        <v/>
      </c>
      <c r="F17" s="3" t="n"/>
      <c r="G17" s="10" t="n"/>
      <c r="H17" s="13">
        <f>IF(OR(E17="",N(G17)&lt;=0),"",ROUNDUP(ROUND(E17/G17,4),0))</f>
        <v/>
      </c>
      <c r="I17" s="12">
        <f>IF(H17="","",H17*G17)</f>
        <v/>
      </c>
      <c r="J17" s="10" t="n"/>
      <c r="K17" s="14" t="n"/>
      <c r="L17" s="15">
        <f>IF(OR(A17="",K17="",N(J17)&lt;1),"",IF(ISNUMBER(K17),K17+J17-1,"Type a date"))</f>
        <v/>
      </c>
      <c r="M17" s="3" t="n"/>
      <c r="N17" s="10" t="n"/>
      <c r="O17" s="16" t="n"/>
      <c r="P17" s="11" t="n"/>
      <c r="Q17" s="17">
        <f>IF(A17="","",IF(AND(L17&lt;&gt;"",L17&lt;$R$1),"Expired",IF(AND(N(E17)&gt;0,O17="",K17&lt;&gt;"",K17&lt;$R$1),"Overdue","")))</f>
        <v/>
      </c>
      <c r="R17" s="3" t="n"/>
    </row>
    <row r="18">
      <c r="A18" s="3" t="n"/>
      <c r="B18" s="10" t="n"/>
      <c r="C18" s="11" t="n"/>
      <c r="D18" s="11" t="n"/>
      <c r="E18" s="12">
        <f>IF(OR(A18="",C18="",D18=""),"",MAX(0,C18-D18))</f>
        <v/>
      </c>
      <c r="F18" s="3" t="n"/>
      <c r="G18" s="10" t="n"/>
      <c r="H18" s="13">
        <f>IF(OR(E18="",N(G18)&lt;=0),"",ROUNDUP(ROUND(E18/G18,4),0))</f>
        <v/>
      </c>
      <c r="I18" s="12">
        <f>IF(H18="","",H18*G18)</f>
        <v/>
      </c>
      <c r="J18" s="10" t="n"/>
      <c r="K18" s="14" t="n"/>
      <c r="L18" s="15">
        <f>IF(OR(A18="",K18="",N(J18)&lt;1),"",IF(ISNUMBER(K18),K18+J18-1,"Type a date"))</f>
        <v/>
      </c>
      <c r="M18" s="3" t="n"/>
      <c r="N18" s="10" t="n"/>
      <c r="O18" s="16" t="n"/>
      <c r="P18" s="11" t="n"/>
      <c r="Q18" s="17">
        <f>IF(A18="","",IF(AND(L18&lt;&gt;"",L18&lt;$R$1),"Expired",IF(AND(N(E18)&gt;0,O18="",K18&lt;&gt;"",K18&lt;$R$1),"Overdue","")))</f>
        <v/>
      </c>
      <c r="R18" s="3" t="n"/>
    </row>
    <row r="19">
      <c r="A19" s="3" t="n"/>
      <c r="B19" s="10" t="n"/>
      <c r="C19" s="11" t="n"/>
      <c r="D19" s="11" t="n"/>
      <c r="E19" s="12">
        <f>IF(OR(A19="",C19="",D19=""),"",MAX(0,C19-D19))</f>
        <v/>
      </c>
      <c r="F19" s="3" t="n"/>
      <c r="G19" s="10" t="n"/>
      <c r="H19" s="13">
        <f>IF(OR(E19="",N(G19)&lt;=0),"",ROUNDUP(ROUND(E19/G19,4),0))</f>
        <v/>
      </c>
      <c r="I19" s="12">
        <f>IF(H19="","",H19*G19)</f>
        <v/>
      </c>
      <c r="J19" s="10" t="n"/>
      <c r="K19" s="14" t="n"/>
      <c r="L19" s="15">
        <f>IF(OR(A19="",K19="",N(J19)&lt;1),"",IF(ISNUMBER(K19),K19+J19-1,"Type a date"))</f>
        <v/>
      </c>
      <c r="M19" s="3" t="n"/>
      <c r="N19" s="10" t="n"/>
      <c r="O19" s="16" t="n"/>
      <c r="P19" s="11" t="n"/>
      <c r="Q19" s="17">
        <f>IF(A19="","",IF(AND(L19&lt;&gt;"",L19&lt;$R$1),"Expired",IF(AND(N(E19)&gt;0,O19="",K19&lt;&gt;"",K19&lt;$R$1),"Overdue","")))</f>
        <v/>
      </c>
      <c r="R19" s="3" t="n"/>
    </row>
    <row r="20">
      <c r="A20" s="3" t="n"/>
      <c r="B20" s="10" t="n"/>
      <c r="C20" s="11" t="n"/>
      <c r="D20" s="11" t="n"/>
      <c r="E20" s="12">
        <f>IF(OR(A20="",C20="",D20=""),"",MAX(0,C20-D20))</f>
        <v/>
      </c>
      <c r="F20" s="3" t="n"/>
      <c r="G20" s="10" t="n"/>
      <c r="H20" s="13">
        <f>IF(OR(E20="",N(G20)&lt;=0),"",ROUNDUP(ROUND(E20/G20,4),0))</f>
        <v/>
      </c>
      <c r="I20" s="12">
        <f>IF(H20="","",H20*G20)</f>
        <v/>
      </c>
      <c r="J20" s="10" t="n"/>
      <c r="K20" s="14" t="n"/>
      <c r="L20" s="15">
        <f>IF(OR(A20="",K20="",N(J20)&lt;1),"",IF(ISNUMBER(K20),K20+J20-1,"Type a date"))</f>
        <v/>
      </c>
      <c r="M20" s="3" t="n"/>
      <c r="N20" s="10" t="n"/>
      <c r="O20" s="16" t="n"/>
      <c r="P20" s="11" t="n"/>
      <c r="Q20" s="17">
        <f>IF(A20="","",IF(AND(L20&lt;&gt;"",L20&lt;$R$1),"Expired",IF(AND(N(E20)&gt;0,O20="",K20&lt;&gt;"",K20&lt;$R$1),"Overdue","")))</f>
        <v/>
      </c>
      <c r="R20" s="3" t="n"/>
    </row>
    <row r="21">
      <c r="A21" s="3" t="n"/>
      <c r="B21" s="10" t="n"/>
      <c r="C21" s="11" t="n"/>
      <c r="D21" s="11" t="n"/>
      <c r="E21" s="12">
        <f>IF(OR(A21="",C21="",D21=""),"",MAX(0,C21-D21))</f>
        <v/>
      </c>
      <c r="F21" s="3" t="n"/>
      <c r="G21" s="10" t="n"/>
      <c r="H21" s="13">
        <f>IF(OR(E21="",N(G21)&lt;=0),"",ROUNDUP(ROUND(E21/G21,4),0))</f>
        <v/>
      </c>
      <c r="I21" s="12">
        <f>IF(H21="","",H21*G21)</f>
        <v/>
      </c>
      <c r="J21" s="10" t="n"/>
      <c r="K21" s="14" t="n"/>
      <c r="L21" s="15">
        <f>IF(OR(A21="",K21="",N(J21)&lt;1),"",IF(ISNUMBER(K21),K21+J21-1,"Type a date"))</f>
        <v/>
      </c>
      <c r="M21" s="3" t="n"/>
      <c r="N21" s="10" t="n"/>
      <c r="O21" s="16" t="n"/>
      <c r="P21" s="11" t="n"/>
      <c r="Q21" s="17">
        <f>IF(A21="","",IF(AND(L21&lt;&gt;"",L21&lt;$R$1),"Expired",IF(AND(N(E21)&gt;0,O21="",K21&lt;&gt;"",K21&lt;$R$1),"Overdue","")))</f>
        <v/>
      </c>
      <c r="R21" s="3" t="n"/>
    </row>
    <row r="22">
      <c r="A22" s="3" t="n"/>
      <c r="B22" s="10" t="n"/>
      <c r="C22" s="11" t="n"/>
      <c r="D22" s="11" t="n"/>
      <c r="E22" s="12">
        <f>IF(OR(A22="",C22="",D22=""),"",MAX(0,C22-D22))</f>
        <v/>
      </c>
      <c r="F22" s="3" t="n"/>
      <c r="G22" s="10" t="n"/>
      <c r="H22" s="13">
        <f>IF(OR(E22="",N(G22)&lt;=0),"",ROUNDUP(ROUND(E22/G22,4),0))</f>
        <v/>
      </c>
      <c r="I22" s="12">
        <f>IF(H22="","",H22*G22)</f>
        <v/>
      </c>
      <c r="J22" s="10" t="n"/>
      <c r="K22" s="14" t="n"/>
      <c r="L22" s="15">
        <f>IF(OR(A22="",K22="",N(J22)&lt;1),"",IF(ISNUMBER(K22),K22+J22-1,"Type a date"))</f>
        <v/>
      </c>
      <c r="M22" s="3" t="n"/>
      <c r="N22" s="10" t="n"/>
      <c r="O22" s="16" t="n"/>
      <c r="P22" s="11" t="n"/>
      <c r="Q22" s="17">
        <f>IF(A22="","",IF(AND(L22&lt;&gt;"",L22&lt;$R$1),"Expired",IF(AND(N(E22)&gt;0,O22="",K22&lt;&gt;"",K22&lt;$R$1),"Overdue","")))</f>
        <v/>
      </c>
      <c r="R22" s="3" t="n"/>
    </row>
    <row r="23">
      <c r="A23" s="3" t="n"/>
      <c r="B23" s="10" t="n"/>
      <c r="C23" s="11" t="n"/>
      <c r="D23" s="11" t="n"/>
      <c r="E23" s="12">
        <f>IF(OR(A23="",C23="",D23=""),"",MAX(0,C23-D23))</f>
        <v/>
      </c>
      <c r="F23" s="3" t="n"/>
      <c r="G23" s="10" t="n"/>
      <c r="H23" s="13">
        <f>IF(OR(E23="",N(G23)&lt;=0),"",ROUNDUP(ROUND(E23/G23,4),0))</f>
        <v/>
      </c>
      <c r="I23" s="12">
        <f>IF(H23="","",H23*G23)</f>
        <v/>
      </c>
      <c r="J23" s="10" t="n"/>
      <c r="K23" s="14" t="n"/>
      <c r="L23" s="15">
        <f>IF(OR(A23="",K23="",N(J23)&lt;1),"",IF(ISNUMBER(K23),K23+J23-1,"Type a date"))</f>
        <v/>
      </c>
      <c r="M23" s="3" t="n"/>
      <c r="N23" s="10" t="n"/>
      <c r="O23" s="16" t="n"/>
      <c r="P23" s="11" t="n"/>
      <c r="Q23" s="17">
        <f>IF(A23="","",IF(AND(L23&lt;&gt;"",L23&lt;$R$1),"Expired",IF(AND(N(E23)&gt;0,O23="",K23&lt;&gt;"",K23&lt;$R$1),"Overdue","")))</f>
        <v/>
      </c>
      <c r="R23" s="3" t="n"/>
    </row>
    <row r="24">
      <c r="A24" s="3" t="n"/>
      <c r="B24" s="10" t="n"/>
      <c r="C24" s="11" t="n"/>
      <c r="D24" s="11" t="n"/>
      <c r="E24" s="12">
        <f>IF(OR(A24="",C24="",D24=""),"",MAX(0,C24-D24))</f>
        <v/>
      </c>
      <c r="F24" s="3" t="n"/>
      <c r="G24" s="10" t="n"/>
      <c r="H24" s="13">
        <f>IF(OR(E24="",N(G24)&lt;=0),"",ROUNDUP(ROUND(E24/G24,4),0))</f>
        <v/>
      </c>
      <c r="I24" s="12">
        <f>IF(H24="","",H24*G24)</f>
        <v/>
      </c>
      <c r="J24" s="10" t="n"/>
      <c r="K24" s="14" t="n"/>
      <c r="L24" s="15">
        <f>IF(OR(A24="",K24="",N(J24)&lt;1),"",IF(ISNUMBER(K24),K24+J24-1,"Type a date"))</f>
        <v/>
      </c>
      <c r="M24" s="3" t="n"/>
      <c r="N24" s="10" t="n"/>
      <c r="O24" s="16" t="n"/>
      <c r="P24" s="11" t="n"/>
      <c r="Q24" s="17">
        <f>IF(A24="","",IF(AND(L24&lt;&gt;"",L24&lt;$R$1),"Expired",IF(AND(N(E24)&gt;0,O24="",K24&lt;&gt;"",K24&lt;$R$1),"Overdue","")))</f>
        <v/>
      </c>
      <c r="R24" s="3" t="n"/>
    </row>
    <row r="25">
      <c r="A25" s="3" t="n"/>
      <c r="B25" s="10" t="n"/>
      <c r="C25" s="11" t="n"/>
      <c r="D25" s="11" t="n"/>
      <c r="E25" s="12">
        <f>IF(OR(A25="",C25="",D25=""),"",MAX(0,C25-D25))</f>
        <v/>
      </c>
      <c r="F25" s="3" t="n"/>
      <c r="G25" s="10" t="n"/>
      <c r="H25" s="13">
        <f>IF(OR(E25="",N(G25)&lt;=0),"",ROUNDUP(ROUND(E25/G25,4),0))</f>
        <v/>
      </c>
      <c r="I25" s="12">
        <f>IF(H25="","",H25*G25)</f>
        <v/>
      </c>
      <c r="J25" s="10" t="n"/>
      <c r="K25" s="14" t="n"/>
      <c r="L25" s="15">
        <f>IF(OR(A25="",K25="",N(J25)&lt;1),"",IF(ISNUMBER(K25),K25+J25-1,"Type a date"))</f>
        <v/>
      </c>
      <c r="M25" s="3" t="n"/>
      <c r="N25" s="10" t="n"/>
      <c r="O25" s="16" t="n"/>
      <c r="P25" s="11" t="n"/>
      <c r="Q25" s="17">
        <f>IF(A25="","",IF(AND(L25&lt;&gt;"",L25&lt;$R$1),"Expired",IF(AND(N(E25)&gt;0,O25="",K25&lt;&gt;"",K25&lt;$R$1),"Overdue","")))</f>
        <v/>
      </c>
      <c r="R25" s="3" t="n"/>
    </row>
    <row r="26">
      <c r="A26" s="3" t="n"/>
      <c r="B26" s="10" t="n"/>
      <c r="C26" s="11" t="n"/>
      <c r="D26" s="11" t="n"/>
      <c r="E26" s="12">
        <f>IF(OR(A26="",C26="",D26=""),"",MAX(0,C26-D26))</f>
        <v/>
      </c>
      <c r="F26" s="3" t="n"/>
      <c r="G26" s="10" t="n"/>
      <c r="H26" s="13">
        <f>IF(OR(E26="",N(G26)&lt;=0),"",ROUNDUP(ROUND(E26/G26,4),0))</f>
        <v/>
      </c>
      <c r="I26" s="12">
        <f>IF(H26="","",H26*G26)</f>
        <v/>
      </c>
      <c r="J26" s="10" t="n"/>
      <c r="K26" s="14" t="n"/>
      <c r="L26" s="15">
        <f>IF(OR(A26="",K26="",N(J26)&lt;1),"",IF(ISNUMBER(K26),K26+J26-1,"Type a date"))</f>
        <v/>
      </c>
      <c r="M26" s="3" t="n"/>
      <c r="N26" s="10" t="n"/>
      <c r="O26" s="16" t="n"/>
      <c r="P26" s="11" t="n"/>
      <c r="Q26" s="17">
        <f>IF(A26="","",IF(AND(L26&lt;&gt;"",L26&lt;$R$1),"Expired",IF(AND(N(E26)&gt;0,O26="",K26&lt;&gt;"",K26&lt;$R$1),"Overdue","")))</f>
        <v/>
      </c>
      <c r="R26" s="3" t="n"/>
    </row>
    <row r="27">
      <c r="A27" s="3" t="n"/>
      <c r="B27" s="10" t="n"/>
      <c r="C27" s="11" t="n"/>
      <c r="D27" s="11" t="n"/>
      <c r="E27" s="12">
        <f>IF(OR(A27="",C27="",D27=""),"",MAX(0,C27-D27))</f>
        <v/>
      </c>
      <c r="F27" s="3" t="n"/>
      <c r="G27" s="10" t="n"/>
      <c r="H27" s="13">
        <f>IF(OR(E27="",N(G27)&lt;=0),"",ROUNDUP(ROUND(E27/G27,4),0))</f>
        <v/>
      </c>
      <c r="I27" s="12">
        <f>IF(H27="","",H27*G27)</f>
        <v/>
      </c>
      <c r="J27" s="10" t="n"/>
      <c r="K27" s="14" t="n"/>
      <c r="L27" s="15">
        <f>IF(OR(A27="",K27="",N(J27)&lt;1),"",IF(ISNUMBER(K27),K27+J27-1,"Type a date"))</f>
        <v/>
      </c>
      <c r="M27" s="3" t="n"/>
      <c r="N27" s="10" t="n"/>
      <c r="O27" s="16" t="n"/>
      <c r="P27" s="11" t="n"/>
      <c r="Q27" s="17">
        <f>IF(A27="","",IF(AND(L27&lt;&gt;"",L27&lt;$R$1),"Expired",IF(AND(N(E27)&gt;0,O27="",K27&lt;&gt;"",K27&lt;$R$1),"Overdue","")))</f>
        <v/>
      </c>
      <c r="R27" s="3" t="n"/>
    </row>
    <row r="28">
      <c r="A28" s="3" t="n"/>
      <c r="B28" s="10" t="n"/>
      <c r="C28" s="11" t="n"/>
      <c r="D28" s="11" t="n"/>
      <c r="E28" s="12">
        <f>IF(OR(A28="",C28="",D28=""),"",MAX(0,C28-D28))</f>
        <v/>
      </c>
      <c r="F28" s="3" t="n"/>
      <c r="G28" s="10" t="n"/>
      <c r="H28" s="13">
        <f>IF(OR(E28="",N(G28)&lt;=0),"",ROUNDUP(ROUND(E28/G28,4),0))</f>
        <v/>
      </c>
      <c r="I28" s="12">
        <f>IF(H28="","",H28*G28)</f>
        <v/>
      </c>
      <c r="J28" s="10" t="n"/>
      <c r="K28" s="14" t="n"/>
      <c r="L28" s="15">
        <f>IF(OR(A28="",K28="",N(J28)&lt;1),"",IF(ISNUMBER(K28),K28+J28-1,"Type a date"))</f>
        <v/>
      </c>
      <c r="M28" s="3" t="n"/>
      <c r="N28" s="10" t="n"/>
      <c r="O28" s="16" t="n"/>
      <c r="P28" s="11" t="n"/>
      <c r="Q28" s="17">
        <f>IF(A28="","",IF(AND(L28&lt;&gt;"",L28&lt;$R$1),"Expired",IF(AND(N(E28)&gt;0,O28="",K28&lt;&gt;"",K28&lt;$R$1),"Overdue","")))</f>
        <v/>
      </c>
      <c r="R28" s="3" t="n"/>
    </row>
    <row r="29">
      <c r="A29" s="3" t="n"/>
      <c r="B29" s="10" t="n"/>
      <c r="C29" s="11" t="n"/>
      <c r="D29" s="11" t="n"/>
      <c r="E29" s="12">
        <f>IF(OR(A29="",C29="",D29=""),"",MAX(0,C29-D29))</f>
        <v/>
      </c>
      <c r="F29" s="3" t="n"/>
      <c r="G29" s="10" t="n"/>
      <c r="H29" s="13">
        <f>IF(OR(E29="",N(G29)&lt;=0),"",ROUNDUP(ROUND(E29/G29,4),0))</f>
        <v/>
      </c>
      <c r="I29" s="12">
        <f>IF(H29="","",H29*G29)</f>
        <v/>
      </c>
      <c r="J29" s="10" t="n"/>
      <c r="K29" s="14" t="n"/>
      <c r="L29" s="15">
        <f>IF(OR(A29="",K29="",N(J29)&lt;1),"",IF(ISNUMBER(K29),K29+J29-1,"Type a date"))</f>
        <v/>
      </c>
      <c r="M29" s="3" t="n"/>
      <c r="N29" s="10" t="n"/>
      <c r="O29" s="16" t="n"/>
      <c r="P29" s="11" t="n"/>
      <c r="Q29" s="17">
        <f>IF(A29="","",IF(AND(L29&lt;&gt;"",L29&lt;$R$1),"Expired",IF(AND(N(E29)&gt;0,O29="",K29&lt;&gt;"",K29&lt;$R$1),"Overdue","")))</f>
        <v/>
      </c>
      <c r="R29" s="3" t="n"/>
    </row>
    <row r="30">
      <c r="A30" s="3" t="n"/>
      <c r="B30" s="10" t="n"/>
      <c r="C30" s="11" t="n"/>
      <c r="D30" s="11" t="n"/>
      <c r="E30" s="12">
        <f>IF(OR(A30="",C30="",D30=""),"",MAX(0,C30-D30))</f>
        <v/>
      </c>
      <c r="F30" s="3" t="n"/>
      <c r="G30" s="10" t="n"/>
      <c r="H30" s="13">
        <f>IF(OR(E30="",N(G30)&lt;=0),"",ROUNDUP(ROUND(E30/G30,4),0))</f>
        <v/>
      </c>
      <c r="I30" s="12">
        <f>IF(H30="","",H30*G30)</f>
        <v/>
      </c>
      <c r="J30" s="10" t="n"/>
      <c r="K30" s="14" t="n"/>
      <c r="L30" s="15">
        <f>IF(OR(A30="",K30="",N(J30)&lt;1),"",IF(ISNUMBER(K30),K30+J30-1,"Type a date"))</f>
        <v/>
      </c>
      <c r="M30" s="3" t="n"/>
      <c r="N30" s="10" t="n"/>
      <c r="O30" s="16" t="n"/>
      <c r="P30" s="11" t="n"/>
      <c r="Q30" s="17">
        <f>IF(A30="","",IF(AND(L30&lt;&gt;"",L30&lt;$R$1),"Expired",IF(AND(N(E30)&gt;0,O30="",K30&lt;&gt;"",K30&lt;$R$1),"Overdue","")))</f>
        <v/>
      </c>
      <c r="R30" s="3" t="n"/>
    </row>
    <row r="31">
      <c r="A31" s="3" t="n"/>
      <c r="B31" s="10" t="n"/>
      <c r="C31" s="11" t="n"/>
      <c r="D31" s="11" t="n"/>
      <c r="E31" s="12">
        <f>IF(OR(A31="",C31="",D31=""),"",MAX(0,C31-D31))</f>
        <v/>
      </c>
      <c r="F31" s="3" t="n"/>
      <c r="G31" s="10" t="n"/>
      <c r="H31" s="13">
        <f>IF(OR(E31="",N(G31)&lt;=0),"",ROUNDUP(ROUND(E31/G31,4),0))</f>
        <v/>
      </c>
      <c r="I31" s="12">
        <f>IF(H31="","",H31*G31)</f>
        <v/>
      </c>
      <c r="J31" s="10" t="n"/>
      <c r="K31" s="14" t="n"/>
      <c r="L31" s="15">
        <f>IF(OR(A31="",K31="",N(J31)&lt;1),"",IF(ISNUMBER(K31),K31+J31-1,"Type a date"))</f>
        <v/>
      </c>
      <c r="M31" s="3" t="n"/>
      <c r="N31" s="10" t="n"/>
      <c r="O31" s="16" t="n"/>
      <c r="P31" s="11" t="n"/>
      <c r="Q31" s="17">
        <f>IF(A31="","",IF(AND(L31&lt;&gt;"",L31&lt;$R$1),"Expired",IF(AND(N(E31)&gt;0,O31="",K31&lt;&gt;"",K31&lt;$R$1),"Overdue","")))</f>
        <v/>
      </c>
      <c r="R31" s="3" t="n"/>
    </row>
    <row r="32">
      <c r="A32" s="3" t="n"/>
      <c r="B32" s="10" t="n"/>
      <c r="C32" s="11" t="n"/>
      <c r="D32" s="11" t="n"/>
      <c r="E32" s="12">
        <f>IF(OR(A32="",C32="",D32=""),"",MAX(0,C32-D32))</f>
        <v/>
      </c>
      <c r="F32" s="3" t="n"/>
      <c r="G32" s="10" t="n"/>
      <c r="H32" s="13">
        <f>IF(OR(E32="",N(G32)&lt;=0),"",ROUNDUP(ROUND(E32/G32,4),0))</f>
        <v/>
      </c>
      <c r="I32" s="12">
        <f>IF(H32="","",H32*G32)</f>
        <v/>
      </c>
      <c r="J32" s="10" t="n"/>
      <c r="K32" s="14" t="n"/>
      <c r="L32" s="15">
        <f>IF(OR(A32="",K32="",N(J32)&lt;1),"",IF(ISNUMBER(K32),K32+J32-1,"Type a date"))</f>
        <v/>
      </c>
      <c r="M32" s="3" t="n"/>
      <c r="N32" s="10" t="n"/>
      <c r="O32" s="16" t="n"/>
      <c r="P32" s="11" t="n"/>
      <c r="Q32" s="17">
        <f>IF(A32="","",IF(AND(L32&lt;&gt;"",L32&lt;$R$1),"Expired",IF(AND(N(E32)&gt;0,O32="",K32&lt;&gt;"",K32&lt;$R$1),"Overdue","")))</f>
        <v/>
      </c>
      <c r="R32" s="3" t="n"/>
    </row>
    <row r="33">
      <c r="A33" s="3" t="n"/>
      <c r="B33" s="10" t="n"/>
      <c r="C33" s="11" t="n"/>
      <c r="D33" s="11" t="n"/>
      <c r="E33" s="12">
        <f>IF(OR(A33="",C33="",D33=""),"",MAX(0,C33-D33))</f>
        <v/>
      </c>
      <c r="F33" s="3" t="n"/>
      <c r="G33" s="10" t="n"/>
      <c r="H33" s="13">
        <f>IF(OR(E33="",N(G33)&lt;=0),"",ROUNDUP(ROUND(E33/G33,4),0))</f>
        <v/>
      </c>
      <c r="I33" s="12">
        <f>IF(H33="","",H33*G33)</f>
        <v/>
      </c>
      <c r="J33" s="10" t="n"/>
      <c r="K33" s="14" t="n"/>
      <c r="L33" s="15">
        <f>IF(OR(A33="",K33="",N(J33)&lt;1),"",IF(ISNUMBER(K33),K33+J33-1,"Type a date"))</f>
        <v/>
      </c>
      <c r="M33" s="3" t="n"/>
      <c r="N33" s="10" t="n"/>
      <c r="O33" s="16" t="n"/>
      <c r="P33" s="11" t="n"/>
      <c r="Q33" s="17">
        <f>IF(A33="","",IF(AND(L33&lt;&gt;"",L33&lt;$R$1),"Expired",IF(AND(N(E33)&gt;0,O33="",K33&lt;&gt;"",K33&lt;$R$1),"Overdue","")))</f>
        <v/>
      </c>
      <c r="R33" s="3" t="n"/>
    </row>
    <row r="34">
      <c r="A34" s="3" t="n"/>
      <c r="B34" s="10" t="n"/>
      <c r="C34" s="11" t="n"/>
      <c r="D34" s="11" t="n"/>
      <c r="E34" s="12">
        <f>IF(OR(A34="",C34="",D34=""),"",MAX(0,C34-D34))</f>
        <v/>
      </c>
      <c r="F34" s="3" t="n"/>
      <c r="G34" s="10" t="n"/>
      <c r="H34" s="13">
        <f>IF(OR(E34="",N(G34)&lt;=0),"",ROUNDUP(ROUND(E34/G34,4),0))</f>
        <v/>
      </c>
      <c r="I34" s="12">
        <f>IF(H34="","",H34*G34)</f>
        <v/>
      </c>
      <c r="J34" s="10" t="n"/>
      <c r="K34" s="14" t="n"/>
      <c r="L34" s="15">
        <f>IF(OR(A34="",K34="",N(J34)&lt;1),"",IF(ISNUMBER(K34),K34+J34-1,"Type a date"))</f>
        <v/>
      </c>
      <c r="M34" s="3" t="n"/>
      <c r="N34" s="10" t="n"/>
      <c r="O34" s="16" t="n"/>
      <c r="P34" s="11" t="n"/>
      <c r="Q34" s="17">
        <f>IF(A34="","",IF(AND(L34&lt;&gt;"",L34&lt;$R$1),"Expired",IF(AND(N(E34)&gt;0,O34="",K34&lt;&gt;"",K34&lt;$R$1),"Overdue","")))</f>
        <v/>
      </c>
      <c r="R34" s="3" t="n"/>
    </row>
    <row r="35">
      <c r="A35" s="3" t="n"/>
      <c r="B35" s="10" t="n"/>
      <c r="C35" s="11" t="n"/>
      <c r="D35" s="11" t="n"/>
      <c r="E35" s="12">
        <f>IF(OR(A35="",C35="",D35=""),"",MAX(0,C35-D35))</f>
        <v/>
      </c>
      <c r="F35" s="3" t="n"/>
      <c r="G35" s="10" t="n"/>
      <c r="H35" s="13">
        <f>IF(OR(E35="",N(G35)&lt;=0),"",ROUNDUP(ROUND(E35/G35,4),0))</f>
        <v/>
      </c>
      <c r="I35" s="12">
        <f>IF(H35="","",H35*G35)</f>
        <v/>
      </c>
      <c r="J35" s="10" t="n"/>
      <c r="K35" s="14" t="n"/>
      <c r="L35" s="15">
        <f>IF(OR(A35="",K35="",N(J35)&lt;1),"",IF(ISNUMBER(K35),K35+J35-1,"Type a date"))</f>
        <v/>
      </c>
      <c r="M35" s="3" t="n"/>
      <c r="N35" s="10" t="n"/>
      <c r="O35" s="16" t="n"/>
      <c r="P35" s="11" t="n"/>
      <c r="Q35" s="17">
        <f>IF(A35="","",IF(AND(L35&lt;&gt;"",L35&lt;$R$1),"Expired",IF(AND(N(E35)&gt;0,O35="",K35&lt;&gt;"",K35&lt;$R$1),"Overdue","")))</f>
        <v/>
      </c>
      <c r="R35" s="3" t="n"/>
    </row>
    <row r="36">
      <c r="A36" s="3" t="n"/>
      <c r="B36" s="10" t="n"/>
      <c r="C36" s="11" t="n"/>
      <c r="D36" s="11" t="n"/>
      <c r="E36" s="12">
        <f>IF(OR(A36="",C36="",D36=""),"",MAX(0,C36-D36))</f>
        <v/>
      </c>
      <c r="F36" s="3" t="n"/>
      <c r="G36" s="10" t="n"/>
      <c r="H36" s="13">
        <f>IF(OR(E36="",N(G36)&lt;=0),"",ROUNDUP(ROUND(E36/G36,4),0))</f>
        <v/>
      </c>
      <c r="I36" s="12">
        <f>IF(H36="","",H36*G36)</f>
        <v/>
      </c>
      <c r="J36" s="10" t="n"/>
      <c r="K36" s="14" t="n"/>
      <c r="L36" s="15">
        <f>IF(OR(A36="",K36="",N(J36)&lt;1),"",IF(ISNUMBER(K36),K36+J36-1,"Type a date"))</f>
        <v/>
      </c>
      <c r="M36" s="3" t="n"/>
      <c r="N36" s="10" t="n"/>
      <c r="O36" s="16" t="n"/>
      <c r="P36" s="11" t="n"/>
      <c r="Q36" s="17">
        <f>IF(A36="","",IF(AND(L36&lt;&gt;"",L36&lt;$R$1),"Expired",IF(AND(N(E36)&gt;0,O36="",K36&lt;&gt;"",K36&lt;$R$1),"Overdue","")))</f>
        <v/>
      </c>
      <c r="R36" s="3" t="n"/>
    </row>
    <row r="37">
      <c r="A37" s="3" t="n"/>
      <c r="B37" s="10" t="n"/>
      <c r="C37" s="11" t="n"/>
      <c r="D37" s="11" t="n"/>
      <c r="E37" s="12">
        <f>IF(OR(A37="",C37="",D37=""),"",MAX(0,C37-D37))</f>
        <v/>
      </c>
      <c r="F37" s="3" t="n"/>
      <c r="G37" s="10" t="n"/>
      <c r="H37" s="13">
        <f>IF(OR(E37="",N(G37)&lt;=0),"",ROUNDUP(ROUND(E37/G37,4),0))</f>
        <v/>
      </c>
      <c r="I37" s="12">
        <f>IF(H37="","",H37*G37)</f>
        <v/>
      </c>
      <c r="J37" s="10" t="n"/>
      <c r="K37" s="14" t="n"/>
      <c r="L37" s="15">
        <f>IF(OR(A37="",K37="",N(J37)&lt;1),"",IF(ISNUMBER(K37),K37+J37-1,"Type a date"))</f>
        <v/>
      </c>
      <c r="M37" s="3" t="n"/>
      <c r="N37" s="10" t="n"/>
      <c r="O37" s="16" t="n"/>
      <c r="P37" s="11" t="n"/>
      <c r="Q37" s="17">
        <f>IF(A37="","",IF(AND(L37&lt;&gt;"",L37&lt;$R$1),"Expired",IF(AND(N(E37)&gt;0,O37="",K37&lt;&gt;"",K37&lt;$R$1),"Overdue","")))</f>
        <v/>
      </c>
      <c r="R37" s="3" t="n"/>
    </row>
    <row r="38">
      <c r="A38" s="3" t="n"/>
      <c r="B38" s="10" t="n"/>
      <c r="C38" s="11" t="n"/>
      <c r="D38" s="11" t="n"/>
      <c r="E38" s="12">
        <f>IF(OR(A38="",C38="",D38=""),"",MAX(0,C38-D38))</f>
        <v/>
      </c>
      <c r="F38" s="3" t="n"/>
      <c r="G38" s="10" t="n"/>
      <c r="H38" s="13">
        <f>IF(OR(E38="",N(G38)&lt;=0),"",ROUNDUP(ROUND(E38/G38,4),0))</f>
        <v/>
      </c>
      <c r="I38" s="12">
        <f>IF(H38="","",H38*G38)</f>
        <v/>
      </c>
      <c r="J38" s="10" t="n"/>
      <c r="K38" s="14" t="n"/>
      <c r="L38" s="15">
        <f>IF(OR(A38="",K38="",N(J38)&lt;1),"",IF(ISNUMBER(K38),K38+J38-1,"Type a date"))</f>
        <v/>
      </c>
      <c r="M38" s="3" t="n"/>
      <c r="N38" s="10" t="n"/>
      <c r="O38" s="16" t="n"/>
      <c r="P38" s="11" t="n"/>
      <c r="Q38" s="17">
        <f>IF(A38="","",IF(AND(L38&lt;&gt;"",L38&lt;$R$1),"Expired",IF(AND(N(E38)&gt;0,O38="",K38&lt;&gt;"",K38&lt;$R$1),"Overdue","")))</f>
        <v/>
      </c>
      <c r="R38" s="3" t="n"/>
    </row>
    <row r="39">
      <c r="A39" s="3" t="n"/>
      <c r="B39" s="10" t="n"/>
      <c r="C39" s="11" t="n"/>
      <c r="D39" s="11" t="n"/>
      <c r="E39" s="12">
        <f>IF(OR(A39="",C39="",D39=""),"",MAX(0,C39-D39))</f>
        <v/>
      </c>
      <c r="F39" s="3" t="n"/>
      <c r="G39" s="10" t="n"/>
      <c r="H39" s="13">
        <f>IF(OR(E39="",N(G39)&lt;=0),"",ROUNDUP(ROUND(E39/G39,4),0))</f>
        <v/>
      </c>
      <c r="I39" s="12">
        <f>IF(H39="","",H39*G39)</f>
        <v/>
      </c>
      <c r="J39" s="10" t="n"/>
      <c r="K39" s="14" t="n"/>
      <c r="L39" s="15">
        <f>IF(OR(A39="",K39="",N(J39)&lt;1),"",IF(ISNUMBER(K39),K39+J39-1,"Type a date"))</f>
        <v/>
      </c>
      <c r="M39" s="3" t="n"/>
      <c r="N39" s="10" t="n"/>
      <c r="O39" s="16" t="n"/>
      <c r="P39" s="11" t="n"/>
      <c r="Q39" s="17">
        <f>IF(A39="","",IF(AND(L39&lt;&gt;"",L39&lt;$R$1),"Expired",IF(AND(N(E39)&gt;0,O39="",K39&lt;&gt;"",K39&lt;$R$1),"Overdue","")))</f>
        <v/>
      </c>
      <c r="R39" s="3" t="n"/>
    </row>
    <row r="40">
      <c r="A40" s="3" t="n"/>
      <c r="B40" s="10" t="n"/>
      <c r="C40" s="11" t="n"/>
      <c r="D40" s="11" t="n"/>
      <c r="E40" s="12">
        <f>IF(OR(A40="",C40="",D40=""),"",MAX(0,C40-D40))</f>
        <v/>
      </c>
      <c r="F40" s="3" t="n"/>
      <c r="G40" s="10" t="n"/>
      <c r="H40" s="13">
        <f>IF(OR(E40="",N(G40)&lt;=0),"",ROUNDUP(ROUND(E40/G40,4),0))</f>
        <v/>
      </c>
      <c r="I40" s="12">
        <f>IF(H40="","",H40*G40)</f>
        <v/>
      </c>
      <c r="J40" s="10" t="n"/>
      <c r="K40" s="14" t="n"/>
      <c r="L40" s="15">
        <f>IF(OR(A40="",K40="",N(J40)&lt;1),"",IF(ISNUMBER(K40),K40+J40-1,"Type a date"))</f>
        <v/>
      </c>
      <c r="M40" s="3" t="n"/>
      <c r="N40" s="10" t="n"/>
      <c r="O40" s="16" t="n"/>
      <c r="P40" s="11" t="n"/>
      <c r="Q40" s="17">
        <f>IF(A40="","",IF(AND(L40&lt;&gt;"",L40&lt;$R$1),"Expired",IF(AND(N(E40)&gt;0,O40="",K40&lt;&gt;"",K40&lt;$R$1),"Overdue","")))</f>
        <v/>
      </c>
      <c r="R40" s="3" t="n"/>
    </row>
    <row r="41">
      <c r="A41" s="3" t="n"/>
      <c r="B41" s="10" t="n"/>
      <c r="C41" s="11" t="n"/>
      <c r="D41" s="11" t="n"/>
      <c r="E41" s="12">
        <f>IF(OR(A41="",C41="",D41=""),"",MAX(0,C41-D41))</f>
        <v/>
      </c>
      <c r="F41" s="3" t="n"/>
      <c r="G41" s="10" t="n"/>
      <c r="H41" s="13">
        <f>IF(OR(E41="",N(G41)&lt;=0),"",ROUNDUP(ROUND(E41/G41,4),0))</f>
        <v/>
      </c>
      <c r="I41" s="12">
        <f>IF(H41="","",H41*G41)</f>
        <v/>
      </c>
      <c r="J41" s="10" t="n"/>
      <c r="K41" s="14" t="n"/>
      <c r="L41" s="15">
        <f>IF(OR(A41="",K41="",N(J41)&lt;1),"",IF(ISNUMBER(K41),K41+J41-1,"Type a date"))</f>
        <v/>
      </c>
      <c r="M41" s="3" t="n"/>
      <c r="N41" s="10" t="n"/>
      <c r="O41" s="16" t="n"/>
      <c r="P41" s="11" t="n"/>
      <c r="Q41" s="17">
        <f>IF(A41="","",IF(AND(L41&lt;&gt;"",L41&lt;$R$1),"Expired",IF(AND(N(E41)&gt;0,O41="",K41&lt;&gt;"",K41&lt;$R$1),"Overdue","")))</f>
        <v/>
      </c>
      <c r="R41" s="3" t="n"/>
    </row>
    <row r="42">
      <c r="A42" s="3" t="n"/>
      <c r="B42" s="10" t="n"/>
      <c r="C42" s="11" t="n"/>
      <c r="D42" s="11" t="n"/>
      <c r="E42" s="12">
        <f>IF(OR(A42="",C42="",D42=""),"",MAX(0,C42-D42))</f>
        <v/>
      </c>
      <c r="F42" s="3" t="n"/>
      <c r="G42" s="10" t="n"/>
      <c r="H42" s="13">
        <f>IF(OR(E42="",N(G42)&lt;=0),"",ROUNDUP(ROUND(E42/G42,4),0))</f>
        <v/>
      </c>
      <c r="I42" s="12">
        <f>IF(H42="","",H42*G42)</f>
        <v/>
      </c>
      <c r="J42" s="10" t="n"/>
      <c r="K42" s="14" t="n"/>
      <c r="L42" s="15">
        <f>IF(OR(A42="",K42="",N(J42)&lt;1),"",IF(ISNUMBER(K42),K42+J42-1,"Type a date"))</f>
        <v/>
      </c>
      <c r="M42" s="3" t="n"/>
      <c r="N42" s="10" t="n"/>
      <c r="O42" s="16" t="n"/>
      <c r="P42" s="11" t="n"/>
      <c r="Q42" s="17">
        <f>IF(A42="","",IF(AND(L42&lt;&gt;"",L42&lt;$R$1),"Expired",IF(AND(N(E42)&gt;0,O42="",K42&lt;&gt;"",K42&lt;$R$1),"Overdue","")))</f>
        <v/>
      </c>
      <c r="R42" s="3" t="n"/>
    </row>
    <row r="43">
      <c r="A43" s="3" t="n"/>
      <c r="B43" s="10" t="n"/>
      <c r="C43" s="11" t="n"/>
      <c r="D43" s="11" t="n"/>
      <c r="E43" s="12">
        <f>IF(OR(A43="",C43="",D43=""),"",MAX(0,C43-D43))</f>
        <v/>
      </c>
      <c r="F43" s="3" t="n"/>
      <c r="G43" s="10" t="n"/>
      <c r="H43" s="13">
        <f>IF(OR(E43="",N(G43)&lt;=0),"",ROUNDUP(ROUND(E43/G43,4),0))</f>
        <v/>
      </c>
      <c r="I43" s="12">
        <f>IF(H43="","",H43*G43)</f>
        <v/>
      </c>
      <c r="J43" s="10" t="n"/>
      <c r="K43" s="14" t="n"/>
      <c r="L43" s="15">
        <f>IF(OR(A43="",K43="",N(J43)&lt;1),"",IF(ISNUMBER(K43),K43+J43-1,"Type a date"))</f>
        <v/>
      </c>
      <c r="M43" s="3" t="n"/>
      <c r="N43" s="10" t="n"/>
      <c r="O43" s="16" t="n"/>
      <c r="P43" s="11" t="n"/>
      <c r="Q43" s="17">
        <f>IF(A43="","",IF(AND(L43&lt;&gt;"",L43&lt;$R$1),"Expired",IF(AND(N(E43)&gt;0,O43="",K43&lt;&gt;"",K43&lt;$R$1),"Overdue","")))</f>
        <v/>
      </c>
      <c r="R43" s="3" t="n"/>
    </row>
  </sheetData>
  <conditionalFormatting sqref="L4:L43 Q4:Q43">
    <cfRule type="expression" priority="1" dxfId="0" stopIfTrue="0">
      <formula>$Q4="Expired"</formula>
    </cfRule>
  </conditionalFormatting>
  <conditionalFormatting sqref="K4:K43 Q4:Q43">
    <cfRule type="expression" priority="2" dxfId="1" stopIfTrue="0">
      <formula>$Q4="Overdue"</formula>
    </cfRule>
  </conditionalFormatting>
  <printOptions gridLines="1"/>
  <pageMargins left="0.3" right="0.3" top="0.4" bottom="0.4"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R17"/>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0" customWidth="1" min="1" max="1"/>
    <col width="6" customWidth="1" min="2" max="2"/>
    <col width="10" customWidth="1" min="3" max="3"/>
    <col width="8" customWidth="1" min="4" max="4"/>
    <col width="8" customWidth="1" min="5" max="5"/>
    <col width="27" customWidth="1" min="6" max="6"/>
    <col width="8" customWidth="1" min="7" max="7"/>
    <col width="8" customWidth="1" min="8" max="8"/>
    <col width="8" customWidth="1" min="9" max="9"/>
    <col width="12" customWidth="1" min="10" max="10"/>
    <col width="12" customWidth="1" min="11" max="11"/>
    <col width="12" customWidth="1" min="12" max="12"/>
    <col width="13" customWidth="1" min="13" max="13"/>
    <col width="8" customWidth="1" min="14" max="14"/>
    <col width="6" customWidth="1" min="15" max="15"/>
    <col width="8" customWidth="1" min="16" max="16"/>
    <col width="9" customWidth="1" min="17" max="17"/>
    <col width="15" customWidth="1" min="18" max="18"/>
  </cols>
  <sheetData>
    <row r="1" ht="21" customHeight="1">
      <c r="A1" s="5" t="inlineStr">
        <is>
          <t>The Marlowe · prep list, Friday October 2</t>
        </is>
      </c>
      <c r="Q1" s="6" t="inlineStr">
        <is>
          <t>Check against</t>
        </is>
      </c>
      <c r="R1" s="7" t="n">
        <v>46297</v>
      </c>
    </row>
    <row r="2" ht="15" customHeight="1">
      <c r="A2" s="8" t="inlineStr">
        <is>
          <t>Sample bar. Syrups and batches cover Friday and Saturday; juice and garnish are Friday's only. Keeps: the Marlowe's example house limits, not legal rules.</t>
        </is>
      </c>
    </row>
    <row r="3" ht="60" customHeight="1">
      <c r="A3" s="9" t="inlineStr">
        <is>
          <t>Item</t>
        </is>
      </c>
      <c r="B3" s="9" t="inlineStr">
        <is>
          <t>Unit</t>
        </is>
      </c>
      <c r="C3" s="9" t="inlineStr">
        <is>
          <t>Par for the nights ahead</t>
        </is>
      </c>
      <c r="D3" s="9" t="inlineStr">
        <is>
          <t>On hand</t>
        </is>
      </c>
      <c r="E3" s="9" t="inlineStr">
        <is>
          <t>To make</t>
        </is>
      </c>
      <c r="F3" s="9" t="inlineStr">
        <is>
          <t>Batch recipe</t>
        </is>
      </c>
      <c r="G3" s="9" t="inlineStr">
        <is>
          <t>Yield per batch</t>
        </is>
      </c>
      <c r="H3" s="9" t="inlineStr">
        <is>
          <t>Batches</t>
        </is>
      </c>
      <c r="I3" s="9" t="inlineStr">
        <is>
          <t>Will make</t>
        </is>
      </c>
      <c r="J3" s="9" t="inlineStr">
        <is>
          <t>Keeps, days (day made = day 1)</t>
        </is>
      </c>
      <c r="K3" s="9" t="inlineStr">
        <is>
          <t>Made on</t>
        </is>
      </c>
      <c r="L3" s="9" t="inlineStr">
        <is>
          <t>Use by</t>
        </is>
      </c>
      <c r="M3" s="9" t="inlineStr">
        <is>
          <t>Make after</t>
        </is>
      </c>
      <c r="N3" s="9" t="inlineStr">
        <is>
          <t>Who</t>
        </is>
      </c>
      <c r="O3" s="9" t="inlineStr">
        <is>
          <t>Done</t>
        </is>
      </c>
      <c r="P3" s="9" t="inlineStr">
        <is>
          <t>Actual made</t>
        </is>
      </c>
      <c r="Q3" s="9" t="inlineStr">
        <is>
          <t>Status</t>
        </is>
      </c>
      <c r="R3" s="9" t="inlineStr">
        <is>
          <t>Notes</t>
        </is>
      </c>
    </row>
    <row r="4" ht="30" customHeight="1">
      <c r="A4" s="3" t="inlineStr">
        <is>
          <t>Lime juice (Friday only)</t>
        </is>
      </c>
      <c r="B4" s="10" t="inlineStr">
        <is>
          <t>ml</t>
        </is>
      </c>
      <c r="C4" s="11" t="n">
        <v>2700</v>
      </c>
      <c r="D4" s="11" t="n">
        <v>0</v>
      </c>
      <c r="E4" s="12">
        <f>IF(OR(A4="",C4="",D4=""),"",MAX(0,C4-D4))</f>
        <v/>
      </c>
      <c r="F4" s="3" t="inlineStr">
        <is>
          <t>20 limes, pressed (30 ml a lime)</t>
        </is>
      </c>
      <c r="G4" s="10" t="n">
        <v>600</v>
      </c>
      <c r="H4" s="13">
        <f>IF(OR(E4="",N(G4)&lt;=0),"",ROUNDUP(ROUND(E4/G4,4),0))</f>
        <v/>
      </c>
      <c r="I4" s="12">
        <f>IF(H4="","",H4*G4)</f>
        <v/>
      </c>
      <c r="J4" s="10" t="n">
        <v>1</v>
      </c>
      <c r="K4" s="14" t="n">
        <v>46297</v>
      </c>
      <c r="L4" s="15">
        <f>IF(OR(A4="",K4="",N(J4)&lt;1),"",IF(ISNUMBER(K4),K4+J4-1,"Type a date"))</f>
        <v/>
      </c>
      <c r="M4" s="3" t="n"/>
      <c r="N4" s="10" t="inlineStr">
        <is>
          <t>Jonah</t>
        </is>
      </c>
      <c r="O4" s="16" t="n"/>
      <c r="P4" s="11" t="n"/>
      <c r="Q4" s="17">
        <f>IF(A4="","",IF(AND(L4&lt;&gt;"",L4&lt;$R$1),"Expired",IF(AND(N(E4)&gt;0,O4="",K4&lt;&gt;"",K4&lt;$R$1),"Overdue","")))</f>
        <v/>
      </c>
      <c r="R4" s="3" t="n"/>
    </row>
    <row r="5" ht="30" customHeight="1">
      <c r="A5" s="3" t="inlineStr">
        <is>
          <t>Lemon juice (Friday only)</t>
        </is>
      </c>
      <c r="B5" s="10" t="inlineStr">
        <is>
          <t>ml</t>
        </is>
      </c>
      <c r="C5" s="11" t="n">
        <v>1957.5</v>
      </c>
      <c r="D5" s="11" t="n">
        <v>0</v>
      </c>
      <c r="E5" s="12">
        <f>IF(OR(A5="",C5="",D5=""),"",MAX(0,C5-D5))</f>
        <v/>
      </c>
      <c r="F5" s="3" t="inlineStr">
        <is>
          <t>20 lemons, pressed (37 ml a lemon)</t>
        </is>
      </c>
      <c r="G5" s="10" t="n">
        <v>739</v>
      </c>
      <c r="H5" s="13">
        <f>IF(OR(E5="",N(G5)&lt;=0),"",ROUNDUP(ROUND(E5/G5,4),0))</f>
        <v/>
      </c>
      <c r="I5" s="12">
        <f>IF(H5="","",H5*G5)</f>
        <v/>
      </c>
      <c r="J5" s="10" t="n">
        <v>1</v>
      </c>
      <c r="K5" s="14" t="n">
        <v>46297</v>
      </c>
      <c r="L5" s="15">
        <f>IF(OR(A5="",K5="",N(J5)&lt;1),"",IF(ISNUMBER(K5),K5+J5-1,"Type a date"))</f>
        <v/>
      </c>
      <c r="M5" s="3" t="n"/>
      <c r="N5" s="10" t="inlineStr">
        <is>
          <t>Jonah</t>
        </is>
      </c>
      <c r="O5" s="16" t="n"/>
      <c r="P5" s="11" t="n"/>
      <c r="Q5" s="17">
        <f>IF(A5="","",IF(AND(L5&lt;&gt;"",L5&lt;$R$1),"Expired",IF(AND(N(E5)&gt;0,O5="",K5&lt;&gt;"",K5&lt;$R$1),"Overdue","")))</f>
        <v/>
      </c>
      <c r="R5" s="3" t="n"/>
    </row>
    <row r="6" ht="30" customHeight="1">
      <c r="A6" s="3" t="inlineStr">
        <is>
          <t>Simple syrup 1:1</t>
        </is>
      </c>
      <c r="B6" s="10" t="inlineStr">
        <is>
          <t>ml</t>
        </is>
      </c>
      <c r="C6" s="11" t="n">
        <v>6000</v>
      </c>
      <c r="D6" s="11" t="n">
        <v>1000</v>
      </c>
      <c r="E6" s="12">
        <f>IF(OR(A6="",C6="",D6=""),"",MAX(0,C6-D6))</f>
        <v/>
      </c>
      <c r="F6" s="3" t="inlineStr">
        <is>
          <t>1 kg cane sugar, 1 kg water</t>
        </is>
      </c>
      <c r="G6" s="10" t="n">
        <v>1600</v>
      </c>
      <c r="H6" s="13">
        <f>IF(OR(E6="",N(G6)&lt;=0),"",ROUNDUP(ROUND(E6/G6,4),0))</f>
        <v/>
      </c>
      <c r="I6" s="12">
        <f>IF(H6="","",H6*G6)</f>
        <v/>
      </c>
      <c r="J6" s="10" t="n">
        <v>7</v>
      </c>
      <c r="K6" s="14" t="n">
        <v>46297</v>
      </c>
      <c r="L6" s="15">
        <f>IF(OR(A6="",K6="",N(J6)&lt;1),"",IF(ISNUMBER(K6),K6+J6-1,"Type a date"))</f>
        <v/>
      </c>
      <c r="M6" s="3" t="n"/>
      <c r="N6" s="10" t="inlineStr">
        <is>
          <t>Leo</t>
        </is>
      </c>
      <c r="O6" s="16" t="n"/>
      <c r="P6" s="11" t="n"/>
      <c r="Q6" s="17">
        <f>IF(A6="","",IF(AND(L6&lt;&gt;"",L6&lt;$R$1),"Expired",IF(AND(N(E6)&gt;0,O6="",K6&lt;&gt;"",K6&lt;$R$1),"Overdue","")))</f>
        <v/>
      </c>
      <c r="R6" s="3" t="n"/>
    </row>
    <row r="7" ht="30" customHeight="1">
      <c r="A7" s="3" t="inlineStr">
        <is>
          <t>Demerara syrup 2:1</t>
        </is>
      </c>
      <c r="B7" s="10" t="inlineStr">
        <is>
          <t>ml</t>
        </is>
      </c>
      <c r="C7" s="11" t="n">
        <v>938</v>
      </c>
      <c r="D7" s="11" t="n">
        <v>0</v>
      </c>
      <c r="E7" s="12">
        <f>IF(OR(A7="",C7="",D7=""),"",MAX(0,C7-D7))</f>
        <v/>
      </c>
      <c r="F7" s="3" t="inlineStr">
        <is>
          <t>1 kg demerara sugar, 500 g water</t>
        </is>
      </c>
      <c r="G7" s="10" t="n">
        <v>1120</v>
      </c>
      <c r="H7" s="13">
        <f>IF(OR(E7="",N(G7)&lt;=0),"",ROUNDUP(ROUND(E7/G7,4),0))</f>
        <v/>
      </c>
      <c r="I7" s="12">
        <f>IF(H7="","",H7*G7)</f>
        <v/>
      </c>
      <c r="J7" s="10" t="n">
        <v>14</v>
      </c>
      <c r="K7" s="14" t="n">
        <v>46297</v>
      </c>
      <c r="L7" s="15">
        <f>IF(OR(A7="",K7="",N(J7)&lt;1),"",IF(ISNUMBER(K7),K7+J7-1,"Type a date"))</f>
        <v/>
      </c>
      <c r="M7" s="3" t="n"/>
      <c r="N7" s="10" t="inlineStr">
        <is>
          <t>Leo</t>
        </is>
      </c>
      <c r="O7" s="16" t="n"/>
      <c r="P7" s="11" t="n"/>
      <c r="Q7" s="17">
        <f>IF(A7="","",IF(AND(L7&lt;&gt;"",L7&lt;$R$1),"Expired",IF(AND(N(E7)&gt;0,O7="",K7&lt;&gt;"",K7&lt;$R$1),"Overdue","")))</f>
        <v/>
      </c>
      <c r="R7" s="3" t="n"/>
    </row>
    <row r="8" ht="15" customHeight="1">
      <c r="A8" s="3" t="inlineStr">
        <is>
          <t>Honey syrup</t>
        </is>
      </c>
      <c r="B8" s="10" t="inlineStr">
        <is>
          <t>ml</t>
        </is>
      </c>
      <c r="C8" s="11" t="n">
        <v>1688</v>
      </c>
      <c r="D8" s="11" t="n">
        <v>0</v>
      </c>
      <c r="E8" s="12">
        <f>IF(OR(A8="",C8="",D8=""),"",MAX(0,C8-D8))</f>
        <v/>
      </c>
      <c r="F8" s="3" t="inlineStr">
        <is>
          <t>1 kg honey, 500 g water</t>
        </is>
      </c>
      <c r="G8" s="10" t="n">
        <v>1200</v>
      </c>
      <c r="H8" s="13">
        <f>IF(OR(E8="",N(G8)&lt;=0),"",ROUNDUP(ROUND(E8/G8,4),0))</f>
        <v/>
      </c>
      <c r="I8" s="12">
        <f>IF(H8="","",H8*G8)</f>
        <v/>
      </c>
      <c r="J8" s="10" t="n">
        <v>7</v>
      </c>
      <c r="K8" s="14" t="n">
        <v>46297</v>
      </c>
      <c r="L8" s="15">
        <f>IF(OR(A8="",K8="",N(J8)&lt;1),"",IF(ISNUMBER(K8),K8+J8-1,"Type a date"))</f>
        <v/>
      </c>
      <c r="M8" s="3" t="n"/>
      <c r="N8" s="10" t="inlineStr">
        <is>
          <t>Leo</t>
        </is>
      </c>
      <c r="O8" s="16" t="n"/>
      <c r="P8" s="11" t="n"/>
      <c r="Q8" s="17">
        <f>IF(A8="","",IF(AND(L8&lt;&gt;"",L8&lt;$R$1),"Expired",IF(AND(N(E8)&gt;0,O8="",K8&lt;&gt;"",K8&lt;$R$1),"Overdue","")))</f>
        <v/>
      </c>
      <c r="R8" s="3" t="n"/>
    </row>
    <row r="9" ht="60" customHeight="1">
      <c r="A9" s="3" t="inlineStr">
        <is>
          <t>House orgeat (tree nuts)</t>
        </is>
      </c>
      <c r="B9" s="10" t="inlineStr">
        <is>
          <t>ml</t>
        </is>
      </c>
      <c r="C9" s="11" t="n">
        <v>1005</v>
      </c>
      <c r="D9" s="11" t="n">
        <v>0</v>
      </c>
      <c r="E9" s="12">
        <f>IF(OR(A9="",C9="",D9=""),"",MAX(0,C9-D9))</f>
        <v/>
      </c>
      <c r="F9" s="3" t="inlineStr">
        <is>
          <t>250 g blanched almonds, 500 g cane sugar, 500 g water, 5 ml orange flower water</t>
        </is>
      </c>
      <c r="G9" s="10" t="n">
        <v>900</v>
      </c>
      <c r="H9" s="13">
        <f>IF(OR(E9="",N(G9)&lt;=0),"",ROUNDUP(ROUND(E9/G9,4),0))</f>
        <v/>
      </c>
      <c r="I9" s="12">
        <f>IF(H9="","",H9*G9)</f>
        <v/>
      </c>
      <c r="J9" s="10" t="n">
        <v>7</v>
      </c>
      <c r="K9" s="14" t="n">
        <v>46297</v>
      </c>
      <c r="L9" s="15">
        <f>IF(OR(A9="",K9="",N(J9)&lt;1),"",IF(ISNUMBER(K9),K9+J9-1,"Type a date"))</f>
        <v/>
      </c>
      <c r="M9" s="3" t="n"/>
      <c r="N9" s="10" t="inlineStr">
        <is>
          <t>Priya</t>
        </is>
      </c>
      <c r="O9" s="16" t="n"/>
      <c r="P9" s="11" t="n"/>
      <c r="Q9" s="17">
        <f>IF(A9="","",IF(AND(L9&lt;&gt;"",L9&lt;$R$1),"Expired",IF(AND(N(E9)&gt;0,O9="",K9&lt;&gt;"",K9&lt;$R$1),"Overdue","")))</f>
        <v/>
      </c>
      <c r="R9" s="3" t="n"/>
    </row>
    <row r="10" ht="30" customHeight="1">
      <c r="A10" s="3" t="inlineStr">
        <is>
          <t>Falernum</t>
        </is>
      </c>
      <c r="B10" s="10" t="inlineStr">
        <is>
          <t>ml</t>
        </is>
      </c>
      <c r="C10" s="11" t="n">
        <v>800</v>
      </c>
      <c r="D10" s="11" t="n">
        <v>0</v>
      </c>
      <c r="E10" s="12">
        <f>IF(OR(A10="",C10="",D10=""),"",MAX(0,C10-D10))</f>
        <v/>
      </c>
      <c r="F10" s="3" t="inlineStr">
        <is>
          <t>400 ml rum, 600 ml simple syrup, 6 limes</t>
        </is>
      </c>
      <c r="G10" s="10" t="n">
        <v>1000</v>
      </c>
      <c r="H10" s="13">
        <f>IF(OR(E10="",N(G10)&lt;=0),"",ROUNDUP(ROUND(E10/G10,4),0))</f>
        <v/>
      </c>
      <c r="I10" s="12">
        <f>IF(H10="","",H10*G10)</f>
        <v/>
      </c>
      <c r="J10" s="10" t="n">
        <v>7</v>
      </c>
      <c r="K10" s="14" t="n">
        <v>46297</v>
      </c>
      <c r="L10" s="15">
        <f>IF(OR(A10="",K10="",N(J10)&lt;1),"",IF(ISNUMBER(K10),K10+J10-1,"Type a date"))</f>
        <v/>
      </c>
      <c r="M10" s="3" t="inlineStr">
        <is>
          <t>Simple syrup 1:1</t>
        </is>
      </c>
      <c r="N10" s="10" t="inlineStr">
        <is>
          <t>Priya</t>
        </is>
      </c>
      <c r="O10" s="16" t="n"/>
      <c r="P10" s="11" t="n"/>
      <c r="Q10" s="17">
        <f>IF(A10="","",IF(AND(L10&lt;&gt;"",L10&lt;$R$1),"Expired",IF(AND(N(E10)&gt;0,O10="",K10&lt;&gt;"",K10&lt;$R$1),"Overdue","")))</f>
        <v/>
      </c>
      <c r="R10" s="3" t="n"/>
    </row>
    <row r="11" ht="30" customHeight="1">
      <c r="A11" s="3" t="inlineStr">
        <is>
          <t>Espresso</t>
        </is>
      </c>
      <c r="B11" s="10" t="inlineStr">
        <is>
          <t>ml</t>
        </is>
      </c>
      <c r="C11" s="11" t="n">
        <v>5070</v>
      </c>
      <c r="D11" s="11" t="n">
        <v>0</v>
      </c>
      <c r="E11" s="12">
        <f>IF(OR(A11="",C11="",D11=""),"",MAX(0,C11-D11))</f>
        <v/>
      </c>
      <c r="F11" s="3" t="inlineStr">
        <is>
          <t>1 kg espresso beans, 2.6 L water</t>
        </is>
      </c>
      <c r="G11" s="10" t="n">
        <v>2400</v>
      </c>
      <c r="H11" s="13">
        <f>IF(OR(E11="",N(G11)&lt;=0),"",ROUNDUP(ROUND(E11/G11,4),0))</f>
        <v/>
      </c>
      <c r="I11" s="12">
        <f>IF(H11="","",H11*G11)</f>
        <v/>
      </c>
      <c r="J11" s="10" t="n">
        <v>2</v>
      </c>
      <c r="K11" s="14" t="n">
        <v>46297</v>
      </c>
      <c r="L11" s="15">
        <f>IF(OR(A11="",K11="",N(J11)&lt;1),"",IF(ISNUMBER(K11),K11+J11-1,"Type a date"))</f>
        <v/>
      </c>
      <c r="M11" s="3" t="n"/>
      <c r="N11" s="10" t="inlineStr">
        <is>
          <t>Jonah</t>
        </is>
      </c>
      <c r="O11" s="16" t="n"/>
      <c r="P11" s="11" t="n"/>
      <c r="Q11" s="17">
        <f>IF(A11="","",IF(AND(L11&lt;&gt;"",L11&lt;$R$1),"Expired",IF(AND(N(E11)&gt;0,O11="",K11&lt;&gt;"",K11&lt;$R$1),"Overdue","")))</f>
        <v/>
      </c>
      <c r="R11" s="3" t="n"/>
    </row>
    <row r="12" ht="45" customHeight="1">
      <c r="A12" s="3" t="inlineStr">
        <is>
          <t>Freezer Martini</t>
        </is>
      </c>
      <c r="B12" s="10" t="inlineStr">
        <is>
          <t>ml</t>
        </is>
      </c>
      <c r="C12" s="11" t="n">
        <v>7830</v>
      </c>
      <c r="D12" s="11" t="n">
        <v>375</v>
      </c>
      <c r="E12" s="12">
        <f>IF(OR(A12="",C12="",D12=""),"",MAX(0,C12-D12))</f>
        <v/>
      </c>
      <c r="F12" s="3" t="inlineStr">
        <is>
          <t>2 L London dry gin, 500 ml dry vermouth, 500 ml water</t>
        </is>
      </c>
      <c r="G12" s="10" t="n">
        <v>3000</v>
      </c>
      <c r="H12" s="13">
        <f>IF(OR(E12="",N(G12)&lt;=0),"",ROUNDUP(ROUND(E12/G12,4),0))</f>
        <v/>
      </c>
      <c r="I12" s="12">
        <f>IF(H12="","",H12*G12)</f>
        <v/>
      </c>
      <c r="J12" s="10" t="n">
        <v>14</v>
      </c>
      <c r="K12" s="14" t="n">
        <v>46297</v>
      </c>
      <c r="L12" s="15">
        <f>IF(OR(A12="",K12="",N(J12)&lt;1),"",IF(ISNUMBER(K12),K12+J12-1,"Type a date"))</f>
        <v/>
      </c>
      <c r="M12" s="3" t="n"/>
      <c r="N12" s="10" t="inlineStr">
        <is>
          <t>Priya</t>
        </is>
      </c>
      <c r="O12" s="16" t="n"/>
      <c r="P12" s="11" t="n"/>
      <c r="Q12" s="17">
        <f>IF(A12="","",IF(AND(L12&lt;&gt;"",L12&lt;$R$1),"Expired",IF(AND(N(E12)&gt;0,O12="",K12&lt;&gt;"",K12&lt;$R$1),"Overdue","")))</f>
        <v/>
      </c>
      <c r="R12" s="3" t="n"/>
    </row>
    <row r="13" ht="75" customHeight="1">
      <c r="A13" s="3" t="inlineStr">
        <is>
          <t>House Old Fashioned</t>
        </is>
      </c>
      <c r="B13" s="10" t="inlineStr">
        <is>
          <t>ml</t>
        </is>
      </c>
      <c r="C13" s="11" t="n">
        <v>8168</v>
      </c>
      <c r="D13" s="11" t="n">
        <v>0</v>
      </c>
      <c r="E13" s="12">
        <f>IF(OR(A13="",C13="",D13=""),"",MAX(0,C13-D13))</f>
        <v/>
      </c>
      <c r="F13" s="3" t="inlineStr">
        <is>
          <t>Per batch: 750 ml bourbon, 93.75 ml demerara syrup. Mix all the batches in one container</t>
        </is>
      </c>
      <c r="G13" s="10" t="n">
        <v>843.75</v>
      </c>
      <c r="H13" s="13">
        <f>IF(OR(E13="",N(G13)&lt;=0),"",ROUNDUP(ROUND(E13/G13,4),0))</f>
        <v/>
      </c>
      <c r="I13" s="12">
        <f>IF(H13="","",H13*G13)</f>
        <v/>
      </c>
      <c r="J13" s="10" t="n">
        <v>14</v>
      </c>
      <c r="K13" s="14" t="n">
        <v>46297</v>
      </c>
      <c r="L13" s="15">
        <f>IF(OR(A13="",K13="",N(J13)&lt;1),"",IF(ISNUMBER(K13),K13+J13-1,"Type a date"))</f>
        <v/>
      </c>
      <c r="M13" s="3" t="inlineStr">
        <is>
          <t>Demerara syrup 2:1</t>
        </is>
      </c>
      <c r="N13" s="10" t="inlineStr">
        <is>
          <t>Priya</t>
        </is>
      </c>
      <c r="O13" s="16" t="n"/>
      <c r="P13" s="11" t="n"/>
      <c r="Q13" s="17">
        <f>IF(A13="","",IF(AND(L13&lt;&gt;"",L13&lt;$R$1),"Expired",IF(AND(N(E13)&gt;0,O13="",K13&lt;&gt;"",K13&lt;$R$1),"Overdue","")))</f>
        <v/>
      </c>
      <c r="R13" s="3" t="n"/>
    </row>
    <row r="14" ht="30" customHeight="1">
      <c r="A14" s="3" t="inlineStr">
        <is>
          <t>Orange peels (Friday only)</t>
        </is>
      </c>
      <c r="B14" s="10" t="inlineStr">
        <is>
          <t>each</t>
        </is>
      </c>
      <c r="C14" s="11" t="n">
        <v>120</v>
      </c>
      <c r="D14" s="11" t="n">
        <v>0</v>
      </c>
      <c r="E14" s="12">
        <f>IF(OR(A14="",C14="",D14=""),"",MAX(0,C14-D14))</f>
        <v/>
      </c>
      <c r="F14" s="3" t="inlineStr">
        <is>
          <t>1 orange, 8 peels</t>
        </is>
      </c>
      <c r="G14" s="10" t="n">
        <v>8</v>
      </c>
      <c r="H14" s="13">
        <f>IF(OR(E14="",N(G14)&lt;=0),"",ROUNDUP(ROUND(E14/G14,4),0))</f>
        <v/>
      </c>
      <c r="I14" s="12">
        <f>IF(H14="","",H14*G14)</f>
        <v/>
      </c>
      <c r="J14" s="10" t="n">
        <v>1</v>
      </c>
      <c r="K14" s="14" t="n">
        <v>46297</v>
      </c>
      <c r="L14" s="15">
        <f>IF(OR(A14="",K14="",N(J14)&lt;1),"",IF(ISNUMBER(K14),K14+J14-1,"Type a date"))</f>
        <v/>
      </c>
      <c r="M14" s="3" t="n"/>
      <c r="N14" s="10" t="inlineStr">
        <is>
          <t>Leo</t>
        </is>
      </c>
      <c r="O14" s="16" t="n"/>
      <c r="P14" s="11" t="n"/>
      <c r="Q14" s="17">
        <f>IF(A14="","",IF(AND(L14&lt;&gt;"",L14&lt;$R$1),"Expired",IF(AND(N(E14)&gt;0,O14="",K14&lt;&gt;"",K14&lt;$R$1),"Overdue","")))</f>
        <v/>
      </c>
      <c r="R14" s="3" t="n"/>
    </row>
    <row r="15" ht="30" customHeight="1">
      <c r="A15" s="3" t="inlineStr">
        <is>
          <t>Mint sprigs (Friday only)</t>
        </is>
      </c>
      <c r="B15" s="10" t="inlineStr">
        <is>
          <t>each</t>
        </is>
      </c>
      <c r="C15" s="11" t="n">
        <v>40</v>
      </c>
      <c r="D15" s="11" t="n">
        <v>0</v>
      </c>
      <c r="E15" s="12">
        <f>IF(OR(A15="",C15="",D15=""),"",MAX(0,C15-D15))</f>
        <v/>
      </c>
      <c r="F15" s="3" t="inlineStr">
        <is>
          <t>1 bunch, 20 sprigs</t>
        </is>
      </c>
      <c r="G15" s="10" t="n">
        <v>20</v>
      </c>
      <c r="H15" s="13">
        <f>IF(OR(E15="",N(G15)&lt;=0),"",ROUNDUP(ROUND(E15/G15,4),0))</f>
        <v/>
      </c>
      <c r="I15" s="12">
        <f>IF(H15="","",H15*G15)</f>
        <v/>
      </c>
      <c r="J15" s="10" t="n">
        <v>1</v>
      </c>
      <c r="K15" s="14" t="n">
        <v>46297</v>
      </c>
      <c r="L15" s="15">
        <f>IF(OR(A15="",K15="",N(J15)&lt;1),"",IF(ISNUMBER(K15),K15+J15-1,"Type a date"))</f>
        <v/>
      </c>
      <c r="M15" s="3" t="n"/>
      <c r="N15" s="10" t="inlineStr">
        <is>
          <t>Leo</t>
        </is>
      </c>
      <c r="O15" s="16" t="n"/>
      <c r="P15" s="11" t="n"/>
      <c r="Q15" s="17">
        <f>IF(A15="","",IF(AND(L15&lt;&gt;"",L15&lt;$R$1),"Expired",IF(AND(N(E15)&gt;0,O15="",K15&lt;&gt;"",K15&lt;$R$1),"Overdue","")))</f>
        <v/>
      </c>
      <c r="R15" s="3" t="n"/>
    </row>
    <row r="16" ht="30" customHeight="1">
      <c r="A16" s="3" t="inlineStr">
        <is>
          <t>Orange slices (Friday only)</t>
        </is>
      </c>
      <c r="B16" s="10" t="inlineStr">
        <is>
          <t>each</t>
        </is>
      </c>
      <c r="C16" s="11" t="n">
        <v>41</v>
      </c>
      <c r="D16" s="11" t="n">
        <v>0</v>
      </c>
      <c r="E16" s="12">
        <f>IF(OR(A16="",C16="",D16=""),"",MAX(0,C16-D16))</f>
        <v/>
      </c>
      <c r="F16" s="3" t="inlineStr">
        <is>
          <t>1 orange, 10 slices</t>
        </is>
      </c>
      <c r="G16" s="10" t="n">
        <v>10</v>
      </c>
      <c r="H16" s="13">
        <f>IF(OR(E16="",N(G16)&lt;=0),"",ROUNDUP(ROUND(E16/G16,4),0))</f>
        <v/>
      </c>
      <c r="I16" s="12">
        <f>IF(H16="","",H16*G16)</f>
        <v/>
      </c>
      <c r="J16" s="10" t="n">
        <v>1</v>
      </c>
      <c r="K16" s="14" t="n">
        <v>46297</v>
      </c>
      <c r="L16" s="15">
        <f>IF(OR(A16="",K16="",N(J16)&lt;1),"",IF(ISNUMBER(K16),K16+J16-1,"Type a date"))</f>
        <v/>
      </c>
      <c r="M16" s="3" t="n"/>
      <c r="N16" s="10" t="inlineStr">
        <is>
          <t>Leo</t>
        </is>
      </c>
      <c r="O16" s="16" t="n"/>
      <c r="P16" s="11" t="n"/>
      <c r="Q16" s="17">
        <f>IF(A16="","",IF(AND(L16&lt;&gt;"",L16&lt;$R$1),"Expired",IF(AND(N(E16)&gt;0,O16="",K16&lt;&gt;"",K16&lt;$R$1),"Overdue","")))</f>
        <v/>
      </c>
      <c r="R16" s="3" t="n"/>
    </row>
    <row r="17" ht="30" customHeight="1">
      <c r="A17" s="3" t="inlineStr">
        <is>
          <t>Cherries (Friday only)</t>
        </is>
      </c>
      <c r="B17" s="10" t="inlineStr">
        <is>
          <t>each</t>
        </is>
      </c>
      <c r="C17" s="11" t="n">
        <v>10</v>
      </c>
      <c r="D17" s="11" t="n">
        <v>0</v>
      </c>
      <c r="E17" s="12">
        <f>IF(OR(A17="",C17="",D17=""),"",MAX(0,C17-D17))</f>
        <v/>
      </c>
      <c r="F17" s="3" t="inlineStr">
        <is>
          <t>1 garnish cup, 10 cherries from the jar</t>
        </is>
      </c>
      <c r="G17" s="10" t="n">
        <v>10</v>
      </c>
      <c r="H17" s="13">
        <f>IF(OR(E17="",N(G17)&lt;=0),"",ROUNDUP(ROUND(E17/G17,4),0))</f>
        <v/>
      </c>
      <c r="I17" s="12">
        <f>IF(H17="","",H17*G17)</f>
        <v/>
      </c>
      <c r="J17" s="10" t="n">
        <v>1</v>
      </c>
      <c r="K17" s="14" t="n">
        <v>46297</v>
      </c>
      <c r="L17" s="15">
        <f>IF(OR(A17="",K17="",N(J17)&lt;1),"",IF(ISNUMBER(K17),K17+J17-1,"Type a date"))</f>
        <v/>
      </c>
      <c r="M17" s="3" t="n"/>
      <c r="N17" s="10" t="inlineStr">
        <is>
          <t>Leo</t>
        </is>
      </c>
      <c r="O17" s="16" t="n"/>
      <c r="P17" s="11" t="n"/>
      <c r="Q17" s="17">
        <f>IF(A17="","",IF(AND(L17&lt;&gt;"",L17&lt;$R$1),"Expired",IF(AND(N(E17)&gt;0,O17="",K17&lt;&gt;"",K17&lt;$R$1),"Overdue","")))</f>
        <v/>
      </c>
      <c r="R17" s="3" t="n"/>
    </row>
  </sheetData>
  <conditionalFormatting sqref="L4:L17 Q4:Q17">
    <cfRule type="expression" priority="1" dxfId="0" stopIfTrue="0">
      <formula>$Q4="Expired"</formula>
    </cfRule>
  </conditionalFormatting>
  <conditionalFormatting sqref="K4:K17 Q4:Q17">
    <cfRule type="expression" priority="2" dxfId="1" stopIfTrue="0">
      <formula>$Q4="Overdue"</formula>
    </cfRule>
  </conditionalFormatting>
  <printOptions gridLines="1"/>
  <pageMargins left="0.3" right="0.3" top="0.4" bottom="0.4"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2026-10-10T20:16:39Z</dcterms:created>
  <dcterms:modified xsi:type="dcterms:W3CDTF">2026-10-10T20:16:39Z</dcterms:modified>
</cp:coreProperties>
</file>