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18" documentId="8_{EA0375B8-D6C2-4DBD-B6A2-51565F0D3B43}" xr6:coauthVersionLast="47" xr6:coauthVersionMax="47" xr10:uidLastSave="{1907808A-98BE-48B1-9FAD-77D19814492F}"/>
  <bookViews>
    <workbookView xWindow="-120" yWindow="-120" windowWidth="38640" windowHeight="21120" tabRatio="844" xr2:uid="{00000000-000D-0000-FFFF-FFFF00000000}"/>
  </bookViews>
  <sheets>
    <sheet name="Forbruksgjeld - august 23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21" l="1"/>
  <c r="Q7" i="21" l="1"/>
  <c r="R7" i="21" s="1"/>
  <c r="Q8" i="21"/>
  <c r="O8" i="21"/>
  <c r="O7" i="21"/>
  <c r="P7" i="21" s="1"/>
  <c r="Q23" i="21" l="1"/>
  <c r="R23" i="21" s="1"/>
  <c r="Q24" i="21"/>
  <c r="R24" i="21" s="1"/>
  <c r="Q25" i="21"/>
  <c r="R25" i="21" s="1"/>
  <c r="Q22" i="21"/>
  <c r="R22" i="21" s="1"/>
  <c r="Q18" i="21"/>
  <c r="R18" i="21" s="1"/>
  <c r="Q19" i="21"/>
  <c r="R19" i="21" s="1"/>
  <c r="Q20" i="21"/>
  <c r="R20" i="21" s="1"/>
  <c r="Q17" i="21"/>
  <c r="R17" i="21" s="1"/>
  <c r="Q13" i="21"/>
  <c r="R13" i="21" s="1"/>
  <c r="Q14" i="21"/>
  <c r="R14" i="21" s="1"/>
  <c r="Q15" i="21"/>
  <c r="R15" i="21" s="1"/>
  <c r="O18" i="21"/>
  <c r="P18" i="21" s="1"/>
  <c r="O19" i="21"/>
  <c r="P19" i="21" s="1"/>
  <c r="O20" i="21"/>
  <c r="P20" i="21" s="1"/>
  <c r="Q12" i="21"/>
  <c r="R12" i="21" s="1"/>
  <c r="R8" i="21"/>
  <c r="Q9" i="21"/>
  <c r="R9" i="21" s="1"/>
  <c r="Q10" i="21"/>
  <c r="R10" i="21" s="1"/>
  <c r="O23" i="21"/>
  <c r="P23" i="21" s="1"/>
  <c r="O24" i="21"/>
  <c r="P24" i="21" s="1"/>
  <c r="O25" i="21"/>
  <c r="P25" i="21" s="1"/>
  <c r="O22" i="21"/>
  <c r="P22" i="21" s="1"/>
  <c r="O17" i="21"/>
  <c r="P17" i="21" s="1"/>
  <c r="O13" i="21"/>
  <c r="P13" i="21" s="1"/>
  <c r="O14" i="21"/>
  <c r="P14" i="21" s="1"/>
  <c r="O15" i="21"/>
  <c r="P15" i="21" s="1"/>
  <c r="O12" i="21"/>
  <c r="P12" i="21" s="1"/>
  <c r="P8" i="21"/>
  <c r="O9" i="21"/>
  <c r="P9" i="21" s="1"/>
  <c r="O10" i="21"/>
  <c r="P10" i="21" s="1"/>
  <c r="M16" i="21"/>
  <c r="P16" i="21" l="1"/>
  <c r="L16" i="21"/>
  <c r="I16" i="21" l="1"/>
  <c r="B16" i="21"/>
  <c r="Q16" i="21" s="1"/>
  <c r="R16" i="21" s="1"/>
  <c r="C16" i="21"/>
  <c r="D16" i="21"/>
  <c r="E16" i="21"/>
  <c r="F16" i="21"/>
  <c r="G16" i="21"/>
  <c r="H16" i="21"/>
  <c r="BQ11" i="15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<sst xmlns="http://schemas.openxmlformats.org/spreadsheetml/2006/main" count="545" uniqueCount="67">
  <si>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</si>
  <si>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</si>
  <si>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</si>
  <si>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</si>
  <si>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</si>
  <si>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</si>
  <si>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</si>
  <si>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</si>
  <si>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</si>
  <si>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</si>
  <si>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</si>
  <si>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</si>
  <si>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</si>
  <si>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</si>
  <si>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</si>
  <si>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</si>
  <si>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</si>
  <si>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</si>
  <si>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</si>
  <si>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</si>
  <si>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</si>
  <si>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</si>
  <si>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</si>
  <si>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</si>
  <si>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</si>
  <si>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</si>
  <si>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</si>
  <si>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</si>
  <si>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</si>
  <si>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</si>
  <si>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</si>
  <si>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</si>
  <si>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</si>
  <si>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</si>
  <si>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</si>
  <si>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</si>
  <si>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</si>
  <si>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</si>
  <si>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</si>
  <si>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</si>
  <si>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</si>
  <si>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</si>
  <si>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</si>
  <si>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</si>
  <si>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</si>
  <si>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</si>
  <si>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</si>
  <si>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</si>
  <si>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</si>
  <si>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</si>
  <si>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</si>
  <si>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</si>
  <si>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</si>
  <si>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</si>
  <si>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Mar</t>
  </si>
  <si>
    <t>Apr</t>
  </si>
  <si>
    <t>Mai</t>
  </si>
  <si>
    <t>Jun</t>
  </si>
  <si>
    <t>Jul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</si>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</sst>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3" fontId="0" fillId="0" borderId="10" xfId="0" applyNumberFormat="1" applyBorder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0" applyNumberFormat="1" applyBorder="1"/>
    <xf numFmtId="164" fontId="0" fillId="0" borderId="11" xfId="0" applyNumberFormat="1" applyBorder="1"/>
    <xf numFmtId="166" fontId="0" fillId="0" borderId="11" xfId="42" applyNumberFormat="1" applyFont="1" applyBorder="1"/>
    <xf numFmtId="166" fontId="0" fillId="0" borderId="11" xfId="42" applyNumberFormat="1" applyFont="1" applyFill="1" applyBorder="1"/>
    <xf numFmtId="0" fontId="0" fillId="36" borderId="10" xfId="0" applyFill="1" applyBorder="1"/>
    <xf numFmtId="0" fontId="0" fillId="36" borderId="11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165" fontId="24" fillId="0" borderId="11" xfId="0" applyNumberFormat="1" applyFont="1" applyBorder="1"/>
    <xf numFmtId="0" fontId="24" fillId="36" borderId="11" xfId="0" applyFont="1" applyFill="1" applyBorder="1"/>
    <xf numFmtId="3" fontId="24" fillId="0" borderId="10" xfId="0" applyNumberFormat="1" applyFont="1" applyBorder="1"/>
    <xf numFmtId="0" fontId="24" fillId="36" borderId="10" xfId="0" applyFont="1" applyFill="1" applyBorder="1"/>
    <xf numFmtId="165" fontId="24" fillId="0" borderId="10" xfId="0" applyNumberFormat="1" applyFont="1" applyBorder="1"/>
    <xf numFmtId="0" fontId="24" fillId="0" borderId="10" xfId="0" applyFont="1" applyBorder="1"/>
    <xf numFmtId="165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24" fillId="0" borderId="11" xfId="0" applyFont="1" applyBorder="1"/>
    <xf numFmtId="0" fontId="16" fillId="0" borderId="0" xfId="0" applyFont="1" applyAlignment="1">
      <alignment horizontal="center"/>
    </xf>
    <xf numFmtId="165" fontId="0" fillId="36" borderId="10" xfId="0" applyNumberFormat="1" applyFill="1" applyBorder="1"/>
    <xf numFmtId="165" fontId="0" fillId="0" borderId="0" xfId="0" applyNumberFormat="1"/>
    <xf numFmtId="165" fontId="0" fillId="36" borderId="11" xfId="0" applyNumberFormat="1" applyFill="1" applyBorder="1"/>
    <xf numFmtId="14" fontId="25" fillId="0" borderId="0" xfId="0" applyNumberFormat="1" applyFont="1"/>
    <xf numFmtId="166" fontId="24" fillId="36" borderId="10" xfId="42" applyNumberFormat="1" applyFont="1" applyFill="1" applyBorder="1"/>
    <xf numFmtId="165" fontId="0" fillId="0" borderId="10" xfId="0" applyNumberFormat="1" applyBorder="1"/>
    <xf numFmtId="3" fontId="0" fillId="0" borderId="10" xfId="0" applyNumberFormat="1" applyBorder="1" applyAlignment="1">
      <alignment horizontal="right"/>
    </xf>
    <xf numFmtId="166" fontId="0" fillId="36" borderId="11" xfId="42" applyNumberFormat="1" applyFont="1" applyFill="1" applyBorder="1"/>
    <xf numFmtId="0" fontId="0" fillId="0" borderId="11" xfId="0" applyBorder="1"/>
    <xf numFmtId="3" fontId="0" fillId="0" borderId="11" xfId="0" applyNumberFormat="1" applyBorder="1" applyAlignment="1">
      <alignment horizontal="right"/>
    </xf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september 2022 - september 2023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august 23'!$A$16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23'!$B$6:$N$6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august 23'!$B$16:$N$16</c:f>
              <c:numCache>
                <c:formatCode>0.0</c:formatCode>
                <c:ptCount val="13"/>
                <c:pt idx="0">
                  <c:v>124.9</c:v>
                </c:pt>
                <c:pt idx="1">
                  <c:v>125.80000000000001</c:v>
                </c:pt>
                <c:pt idx="2">
                  <c:v>125.7</c:v>
                </c:pt>
                <c:pt idx="3">
                  <c:v>126.69999999999999</c:v>
                </c:pt>
                <c:pt idx="4">
                  <c:v>126.7</c:v>
                </c:pt>
                <c:pt idx="5">
                  <c:v>126.5</c:v>
                </c:pt>
                <c:pt idx="6">
                  <c:v>127.3</c:v>
                </c:pt>
                <c:pt idx="7">
                  <c:v>128</c:v>
                </c:pt>
                <c:pt idx="8">
                  <c:v>128.4</c:v>
                </c:pt>
                <c:pt idx="9">
                  <c:v>127.2</c:v>
                </c:pt>
                <c:pt idx="10">
                  <c:v>125.9</c:v>
                </c:pt>
                <c:pt idx="11">
                  <c:v>125.2</c:v>
                </c:pt>
                <c:pt idx="12">
                  <c:v>127.1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E-4316-90CE-6F76AB151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august 23'!$A$14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august 23'!$B$14:$M$14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44.2</c:v>
                      </c:pt>
                      <c:pt idx="1">
                        <c:v>44.6</c:v>
                      </c:pt>
                      <c:pt idx="2">
                        <c:v>44.8</c:v>
                      </c:pt>
                      <c:pt idx="3" formatCode="General">
                        <c:v>44.4</c:v>
                      </c:pt>
                      <c:pt idx="4" formatCode="General">
                        <c:v>44.7</c:v>
                      </c:pt>
                      <c:pt idx="5" formatCode="General">
                        <c:v>44.4</c:v>
                      </c:pt>
                      <c:pt idx="6" formatCode="General">
                        <c:v>44.3</c:v>
                      </c:pt>
                      <c:pt idx="7" formatCode="General">
                        <c:v>44.5</c:v>
                      </c:pt>
                      <c:pt idx="8">
                        <c:v>44</c:v>
                      </c:pt>
                      <c:pt idx="9">
                        <c:v>42.5</c:v>
                      </c:pt>
                      <c:pt idx="10" formatCode="General">
                        <c:v>40.200000000000003</c:v>
                      </c:pt>
                      <c:pt idx="11" formatCode="General">
                        <c:v>40.299999999999997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B1E-4316-90CE-6F76AB15198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1E-4316-90CE-6F76AB15198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1E-4316-90CE-6F76AB15198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1E-4316-90CE-6F76AB151980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september 2022 - september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august 23'!$A$7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23'!$B$6:$N$6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august 23'!$B$7:$N$7</c:f>
              <c:numCache>
                <c:formatCode>0.0</c:formatCode>
                <c:ptCount val="13"/>
                <c:pt idx="0">
                  <c:v>150.30000000000001</c:v>
                </c:pt>
                <c:pt idx="1">
                  <c:v>150.30000000000001</c:v>
                </c:pt>
                <c:pt idx="2">
                  <c:v>150.4</c:v>
                </c:pt>
                <c:pt idx="3">
                  <c:v>151.80000000000001</c:v>
                </c:pt>
                <c:pt idx="4">
                  <c:v>150.9</c:v>
                </c:pt>
                <c:pt idx="5">
                  <c:v>150</c:v>
                </c:pt>
                <c:pt idx="6">
                  <c:v>151.19999999999999</c:v>
                </c:pt>
                <c:pt idx="7">
                  <c:v>153.30000000000001</c:v>
                </c:pt>
                <c:pt idx="8">
                  <c:v>153.5</c:v>
                </c:pt>
                <c:pt idx="9">
                  <c:v>156.80000000000001</c:v>
                </c:pt>
                <c:pt idx="10">
                  <c:v>154.6</c:v>
                </c:pt>
                <c:pt idx="11">
                  <c:v>155.19999999999999</c:v>
                </c:pt>
                <c:pt idx="12">
                  <c:v>155.9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september 2022 - september 2023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august 23'!$A$14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23'!$B$6:$N$6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august 23'!$B$14:$N$14</c:f>
              <c:numCache>
                <c:formatCode>0.0</c:formatCode>
                <c:ptCount val="13"/>
                <c:pt idx="0">
                  <c:v>44.2</c:v>
                </c:pt>
                <c:pt idx="1">
                  <c:v>44.6</c:v>
                </c:pt>
                <c:pt idx="2">
                  <c:v>44.8</c:v>
                </c:pt>
                <c:pt idx="3" formatCode="General">
                  <c:v>44.4</c:v>
                </c:pt>
                <c:pt idx="4" formatCode="General">
                  <c:v>44.7</c:v>
                </c:pt>
                <c:pt idx="5" formatCode="General">
                  <c:v>44.4</c:v>
                </c:pt>
                <c:pt idx="6" formatCode="General">
                  <c:v>44.3</c:v>
                </c:pt>
                <c:pt idx="7" formatCode="General">
                  <c:v>44.5</c:v>
                </c:pt>
                <c:pt idx="8">
                  <c:v>44</c:v>
                </c:pt>
                <c:pt idx="9">
                  <c:v>42.5</c:v>
                </c:pt>
                <c:pt idx="10" formatCode="General">
                  <c:v>40.200000000000003</c:v>
                </c:pt>
                <c:pt idx="11" formatCode="General">
                  <c:v>40.299999999999997</c:v>
                </c:pt>
                <c:pt idx="12">
                  <c:v>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2D-481C-8887-62FAC4477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A2D-481C-8887-62FAC4477D2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A2D-481C-8887-62FAC4477D2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A2D-481C-8887-62FAC4477D23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september 2022 - september 2023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179453589517E-2"/>
          <c:y val="0.15177389994322776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august 23'!$A$15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23'!$B$6:$N$6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august 23'!$B$15:$N$15</c:f>
              <c:numCache>
                <c:formatCode>0.0</c:formatCode>
                <c:ptCount val="13"/>
                <c:pt idx="0">
                  <c:v>24.5</c:v>
                </c:pt>
                <c:pt idx="1">
                  <c:v>23.6</c:v>
                </c:pt>
                <c:pt idx="2">
                  <c:v>23.8</c:v>
                </c:pt>
                <c:pt idx="3">
                  <c:v>24.2</c:v>
                </c:pt>
                <c:pt idx="4">
                  <c:v>23.3</c:v>
                </c:pt>
                <c:pt idx="5">
                  <c:v>22.7</c:v>
                </c:pt>
                <c:pt idx="6">
                  <c:v>22.9</c:v>
                </c:pt>
                <c:pt idx="7">
                  <c:v>24.4</c:v>
                </c:pt>
                <c:pt idx="8">
                  <c:v>24</c:v>
                </c:pt>
                <c:pt idx="9">
                  <c:v>28.5</c:v>
                </c:pt>
                <c:pt idx="10">
                  <c:v>27.7</c:v>
                </c:pt>
                <c:pt idx="11">
                  <c:v>29.1</c:v>
                </c:pt>
                <c:pt idx="12">
                  <c:v>28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06F-404A-A1B7-64D77D566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'Forbruksgjeld - august 23'!$A$14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august 23'!$B$15:$B$15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24.5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06F-404A-A1B7-64D77D566A5C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0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Forbrukslån (mrd.) </a:t>
            </a:r>
          </a:p>
          <a:p>
            <a:pPr>
              <a:defRPr/>
            </a:pPr>
            <a:r>
              <a:rPr lang="en-US"/>
              <a:t>september 2022 - september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'Forbruksgjeld - august 23'!$A$8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23'!$B$6:$N$6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Mai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august 23'!$B$8:$N$8</c:f>
              <c:numCache>
                <c:formatCode>0.0</c:formatCode>
                <c:ptCount val="13"/>
                <c:pt idx="0">
                  <c:v>80.7</c:v>
                </c:pt>
                <c:pt idx="1">
                  <c:v>81.2</c:v>
                </c:pt>
                <c:pt idx="2">
                  <c:v>80.900000000000006</c:v>
                </c:pt>
                <c:pt idx="3">
                  <c:v>82.3</c:v>
                </c:pt>
                <c:pt idx="4">
                  <c:v>82</c:v>
                </c:pt>
                <c:pt idx="5">
                  <c:v>82.1</c:v>
                </c:pt>
                <c:pt idx="6">
                  <c:v>83</c:v>
                </c:pt>
                <c:pt idx="7">
                  <c:v>83.5</c:v>
                </c:pt>
                <c:pt idx="8">
                  <c:v>84.4</c:v>
                </c:pt>
                <c:pt idx="9">
                  <c:v>84.7</c:v>
                </c:pt>
                <c:pt idx="10">
                  <c:v>85.7</c:v>
                </c:pt>
                <c:pt idx="11">
                  <c:v>84.9</c:v>
                </c:pt>
                <c:pt idx="12">
                  <c:v>86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23'!$B$6:$N$6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</c:v>
                      </c:pt>
                      <c:pt idx="7">
                        <c:v>Apr</c:v>
                      </c:pt>
                      <c:pt idx="8">
                        <c:v>Mai</c:v>
                      </c:pt>
                      <c:pt idx="9">
                        <c:v>Jun</c:v>
                      </c:pt>
                      <c:pt idx="10">
                        <c:v>Jul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2232588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8</xdr:col>
      <xdr:colOff>19844</xdr:colOff>
      <xdr:row>51</xdr:row>
      <xdr:rowOff>158750</xdr:rowOff>
    </xdr:from>
    <xdr:to>
      <xdr:col>17</xdr:col>
      <xdr:colOff>446485</xdr:colOff>
      <xdr:row>75</xdr:row>
      <xdr:rowOff>178594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FF78F41C-FD03-4FB4-A921-B5869B94E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79376</xdr:colOff>
      <xdr:row>26</xdr:row>
      <xdr:rowOff>148828</xdr:rowOff>
    </xdr:from>
    <xdr:to>
      <xdr:col>7</xdr:col>
      <xdr:colOff>456406</xdr:colOff>
      <xdr:row>50</xdr:row>
      <xdr:rowOff>128985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605235</xdr:colOff>
      <xdr:row>26</xdr:row>
      <xdr:rowOff>146048</xdr:rowOff>
    </xdr:from>
    <xdr:to>
      <xdr:col>17</xdr:col>
      <xdr:colOff>416719</xdr:colOff>
      <xdr:row>50</xdr:row>
      <xdr:rowOff>128984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61937EA9-961C-40CB-8B83-0B1FD9CC2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605236</xdr:colOff>
      <xdr:row>26</xdr:row>
      <xdr:rowOff>117871</xdr:rowOff>
    </xdr:from>
    <xdr:to>
      <xdr:col>27</xdr:col>
      <xdr:colOff>486172</xdr:colOff>
      <xdr:row>50</xdr:row>
      <xdr:rowOff>99218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F3ABF425-8135-471F-99CB-DA8FBB941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138906</xdr:colOff>
      <xdr:row>51</xdr:row>
      <xdr:rowOff>168670</xdr:rowOff>
    </xdr:from>
    <xdr:to>
      <xdr:col>7</xdr:col>
      <xdr:colOff>476249</xdr:colOff>
      <xdr:row>76</xdr:row>
      <xdr:rowOff>9920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S93"/>
  <sheetViews>
    <sheetView showGridLines="0" tabSelected="1" zoomScale="96" zoomScaleNormal="96" workbookViewId="0">
      <selection activeCell="T13" sqref="T13"/>
    </sheetView>
  </sheetViews>
  <sheetFormatPr baseColWidth="10" defaultRowHeight="15" x14ac:dyDescent="0.25"/>
  <cols>
    <col min="1" max="1" width="38.85546875" customWidth="1"/>
    <col min="2" max="2" width="11.42578125" customWidth="1"/>
    <col min="8" max="8" width="11" bestFit="1" customWidth="1"/>
    <col min="9" max="12" width="11" customWidth="1"/>
    <col min="13" max="13" width="12.85546875" bestFit="1" customWidth="1"/>
    <col min="14" max="14" width="12.85546875" customWidth="1"/>
    <col min="15" max="15" width="12.140625" customWidth="1"/>
  </cols>
  <sheetData>
    <row r="5" spans="1:19" x14ac:dyDescent="0.25">
      <c r="A5" s="25" t="s">
        <v>59</v>
      </c>
      <c r="F5" s="35">
        <v>2023</v>
      </c>
      <c r="G5" s="35"/>
      <c r="I5" s="35"/>
      <c r="J5" s="35"/>
      <c r="K5" s="35"/>
      <c r="L5" s="35"/>
      <c r="M5" s="39"/>
      <c r="N5" s="39"/>
    </row>
    <row r="6" spans="1:19" x14ac:dyDescent="0.25">
      <c r="B6" s="9" t="s">
        <v>48</v>
      </c>
      <c r="C6" s="9" t="s">
        <v>49</v>
      </c>
      <c r="D6" s="9" t="s">
        <v>50</v>
      </c>
      <c r="E6" s="9" t="s">
        <v>51</v>
      </c>
      <c r="F6" s="9" t="s">
        <v>52</v>
      </c>
      <c r="G6" s="9" t="s">
        <v>53</v>
      </c>
      <c r="H6" s="9" t="s">
        <v>54</v>
      </c>
      <c r="I6" s="9" t="s">
        <v>55</v>
      </c>
      <c r="J6" s="9" t="s">
        <v>56</v>
      </c>
      <c r="K6" s="9" t="s">
        <v>57</v>
      </c>
      <c r="L6" s="9" t="s">
        <v>58</v>
      </c>
      <c r="M6" s="9" t="s">
        <v>47</v>
      </c>
      <c r="N6" s="9" t="s">
        <v>48</v>
      </c>
      <c r="O6" s="10" t="s">
        <v>23</v>
      </c>
      <c r="P6" s="10" t="s">
        <v>24</v>
      </c>
      <c r="Q6" s="11" t="s">
        <v>25</v>
      </c>
      <c r="R6" s="12" t="s">
        <v>26</v>
      </c>
    </row>
    <row r="7" spans="1:19" x14ac:dyDescent="0.25">
      <c r="A7" s="3" t="s">
        <v>27</v>
      </c>
      <c r="B7" s="26">
        <v>150.30000000000001</v>
      </c>
      <c r="C7" s="13">
        <v>150.30000000000001</v>
      </c>
      <c r="D7" s="26">
        <v>150.4</v>
      </c>
      <c r="E7" s="30">
        <v>151.80000000000001</v>
      </c>
      <c r="F7" s="26">
        <v>150.9</v>
      </c>
      <c r="G7" s="26">
        <v>150</v>
      </c>
      <c r="H7" s="26">
        <v>151.19999999999999</v>
      </c>
      <c r="I7" s="26">
        <v>153.30000000000001</v>
      </c>
      <c r="J7" s="26">
        <v>153.5</v>
      </c>
      <c r="K7" s="26">
        <v>156.80000000000001</v>
      </c>
      <c r="L7" s="30">
        <v>154.6</v>
      </c>
      <c r="M7" s="41">
        <v>155.19999999999999</v>
      </c>
      <c r="N7" s="13">
        <v>155.9</v>
      </c>
      <c r="O7" s="14">
        <f>N7-M7</f>
        <v>0.70000000000001705</v>
      </c>
      <c r="P7" s="15">
        <f>O7/M7</f>
        <v>4.5103092783506261E-3</v>
      </c>
      <c r="Q7" s="14">
        <f>N7-B7</f>
        <v>5.5999999999999943</v>
      </c>
      <c r="R7" s="16">
        <f>Q7/B7</f>
        <v>3.7258815701929432E-2</v>
      </c>
    </row>
    <row r="8" spans="1:19" x14ac:dyDescent="0.25">
      <c r="A8" s="4" t="s">
        <v>28</v>
      </c>
      <c r="B8" s="13">
        <v>80.7</v>
      </c>
      <c r="C8" s="13">
        <v>81.2</v>
      </c>
      <c r="D8" s="26">
        <v>80.900000000000006</v>
      </c>
      <c r="E8" s="30">
        <v>82.3</v>
      </c>
      <c r="F8" s="26">
        <v>82</v>
      </c>
      <c r="G8" s="26">
        <v>82.1</v>
      </c>
      <c r="H8" s="26">
        <v>83</v>
      </c>
      <c r="I8" s="26">
        <v>83.5</v>
      </c>
      <c r="J8" s="26">
        <v>84.4</v>
      </c>
      <c r="K8" s="26">
        <v>84.7</v>
      </c>
      <c r="L8" s="30">
        <v>85.7</v>
      </c>
      <c r="M8" s="41">
        <v>84.9</v>
      </c>
      <c r="N8" s="13">
        <v>86</v>
      </c>
      <c r="O8" s="14">
        <f>N8-M8</f>
        <v>1.0999999999999943</v>
      </c>
      <c r="P8" s="15">
        <f t="shared" ref="P8:P10" si="0">O8/M8</f>
        <v>1.2956419316843278E-2</v>
      </c>
      <c r="Q8" s="14">
        <f>N8-B8</f>
        <v>5.2999999999999972</v>
      </c>
      <c r="R8" s="16">
        <f t="shared" ref="R8:R10" si="1">Q8/B8</f>
        <v>6.5675340768277538E-2</v>
      </c>
      <c r="S8" s="37"/>
    </row>
    <row r="9" spans="1:19" x14ac:dyDescent="0.25">
      <c r="A9" s="4" t="s">
        <v>29</v>
      </c>
      <c r="B9" s="13">
        <v>68.7</v>
      </c>
      <c r="C9" s="13">
        <v>68.2</v>
      </c>
      <c r="D9" s="26">
        <v>68.5</v>
      </c>
      <c r="E9" s="31">
        <v>68.599999999999994</v>
      </c>
      <c r="F9" s="26">
        <v>68</v>
      </c>
      <c r="G9" s="26">
        <v>67.099999999999994</v>
      </c>
      <c r="H9" s="26">
        <v>67.2</v>
      </c>
      <c r="I9" s="26">
        <v>68.900000000000006</v>
      </c>
      <c r="J9" s="26">
        <v>68</v>
      </c>
      <c r="K9" s="26">
        <v>71</v>
      </c>
      <c r="L9" s="30">
        <v>67.900000000000006</v>
      </c>
      <c r="M9" s="41">
        <v>69.400000000000006</v>
      </c>
      <c r="N9" s="13">
        <v>69</v>
      </c>
      <c r="O9" s="14">
        <f t="shared" ref="O9:O10" si="2">N9-M9</f>
        <v>-0.40000000000000568</v>
      </c>
      <c r="P9" s="15">
        <f>O9/M9</f>
        <v>-5.7636887608069976E-3</v>
      </c>
      <c r="Q9" s="14">
        <f t="shared" ref="Q9:Q10" si="3">N9-B9</f>
        <v>0.29999999999999716</v>
      </c>
      <c r="R9" s="16">
        <f t="shared" si="1"/>
        <v>4.3668122270741939E-3</v>
      </c>
    </row>
    <row r="10" spans="1:19" x14ac:dyDescent="0.25">
      <c r="A10" s="4" t="s">
        <v>30</v>
      </c>
      <c r="B10" s="13">
        <v>0.9</v>
      </c>
      <c r="C10" s="13">
        <v>1</v>
      </c>
      <c r="D10" s="26">
        <v>1</v>
      </c>
      <c r="E10" s="31">
        <v>1</v>
      </c>
      <c r="F10" s="34">
        <v>0.9</v>
      </c>
      <c r="G10" s="26">
        <v>0.9</v>
      </c>
      <c r="H10" s="26">
        <v>0.9</v>
      </c>
      <c r="I10" s="26">
        <v>0.9</v>
      </c>
      <c r="J10" s="26">
        <v>1</v>
      </c>
      <c r="K10" s="26">
        <v>1</v>
      </c>
      <c r="L10" s="30">
        <v>1</v>
      </c>
      <c r="M10" s="41">
        <v>0.9</v>
      </c>
      <c r="N10" s="13">
        <v>0.9</v>
      </c>
      <c r="O10" s="14">
        <f t="shared" si="2"/>
        <v>0</v>
      </c>
      <c r="P10" s="15">
        <f t="shared" si="0"/>
        <v>0</v>
      </c>
      <c r="Q10" s="14">
        <f t="shared" si="3"/>
        <v>0</v>
      </c>
      <c r="R10" s="16">
        <f t="shared" si="1"/>
        <v>0</v>
      </c>
    </row>
    <row r="11" spans="1:19" x14ac:dyDescent="0.25">
      <c r="A11" s="17"/>
      <c r="B11" s="18"/>
      <c r="C11" s="18"/>
      <c r="D11" s="27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9" x14ac:dyDescent="0.25">
      <c r="A12" s="3" t="s">
        <v>31</v>
      </c>
      <c r="B12" s="13">
        <v>229.9</v>
      </c>
      <c r="C12" s="13">
        <v>230.1</v>
      </c>
      <c r="D12" s="26">
        <v>229.5</v>
      </c>
      <c r="E12" s="31">
        <v>222.1</v>
      </c>
      <c r="F12" s="34">
        <v>228.6</v>
      </c>
      <c r="G12" s="34">
        <v>223.8</v>
      </c>
      <c r="H12" s="34">
        <v>223.7</v>
      </c>
      <c r="I12" s="34">
        <v>223.8</v>
      </c>
      <c r="J12" s="34">
        <v>218.6</v>
      </c>
      <c r="K12" s="34">
        <v>218.7</v>
      </c>
      <c r="L12" s="31">
        <v>217.8</v>
      </c>
      <c r="M12" s="4">
        <v>218.5</v>
      </c>
      <c r="N12" s="44">
        <v>219.1</v>
      </c>
      <c r="O12" s="14">
        <f>N12-M12</f>
        <v>0.59999999999999432</v>
      </c>
      <c r="P12" s="15">
        <f>O12/M12</f>
        <v>2.745995423340935E-3</v>
      </c>
      <c r="Q12" s="14">
        <f>N12-B12</f>
        <v>-10.800000000000011</v>
      </c>
      <c r="R12" s="16">
        <f>Q12/B12</f>
        <v>-4.6976946498477647E-2</v>
      </c>
    </row>
    <row r="13" spans="1:19" x14ac:dyDescent="0.25">
      <c r="A13" s="4" t="s">
        <v>32</v>
      </c>
      <c r="B13" s="13">
        <v>68.7</v>
      </c>
      <c r="C13" s="13">
        <v>68.2</v>
      </c>
      <c r="D13" s="26">
        <v>68.5</v>
      </c>
      <c r="E13" s="31">
        <v>68.599999999999994</v>
      </c>
      <c r="F13" s="26">
        <v>68</v>
      </c>
      <c r="G13" s="26">
        <v>67.099999999999994</v>
      </c>
      <c r="H13" s="26">
        <v>67.2</v>
      </c>
      <c r="I13" s="26">
        <v>68.900000000000006</v>
      </c>
      <c r="J13" s="26">
        <v>68</v>
      </c>
      <c r="K13" s="26">
        <v>71</v>
      </c>
      <c r="L13" s="31">
        <v>67.900000000000006</v>
      </c>
      <c r="M13" s="4">
        <v>69.400000000000006</v>
      </c>
      <c r="N13" s="44">
        <v>69</v>
      </c>
      <c r="O13" s="14">
        <f t="shared" ref="O13:O15" si="4">N13-M13</f>
        <v>-0.40000000000000568</v>
      </c>
      <c r="P13" s="15">
        <f t="shared" ref="P13:P15" si="5">O13/M13</f>
        <v>-5.7636887608069976E-3</v>
      </c>
      <c r="Q13" s="14">
        <f t="shared" ref="Q13:Q15" si="6">N13-B13</f>
        <v>0.29999999999999716</v>
      </c>
      <c r="R13" s="16">
        <f t="shared" ref="R13:R15" si="7">Q13/B13</f>
        <v>4.3668122270741939E-3</v>
      </c>
    </row>
    <row r="14" spans="1:19" x14ac:dyDescent="0.25">
      <c r="A14" s="4" t="s">
        <v>33</v>
      </c>
      <c r="B14" s="13">
        <v>44.2</v>
      </c>
      <c r="C14" s="13">
        <v>44.6</v>
      </c>
      <c r="D14" s="26">
        <v>44.8</v>
      </c>
      <c r="E14" s="31">
        <v>44.4</v>
      </c>
      <c r="F14" s="34">
        <v>44.7</v>
      </c>
      <c r="G14" s="34">
        <v>44.4</v>
      </c>
      <c r="H14" s="34">
        <v>44.3</v>
      </c>
      <c r="I14" s="34">
        <v>44.5</v>
      </c>
      <c r="J14" s="26">
        <v>44</v>
      </c>
      <c r="K14" s="26">
        <v>42.5</v>
      </c>
      <c r="L14" s="31">
        <v>40.200000000000003</v>
      </c>
      <c r="M14" s="4">
        <v>40.299999999999997</v>
      </c>
      <c r="N14" s="13">
        <v>41.1</v>
      </c>
      <c r="O14" s="14">
        <f t="shared" si="4"/>
        <v>0.80000000000000426</v>
      </c>
      <c r="P14" s="15">
        <f t="shared" si="5"/>
        <v>1.9851116625310281E-2</v>
      </c>
      <c r="Q14" s="14">
        <f t="shared" si="6"/>
        <v>-3.1000000000000014</v>
      </c>
      <c r="R14" s="16">
        <f t="shared" si="7"/>
        <v>-7.013574660633487E-2</v>
      </c>
    </row>
    <row r="15" spans="1:19" x14ac:dyDescent="0.25">
      <c r="A15" s="4" t="s">
        <v>34</v>
      </c>
      <c r="B15" s="13">
        <v>24.5</v>
      </c>
      <c r="C15" s="13">
        <v>23.6</v>
      </c>
      <c r="D15" s="26">
        <v>23.8</v>
      </c>
      <c r="E15" s="30">
        <v>24.2</v>
      </c>
      <c r="F15" s="26">
        <v>23.3</v>
      </c>
      <c r="G15" s="26">
        <v>22.7</v>
      </c>
      <c r="H15" s="26">
        <v>22.9</v>
      </c>
      <c r="I15" s="26">
        <v>24.4</v>
      </c>
      <c r="J15" s="26">
        <v>24</v>
      </c>
      <c r="K15" s="26">
        <v>28.5</v>
      </c>
      <c r="L15" s="30">
        <v>27.7</v>
      </c>
      <c r="M15" s="41">
        <v>29.1</v>
      </c>
      <c r="N15" s="13">
        <v>28</v>
      </c>
      <c r="O15" s="14">
        <f t="shared" si="4"/>
        <v>-1.1000000000000014</v>
      </c>
      <c r="P15" s="15">
        <f t="shared" si="5"/>
        <v>-3.7800687285223414E-2</v>
      </c>
      <c r="Q15" s="14">
        <f t="shared" si="6"/>
        <v>3.5</v>
      </c>
      <c r="R15" s="16">
        <f t="shared" si="7"/>
        <v>0.14285714285714285</v>
      </c>
    </row>
    <row r="16" spans="1:19" x14ac:dyDescent="0.25">
      <c r="A16" s="17" t="s">
        <v>63</v>
      </c>
      <c r="B16" s="36">
        <f t="shared" ref="B16:I16" si="8">B8+B14</f>
        <v>124.9</v>
      </c>
      <c r="C16" s="36">
        <f t="shared" si="8"/>
        <v>125.80000000000001</v>
      </c>
      <c r="D16" s="36">
        <f t="shared" si="8"/>
        <v>125.7</v>
      </c>
      <c r="E16" s="36">
        <f t="shared" si="8"/>
        <v>126.69999999999999</v>
      </c>
      <c r="F16" s="36">
        <f t="shared" si="8"/>
        <v>126.7</v>
      </c>
      <c r="G16" s="36">
        <f t="shared" si="8"/>
        <v>126.5</v>
      </c>
      <c r="H16" s="36">
        <f t="shared" si="8"/>
        <v>127.3</v>
      </c>
      <c r="I16" s="36">
        <f t="shared" si="8"/>
        <v>128</v>
      </c>
      <c r="J16" s="38">
        <v>128.4</v>
      </c>
      <c r="K16" s="38">
        <v>127.2</v>
      </c>
      <c r="L16" s="32">
        <f>L8+L14</f>
        <v>125.9</v>
      </c>
      <c r="M16" s="32">
        <f>M8+M14</f>
        <v>125.2</v>
      </c>
      <c r="N16" s="32">
        <v>127.1</v>
      </c>
      <c r="O16" s="32">
        <f>O8+O14</f>
        <v>1.8999999999999986</v>
      </c>
      <c r="P16" s="40">
        <f>O16/M16</f>
        <v>1.5175718849840245E-2</v>
      </c>
      <c r="Q16" s="32">
        <f>N16-B16</f>
        <v>2.1999999999999886</v>
      </c>
      <c r="R16" s="43">
        <f>Q16/B16</f>
        <v>1.7614091273018322E-2</v>
      </c>
    </row>
    <row r="17" spans="1:18" x14ac:dyDescent="0.25">
      <c r="A17" s="3" t="s">
        <v>35</v>
      </c>
      <c r="B17" s="7">
        <v>3206106</v>
      </c>
      <c r="C17" s="7">
        <v>3215476</v>
      </c>
      <c r="D17" s="28">
        <v>3217671</v>
      </c>
      <c r="E17" s="33">
        <v>3158222</v>
      </c>
      <c r="F17" s="33">
        <v>3196589</v>
      </c>
      <c r="G17" s="33">
        <v>3185465</v>
      </c>
      <c r="H17" s="33">
        <v>3183979</v>
      </c>
      <c r="I17" s="33">
        <v>3180883</v>
      </c>
      <c r="J17" s="33">
        <v>3152858</v>
      </c>
      <c r="K17" s="33">
        <v>3186174</v>
      </c>
      <c r="L17" s="33">
        <v>3178943</v>
      </c>
      <c r="M17" s="42">
        <v>3183016</v>
      </c>
      <c r="N17" s="45">
        <v>3186776</v>
      </c>
      <c r="O17" s="14">
        <f>N17-M17</f>
        <v>3760</v>
      </c>
      <c r="P17" s="15">
        <f>O17/M17</f>
        <v>1.1812695883401151E-3</v>
      </c>
      <c r="Q17" s="14">
        <f>N17-B17</f>
        <v>-19330</v>
      </c>
      <c r="R17" s="16">
        <f>Q17/B17</f>
        <v>-6.0291206840946618E-3</v>
      </c>
    </row>
    <row r="18" spans="1:18" x14ac:dyDescent="0.25">
      <c r="A18" s="4" t="s">
        <v>36</v>
      </c>
      <c r="B18" s="7">
        <v>3129008</v>
      </c>
      <c r="C18" s="7">
        <v>3139492</v>
      </c>
      <c r="D18" s="28">
        <v>3135348</v>
      </c>
      <c r="E18" s="33">
        <v>3076398</v>
      </c>
      <c r="F18" s="33">
        <v>3116521</v>
      </c>
      <c r="G18" s="33">
        <v>3104346</v>
      </c>
      <c r="H18" s="33">
        <v>3101811</v>
      </c>
      <c r="I18" s="33">
        <v>3098502</v>
      </c>
      <c r="J18" s="33">
        <v>3065080</v>
      </c>
      <c r="K18" s="33">
        <v>3099938</v>
      </c>
      <c r="L18" s="33">
        <v>3089330</v>
      </c>
      <c r="M18" s="42">
        <v>3093266</v>
      </c>
      <c r="N18" s="45">
        <v>3096184</v>
      </c>
      <c r="O18" s="14">
        <f t="shared" ref="O18:O20" si="9">N18-M18</f>
        <v>2918</v>
      </c>
      <c r="P18" s="15">
        <f t="shared" ref="P18:P20" si="10">O18/M18</f>
        <v>9.4333949941582777E-4</v>
      </c>
      <c r="Q18" s="14">
        <f t="shared" ref="Q18:Q20" si="11">N18-B18</f>
        <v>-32824</v>
      </c>
      <c r="R18" s="16">
        <f t="shared" ref="R18:R19" si="12">Q18/B18</f>
        <v>-1.0490225656182406E-2</v>
      </c>
    </row>
    <row r="19" spans="1:18" x14ac:dyDescent="0.25">
      <c r="A19" s="4" t="s">
        <v>37</v>
      </c>
      <c r="B19" s="7">
        <v>401570</v>
      </c>
      <c r="C19" s="7">
        <v>404053</v>
      </c>
      <c r="D19" s="28">
        <v>405655</v>
      </c>
      <c r="E19" s="33">
        <v>409140</v>
      </c>
      <c r="F19" s="33">
        <v>411236</v>
      </c>
      <c r="G19" s="33">
        <v>412374</v>
      </c>
      <c r="H19" s="33">
        <v>414241</v>
      </c>
      <c r="I19" s="33">
        <v>414298</v>
      </c>
      <c r="J19" s="33">
        <v>431953</v>
      </c>
      <c r="K19" s="33">
        <v>433528</v>
      </c>
      <c r="L19" s="33">
        <v>437749</v>
      </c>
      <c r="M19" s="42">
        <v>438720</v>
      </c>
      <c r="N19" s="45">
        <v>442702</v>
      </c>
      <c r="O19" s="14">
        <f t="shared" si="9"/>
        <v>3982</v>
      </c>
      <c r="P19" s="15">
        <f t="shared" si="10"/>
        <v>9.0764040846097738E-3</v>
      </c>
      <c r="Q19" s="14">
        <f t="shared" si="11"/>
        <v>41132</v>
      </c>
      <c r="R19" s="16">
        <f t="shared" si="12"/>
        <v>0.10242797021689867</v>
      </c>
    </row>
    <row r="20" spans="1:18" x14ac:dyDescent="0.25">
      <c r="A20" s="4" t="s">
        <v>38</v>
      </c>
      <c r="B20" s="7">
        <v>71702</v>
      </c>
      <c r="C20" s="7">
        <v>70782</v>
      </c>
      <c r="D20" s="28">
        <v>70625</v>
      </c>
      <c r="E20" s="33">
        <v>71551</v>
      </c>
      <c r="F20" s="33">
        <v>66942</v>
      </c>
      <c r="G20" s="33">
        <v>67493</v>
      </c>
      <c r="H20" s="33">
        <v>67986</v>
      </c>
      <c r="I20" s="33">
        <v>68079</v>
      </c>
      <c r="J20" s="33">
        <v>68441</v>
      </c>
      <c r="K20" s="33">
        <v>68341</v>
      </c>
      <c r="L20" s="33">
        <v>66836</v>
      </c>
      <c r="M20" s="42">
        <v>64633</v>
      </c>
      <c r="N20" s="45">
        <v>65138</v>
      </c>
      <c r="O20" s="14">
        <f t="shared" si="9"/>
        <v>505</v>
      </c>
      <c r="P20" s="15">
        <f t="shared" si="10"/>
        <v>7.8133461234972841E-3</v>
      </c>
      <c r="Q20" s="14">
        <f t="shared" si="11"/>
        <v>-6564</v>
      </c>
      <c r="R20" s="16">
        <f>Q20/B20</f>
        <v>-9.154556358260578E-2</v>
      </c>
    </row>
    <row r="21" spans="1:18" x14ac:dyDescent="0.25">
      <c r="A21" s="17"/>
      <c r="B21" s="17"/>
      <c r="C21" s="1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2"/>
      <c r="P21" s="29"/>
      <c r="Q21" s="29"/>
      <c r="R21" s="29"/>
    </row>
    <row r="22" spans="1:18" x14ac:dyDescent="0.25">
      <c r="A22" s="3" t="s">
        <v>39</v>
      </c>
      <c r="B22" s="7">
        <v>7543403</v>
      </c>
      <c r="C22" s="7">
        <v>7613673</v>
      </c>
      <c r="D22" s="28">
        <v>7567385</v>
      </c>
      <c r="E22" s="33">
        <v>7361059</v>
      </c>
      <c r="F22" s="33">
        <v>7330521</v>
      </c>
      <c r="G22" s="33">
        <v>7241108</v>
      </c>
      <c r="H22" s="33">
        <v>7246716</v>
      </c>
      <c r="I22" s="33">
        <v>7143220</v>
      </c>
      <c r="J22" s="33">
        <v>7024371</v>
      </c>
      <c r="K22" s="33">
        <v>7150568</v>
      </c>
      <c r="L22" s="33">
        <v>7060362</v>
      </c>
      <c r="M22" s="42">
        <v>7058818</v>
      </c>
      <c r="N22" s="45">
        <v>7068217</v>
      </c>
      <c r="O22" s="14">
        <f>N22-M22</f>
        <v>9399</v>
      </c>
      <c r="P22" s="15">
        <f>O22/M22</f>
        <v>1.3315260430287338E-3</v>
      </c>
      <c r="Q22" s="14">
        <f>N22-B22</f>
        <v>-475186</v>
      </c>
      <c r="R22" s="16">
        <f>Q22/B22</f>
        <v>-6.2993585255885179E-2</v>
      </c>
    </row>
    <row r="23" spans="1:18" x14ac:dyDescent="0.25">
      <c r="A23" s="4" t="s">
        <v>40</v>
      </c>
      <c r="B23" s="7">
        <v>6770719</v>
      </c>
      <c r="C23" s="7">
        <v>6837928</v>
      </c>
      <c r="D23" s="28">
        <v>6790274</v>
      </c>
      <c r="E23" s="33">
        <v>6571560</v>
      </c>
      <c r="F23" s="33">
        <v>6541961</v>
      </c>
      <c r="G23" s="33">
        <v>6450650</v>
      </c>
      <c r="H23" s="33">
        <v>6449180</v>
      </c>
      <c r="I23" s="33">
        <v>6346290</v>
      </c>
      <c r="J23" s="33">
        <v>6193888</v>
      </c>
      <c r="K23" s="33">
        <v>6314934</v>
      </c>
      <c r="L23" s="33">
        <v>6215690</v>
      </c>
      <c r="M23" s="42">
        <v>6211425</v>
      </c>
      <c r="N23" s="45">
        <v>6211592</v>
      </c>
      <c r="O23" s="14">
        <f t="shared" ref="O23:O25" si="13">N23-M23</f>
        <v>167</v>
      </c>
      <c r="P23" s="15">
        <f t="shared" ref="P23:P25" si="14">O23/M23</f>
        <v>2.6885940021814641E-5</v>
      </c>
      <c r="Q23" s="14">
        <f t="shared" ref="Q23:Q25" si="15">N23-B23</f>
        <v>-559127</v>
      </c>
      <c r="R23" s="16">
        <f t="shared" ref="R23:R25" si="16">Q23/B23</f>
        <v>-8.2580151384217843E-2</v>
      </c>
    </row>
    <row r="24" spans="1:18" x14ac:dyDescent="0.25">
      <c r="A24" s="4" t="s">
        <v>41</v>
      </c>
      <c r="B24" s="7">
        <v>697007</v>
      </c>
      <c r="C24" s="7">
        <v>701092</v>
      </c>
      <c r="D24" s="28">
        <v>702576</v>
      </c>
      <c r="E24" s="33">
        <v>713988</v>
      </c>
      <c r="F24" s="33">
        <v>717991</v>
      </c>
      <c r="G24" s="33">
        <v>719354</v>
      </c>
      <c r="H24" s="33">
        <v>725889</v>
      </c>
      <c r="I24" s="33">
        <v>725255</v>
      </c>
      <c r="J24" s="33">
        <v>758443</v>
      </c>
      <c r="K24" s="33">
        <v>763631</v>
      </c>
      <c r="L24" s="33">
        <v>774369</v>
      </c>
      <c r="M24" s="42">
        <v>779459</v>
      </c>
      <c r="N24" s="45">
        <v>788117</v>
      </c>
      <c r="O24" s="14">
        <f t="shared" si="13"/>
        <v>8658</v>
      </c>
      <c r="P24" s="15">
        <f t="shared" si="14"/>
        <v>1.1107704189700805E-2</v>
      </c>
      <c r="Q24" s="14">
        <f t="shared" si="15"/>
        <v>91110</v>
      </c>
      <c r="R24" s="16">
        <f t="shared" si="16"/>
        <v>0.13071604732807562</v>
      </c>
    </row>
    <row r="25" spans="1:18" x14ac:dyDescent="0.25">
      <c r="A25" s="4" t="s">
        <v>42</v>
      </c>
      <c r="B25" s="7">
        <v>75677</v>
      </c>
      <c r="C25" s="7">
        <v>74653</v>
      </c>
      <c r="D25" s="28">
        <v>74535</v>
      </c>
      <c r="E25" s="33">
        <v>75511</v>
      </c>
      <c r="F25" s="33">
        <v>70569</v>
      </c>
      <c r="G25" s="33">
        <v>71104</v>
      </c>
      <c r="H25" s="33">
        <v>71647</v>
      </c>
      <c r="I25" s="33">
        <v>71675</v>
      </c>
      <c r="J25" s="33">
        <v>72040</v>
      </c>
      <c r="K25" s="33">
        <v>72003</v>
      </c>
      <c r="L25" s="33">
        <v>70303</v>
      </c>
      <c r="M25" s="42">
        <v>67934</v>
      </c>
      <c r="N25" s="45">
        <v>68508</v>
      </c>
      <c r="O25" s="14">
        <f t="shared" si="13"/>
        <v>574</v>
      </c>
      <c r="P25" s="15">
        <f t="shared" si="14"/>
        <v>8.4493773368269198E-3</v>
      </c>
      <c r="Q25" s="14">
        <f t="shared" si="15"/>
        <v>-7169</v>
      </c>
      <c r="R25" s="16">
        <f t="shared" si="16"/>
        <v>-9.4731556483475823E-2</v>
      </c>
    </row>
    <row r="80" spans="1:1" ht="18.75" x14ac:dyDescent="0.3">
      <c r="A80" s="8" t="s">
        <v>43</v>
      </c>
    </row>
    <row r="81" spans="1:14" ht="15.75" x14ac:dyDescent="0.25">
      <c r="A81" s="19"/>
    </row>
    <row r="82" spans="1:14" ht="15.75" x14ac:dyDescent="0.25">
      <c r="A82" s="20" t="s">
        <v>62</v>
      </c>
    </row>
    <row r="83" spans="1:14" ht="15.75" x14ac:dyDescent="0.25">
      <c r="A83" s="21"/>
    </row>
    <row r="84" spans="1:14" ht="15.75" x14ac:dyDescent="0.25">
      <c r="A84" s="20" t="s">
        <v>65</v>
      </c>
    </row>
    <row r="85" spans="1:14" ht="15.75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1:14" ht="15.75" x14ac:dyDescent="0.25">
      <c r="A86" s="22" t="s">
        <v>60</v>
      </c>
    </row>
    <row r="87" spans="1:14" ht="15.75" x14ac:dyDescent="0.25">
      <c r="A87" s="22" t="s">
        <v>61</v>
      </c>
    </row>
    <row r="88" spans="1:14" ht="15.75" x14ac:dyDescent="0.25">
      <c r="A88" s="23"/>
    </row>
    <row r="89" spans="1:14" ht="15.75" x14ac:dyDescent="0.25">
      <c r="A89" s="23" t="s">
        <v>44</v>
      </c>
    </row>
    <row r="91" spans="1:14" x14ac:dyDescent="0.25">
      <c r="A91" t="s">
        <v>64</v>
      </c>
    </row>
    <row r="93" spans="1:14" x14ac:dyDescent="0.25">
      <c r="A93" t="s">
        <v>66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ignoredErrors>
    <ignoredError sqref="O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4">
        <f>BO10/C10</f>
        <v>9.6635239251096558E-2</v>
      </c>
      <c r="BR10" s="24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4">
        <f t="shared" ref="BQ11:BQ22" si="2">BO11/C11</f>
        <v>-4.6312982427280783E-2</v>
      </c>
      <c r="BR11" s="24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4">
        <f t="shared" si="2"/>
        <v>-5.0357009343439382E-2</v>
      </c>
      <c r="BR12" s="24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4">
        <f t="shared" si="2"/>
        <v>-4.6213209077025137E-4</v>
      </c>
      <c r="BR13" s="24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4">
        <f t="shared" si="2"/>
        <v>9.7820775649290429E-3</v>
      </c>
      <c r="BR14" s="24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4">
        <f t="shared" si="2"/>
        <v>-3.9779356539486277E-2</v>
      </c>
      <c r="BR15" s="24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4">
        <f t="shared" si="2"/>
        <v>8.1265467521843843E-3</v>
      </c>
      <c r="BR16" s="24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4">
        <f t="shared" si="2"/>
        <v>7.255327259568292E-3</v>
      </c>
      <c r="BR17" s="24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4">
        <f t="shared" si="2"/>
        <v>1.319365085306945E-2</v>
      </c>
      <c r="BR18" s="24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4">
        <f t="shared" si="2"/>
        <v>9.9337026974784474E-3</v>
      </c>
      <c r="BR19" s="24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4">
        <f t="shared" si="2"/>
        <v>6.1743402145308501E-3</v>
      </c>
      <c r="BR20" s="24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4">
        <f t="shared" si="2"/>
        <v>0.13560470457557183</v>
      </c>
      <c r="BR21" s="24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4">
        <f t="shared" si="2"/>
        <v>0.1834042670317502</v>
      </c>
      <c r="BR22" s="24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02901322F4949B12DADB26F832CC1" ma:contentTypeVersion="13" ma:contentTypeDescription="Create a new document." ma:contentTypeScope="" ma:versionID="7352ab07bf1dfe7148bca54d74374620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e00a8ced6b9a434945aca2bbf8bb510a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444019-BE8F-42EA-87F1-6062C5FD4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august 23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Ove Karstensen</cp:lastModifiedBy>
  <cp:lastPrinted>2022-09-01T09:33:17Z</cp:lastPrinted>
  <dcterms:created xsi:type="dcterms:W3CDTF">2022-08-03T17:27:27Z</dcterms:created>
  <dcterms:modified xsi:type="dcterms:W3CDTF">2023-09-01T08:44:08Z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