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Statistikk 2026/"/>
    </mc:Choice>
  </mc:AlternateContent>
  <xr:revisionPtr revIDLastSave="0" documentId="8_{5D397C35-1D36-4719-ABD8-C07AA46C5DF8}" xr6:coauthVersionLast="47" xr6:coauthVersionMax="47" xr10:uidLastSave="{00000000-0000-0000-0000-000000000000}"/>
  <bookViews>
    <workbookView xWindow="38280" yWindow="0" windowWidth="38640" windowHeight="21120" tabRatio="792" xr2:uid="{00000000-000D-0000-FFFF-FFFF00000000}"/>
  </bookViews>
  <sheets>
    <sheet name="Forbruksgjeld - august 2026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7" i="22" l="1"/>
  <c r="M17" i="22"/>
  <c r="Q8" i="22"/>
  <c r="R8" i="22" s="1"/>
  <c r="O8" i="22"/>
  <c r="P8" i="22" s="1"/>
  <c r="R9" i="22" l="1"/>
  <c r="Q9" i="22"/>
  <c r="Q10" i="22"/>
  <c r="R10" i="22" s="1"/>
  <c r="Q11" i="22"/>
  <c r="R11" i="22" s="1"/>
  <c r="Q13" i="22"/>
  <c r="R13" i="22" s="1"/>
  <c r="Q14" i="22"/>
  <c r="R14" i="22" s="1"/>
  <c r="Q15" i="22"/>
  <c r="R15" i="22" s="1"/>
  <c r="Q16" i="22"/>
  <c r="R16" i="22" s="1"/>
  <c r="Q18" i="22"/>
  <c r="R18" i="22" s="1"/>
  <c r="Q19" i="22"/>
  <c r="R19" i="22" s="1"/>
  <c r="Q20" i="22"/>
  <c r="R20" i="22" s="1"/>
  <c r="Q21" i="22"/>
  <c r="R21" i="22" s="1"/>
  <c r="Q23" i="22"/>
  <c r="R23" i="22" s="1"/>
  <c r="Q24" i="22"/>
  <c r="R24" i="22" s="1"/>
  <c r="Q25" i="22"/>
  <c r="R25" i="22" s="1"/>
  <c r="Q26" i="22"/>
  <c r="R26" i="22" s="1"/>
  <c r="P19" i="22"/>
  <c r="O26" i="22"/>
  <c r="P26" i="22" s="1"/>
  <c r="O25" i="22"/>
  <c r="P25" i="22" s="1"/>
  <c r="O24" i="22"/>
  <c r="P24" i="22" s="1"/>
  <c r="O23" i="22"/>
  <c r="P23" i="22" s="1"/>
  <c r="O21" i="22"/>
  <c r="P21" i="22" s="1"/>
  <c r="O20" i="22"/>
  <c r="P20" i="22" s="1"/>
  <c r="O19" i="22"/>
  <c r="O18" i="22"/>
  <c r="P18" i="22" s="1"/>
  <c r="O16" i="22"/>
  <c r="P16" i="22" s="1"/>
  <c r="O15" i="22"/>
  <c r="P15" i="22" s="1"/>
  <c r="O14" i="22"/>
  <c r="P14" i="22" s="1"/>
  <c r="O13" i="22"/>
  <c r="P13" i="22" s="1"/>
  <c r="O11" i="22"/>
  <c r="P11" i="22" s="1"/>
  <c r="O10" i="22"/>
  <c r="P10" i="22" s="1"/>
  <c r="O9" i="22"/>
  <c r="P9" i="22" s="1"/>
  <c r="O17" i="22"/>
  <c r="P17" i="22" s="1"/>
  <c r="L17" i="22"/>
  <c r="K17" i="22" l="1"/>
  <c r="J17" i="22"/>
  <c r="I17" i="22"/>
  <c r="H17" i="22"/>
  <c r="G17" i="22"/>
  <c r="F17" i="22"/>
  <c r="E17" i="22"/>
  <c r="D17" i="22"/>
  <c r="C17" i="22"/>
  <c r="B17" i="22"/>
  <c r="Q17" i="22" s="1"/>
  <c r="R17" i="22" s="1"/>
</calcChain>
</file>

<file path=xl/sharedStrings.xml><?xml version="1.0" encoding="utf-8"?>
<sst xmlns="http://schemas.openxmlformats.org/spreadsheetml/2006/main" count="44" uniqueCount="43">
  <si>
    <t>Diff f. mnd.</t>
  </si>
  <si>
    <t>% diff f. mnd.</t>
  </si>
  <si>
    <t>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</si>
  <si>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</si>
  <si>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</si>
  <si>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</si>
  <si>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</si>
  <si>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</si>
  <si>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</si>
  <si>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</si>
  <si>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</si>
  <si>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</si>
  <si>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</si>
  <si>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</si>
  <si>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</si>
  <si>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</si>
  <si>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</si>
  <si>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</si>
  <si>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</si>
  <si>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</si>
  <si>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</si>
  <si>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</si>
  <si>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</si>
  <si>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</si>
  <si>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</si>
  <si>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</si>
  <si>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</si>
  <si>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</si>
  <si>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</si>
  <si>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</si>
  <si>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</si>
  <si>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</si>
  <si>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</si>
  <si>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</si>
  <si>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</si>
  <si>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</si>
  <si>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</si>
  <si>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</si>
  <si>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</si>
  <si>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 xml:space="preserve">Tallene under viser status siste dag i måneden. </t>
  </si>
  <si>
    <t>Jan</t>
  </si>
  <si>
    <r>
      <rPr>
        <b/>
        <sz val="11"/>
        <color theme="1"/>
        <rFont val="Calibri"/>
        <family val="2"/>
        <scheme val="minor"/>
      </rPr>
      <t>KPI</t>
    </r>
    <r>
      <rPr>
        <sz val="11"/>
        <color theme="1"/>
        <rFont val="Calibri"/>
        <family val="2"/>
        <scheme val="minor"/>
      </rPr>
      <t>: Konsumprisindeksen - publiseres av SSB</t>
    </r>
  </si>
  <si>
    <t>% diff. ett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</si>
</sst>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0" borderId="0" xfId="0" applyNumberFormat="1"/>
    <xf numFmtId="3" fontId="24" fillId="0" borderId="11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0" fontId="14" fillId="0" borderId="0" xfId="0" applyFont="1"/>
    <xf numFmtId="164" fontId="0" fillId="0" borderId="10" xfId="0" applyNumberFormat="1" applyBorder="1"/>
    <xf numFmtId="0" fontId="0" fillId="0" borderId="0" xfId="42" applyNumberFormat="1" applyFont="1" applyBorder="1"/>
    <xf numFmtId="0" fontId="25" fillId="0" borderId="0" xfId="42" applyNumberFormat="1" applyFont="1" applyBorder="1"/>
    <xf numFmtId="164" fontId="26" fillId="0" borderId="10" xfId="0" applyNumberFormat="1" applyFont="1" applyBorder="1"/>
    <xf numFmtId="165" fontId="0" fillId="36" borderId="10" xfId="42" applyNumberFormat="1" applyFont="1" applyFill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4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aug</a:t>
            </a:r>
            <a:r>
              <a:rPr lang="en-US" sz="16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sz="14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aug</a:t>
            </a:r>
            <a:r>
              <a:rPr lang="en-US" sz="16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3.1278773227842116E-2"/>
          <c:y val="0.16136887602804539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august 2026'!$A$9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august 2026'!$B$7:$P$7</c:f>
              <c:strCache>
                <c:ptCount val="15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</c:v>
                </c:pt>
                <c:pt idx="13">
                  <c:v>Diff f. mnd.</c:v>
                </c:pt>
                <c:pt idx="14">
                  <c:v>% diff f. mnd.</c:v>
                </c:pt>
              </c:strCache>
            </c:strRef>
          </c:cat>
          <c:val>
            <c:numRef>
              <c:f>'Forbruksgjeld - august 2026'!$B$9:$N$9</c:f>
              <c:numCache>
                <c:formatCode>0.0</c:formatCode>
                <c:ptCount val="13"/>
                <c:pt idx="0">
                  <c:v>96.6</c:v>
                </c:pt>
                <c:pt idx="1">
                  <c:v>97.4</c:v>
                </c:pt>
                <c:pt idx="2" formatCode="General">
                  <c:v>97.7</c:v>
                </c:pt>
                <c:pt idx="3" formatCode="General">
                  <c:v>97.8</c:v>
                </c:pt>
                <c:pt idx="4" formatCode="General">
                  <c:v>98.6</c:v>
                </c:pt>
                <c:pt idx="5" formatCode="General">
                  <c:v>99.2</c:v>
                </c:pt>
                <c:pt idx="6" formatCode="General">
                  <c:v>100.5</c:v>
                </c:pt>
                <c:pt idx="7">
                  <c:v>95.3</c:v>
                </c:pt>
                <c:pt idx="8">
                  <c:v>95.2</c:v>
                </c:pt>
                <c:pt idx="9">
                  <c:v>96.6</c:v>
                </c:pt>
                <c:pt idx="10">
                  <c:v>96.9</c:v>
                </c:pt>
                <c:pt idx="11">
                  <c:v>97.3</c:v>
                </c:pt>
                <c:pt idx="12">
                  <c:v>98.2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august 2026'!$B$7:$P$7</c15:sqref>
                        </c15:formulaRef>
                      </c:ext>
                    </c:extLst>
                    <c:strCache>
                      <c:ptCount val="15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  <c:pt idx="13">
                        <c:v>Diff f. mnd.</c:v>
                      </c:pt>
                      <c:pt idx="14">
                        <c:v>% diff f. mnd.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august 2026'!$B$7:$P$7</c15:sqref>
                        </c15:formulaRef>
                      </c:ext>
                    </c:extLst>
                    <c:strCache>
                      <c:ptCount val="15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  <c:pt idx="13">
                        <c:v>Diff f. mnd.</c:v>
                      </c:pt>
                      <c:pt idx="14">
                        <c:v>% diff f. mnd.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01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4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aug</a:t>
            </a:r>
            <a:r>
              <a:rPr lang="en-US" sz="16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sz="14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aug</a:t>
            </a:r>
            <a:r>
              <a:rPr lang="en-US" sz="16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august 2026'!$A$15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august 2026'!$B$7:$N$7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</c:v>
                </c:pt>
              </c:strCache>
            </c:strRef>
          </c:cat>
          <c:val>
            <c:numRef>
              <c:f>'Forbruksgjeld - august 2026'!$B$15:$N$15</c:f>
              <c:numCache>
                <c:formatCode>0.0</c:formatCode>
                <c:ptCount val="13"/>
                <c:pt idx="0">
                  <c:v>40.5</c:v>
                </c:pt>
                <c:pt idx="1">
                  <c:v>41.5</c:v>
                </c:pt>
                <c:pt idx="2" formatCode="General">
                  <c:v>41.6</c:v>
                </c:pt>
                <c:pt idx="3" formatCode="General">
                  <c:v>41.3</c:v>
                </c:pt>
                <c:pt idx="4">
                  <c:v>42</c:v>
                </c:pt>
                <c:pt idx="5">
                  <c:v>41.7</c:v>
                </c:pt>
                <c:pt idx="6">
                  <c:v>41.7</c:v>
                </c:pt>
                <c:pt idx="7">
                  <c:v>42.2</c:v>
                </c:pt>
                <c:pt idx="8">
                  <c:v>42.3</c:v>
                </c:pt>
                <c:pt idx="9">
                  <c:v>41.6</c:v>
                </c:pt>
                <c:pt idx="10">
                  <c:v>40.5</c:v>
                </c:pt>
                <c:pt idx="11">
                  <c:v>40.4</c:v>
                </c:pt>
                <c:pt idx="12">
                  <c:v>41.6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august 2026'!$B$7:$N$7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august 2026'!$B$7:$N$7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august 2026'!$B$7:$N$7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sz="1400" b="0" baseline="0"/>
              <a:t>aug 2025 - aug 2026</a:t>
            </a:r>
            <a:endParaRPr lang="en-US" sz="1400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august 2026'!$A$8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august 2026'!$B$7:$N$7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</c:v>
                </c:pt>
              </c:strCache>
            </c:strRef>
          </c:cat>
          <c:val>
            <c:numRef>
              <c:f>'Forbruksgjeld - august 2026'!$B$8:$N$8</c:f>
              <c:numCache>
                <c:formatCode>General</c:formatCode>
                <c:ptCount val="13"/>
                <c:pt idx="0">
                  <c:v>174.1</c:v>
                </c:pt>
                <c:pt idx="1">
                  <c:v>175.4</c:v>
                </c:pt>
                <c:pt idx="2">
                  <c:v>175.5</c:v>
                </c:pt>
                <c:pt idx="3">
                  <c:v>177.2</c:v>
                </c:pt>
                <c:pt idx="4">
                  <c:v>177.3</c:v>
                </c:pt>
                <c:pt idx="5">
                  <c:v>176.3</c:v>
                </c:pt>
                <c:pt idx="6">
                  <c:v>176.3</c:v>
                </c:pt>
                <c:pt idx="7">
                  <c:v>174.1</c:v>
                </c:pt>
                <c:pt idx="8" formatCode="0.0">
                  <c:v>174</c:v>
                </c:pt>
                <c:pt idx="9" formatCode="0.0">
                  <c:v>176.3</c:v>
                </c:pt>
                <c:pt idx="10" formatCode="0.0">
                  <c:v>175.3</c:v>
                </c:pt>
                <c:pt idx="11" formatCode="0.0">
                  <c:v>176.2</c:v>
                </c:pt>
                <c:pt idx="12" formatCode="0.0">
                  <c:v>177.2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4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aug</a:t>
            </a:r>
            <a:r>
              <a:rPr lang="en-US" sz="16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sz="14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aug</a:t>
            </a:r>
            <a:r>
              <a:rPr lang="en-US" sz="16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august 2026'!$A$16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august 2026'!$B$7:$N$7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</c:v>
                </c:pt>
              </c:strCache>
            </c:strRef>
          </c:cat>
          <c:val>
            <c:numRef>
              <c:f>'Forbruksgjeld - august 2026'!$B$16:$N$16</c:f>
              <c:numCache>
                <c:formatCode>General</c:formatCode>
                <c:ptCount val="13"/>
                <c:pt idx="0">
                  <c:v>36.200000000000003</c:v>
                </c:pt>
                <c:pt idx="1">
                  <c:v>35.6</c:v>
                </c:pt>
                <c:pt idx="2">
                  <c:v>35.299999999999997</c:v>
                </c:pt>
                <c:pt idx="3">
                  <c:v>37.299999999999997</c:v>
                </c:pt>
                <c:pt idx="4">
                  <c:v>36</c:v>
                </c:pt>
                <c:pt idx="5" formatCode="0.0">
                  <c:v>34.700000000000003</c:v>
                </c:pt>
                <c:pt idx="6" formatCode="0.0">
                  <c:v>33.5</c:v>
                </c:pt>
                <c:pt idx="7" formatCode="0.0">
                  <c:v>35.9</c:v>
                </c:pt>
                <c:pt idx="8" formatCode="0.0">
                  <c:v>35.9</c:v>
                </c:pt>
                <c:pt idx="9" formatCode="0.0">
                  <c:v>37.5</c:v>
                </c:pt>
                <c:pt idx="10" formatCode="0.0">
                  <c:v>37.299999999999997</c:v>
                </c:pt>
                <c:pt idx="11" formatCode="0.0">
                  <c:v>37.9</c:v>
                </c:pt>
                <c:pt idx="12" formatCode="0.0">
                  <c:v>36.700000000000003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august 2026'!$B$7:$N$7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9"/>
          <c:min val="3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4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aug</a:t>
            </a:r>
            <a:r>
              <a:rPr lang="en-US" sz="16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sz="14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aug</a:t>
            </a:r>
            <a:r>
              <a:rPr lang="en-US" sz="16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54762785966E-2"/>
          <c:y val="0.19197313426921081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august 2026'!$A$17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august 2026'!$B$7:$N$7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</c:v>
                </c:pt>
              </c:strCache>
            </c:strRef>
          </c:cat>
          <c:val>
            <c:numRef>
              <c:f>'Forbruksgjeld - august 2026'!$B$17:$N$17</c:f>
              <c:numCache>
                <c:formatCode>0.0</c:formatCode>
                <c:ptCount val="13"/>
                <c:pt idx="0">
                  <c:v>137.1</c:v>
                </c:pt>
                <c:pt idx="1">
                  <c:v>138.9</c:v>
                </c:pt>
                <c:pt idx="2">
                  <c:v>139.30000000000001</c:v>
                </c:pt>
                <c:pt idx="3">
                  <c:v>139.1</c:v>
                </c:pt>
                <c:pt idx="4">
                  <c:v>140.6</c:v>
                </c:pt>
                <c:pt idx="5">
                  <c:v>140.9</c:v>
                </c:pt>
                <c:pt idx="6">
                  <c:v>142.19999999999999</c:v>
                </c:pt>
                <c:pt idx="7">
                  <c:v>137.5</c:v>
                </c:pt>
                <c:pt idx="8">
                  <c:v>137.5</c:v>
                </c:pt>
                <c:pt idx="9">
                  <c:v>138.19999999999999</c:v>
                </c:pt>
                <c:pt idx="10">
                  <c:v>137.4</c:v>
                </c:pt>
                <c:pt idx="11">
                  <c:v>137.69999999999999</c:v>
                </c:pt>
                <c:pt idx="12">
                  <c:v>139.80000000000001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august 2026'!$A$15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august 2026'!$B$7:$N$7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august 2026'!$B$15:$D$15</c15:sqref>
                        </c15:formulaRef>
                      </c:ext>
                    </c:extLst>
                    <c:numCache>
                      <c:formatCode>0.0</c:formatCode>
                      <c:ptCount val="3"/>
                      <c:pt idx="0">
                        <c:v>40.5</c:v>
                      </c:pt>
                      <c:pt idx="1">
                        <c:v>41.5</c:v>
                      </c:pt>
                      <c:pt idx="2" formatCode="General">
                        <c:v>41.6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august 2026'!$B$7:$N$7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august 2026'!$B$7:$N$7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august 2026'!$B$7:$N$7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3"/>
          <c:min val="13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6</xdr:col>
      <xdr:colOff>607816</xdr:colOff>
      <xdr:row>28</xdr:row>
      <xdr:rowOff>134865</xdr:rowOff>
    </xdr:from>
    <xdr:to>
      <xdr:col>16</xdr:col>
      <xdr:colOff>467264</xdr:colOff>
      <xdr:row>52</xdr:row>
      <xdr:rowOff>169624</xdr:rowOff>
    </xdr:to>
    <xdr:graphicFrame macro="">
      <xdr:nvGraphicFramePr>
        <xdr:cNvPr id="12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649695</xdr:colOff>
      <xdr:row>53</xdr:row>
      <xdr:rowOff>143668</xdr:rowOff>
    </xdr:from>
    <xdr:to>
      <xdr:col>16</xdr:col>
      <xdr:colOff>504265</xdr:colOff>
      <xdr:row>77</xdr:row>
      <xdr:rowOff>98052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6</xdr:col>
      <xdr:colOff>545702</xdr:colOff>
      <xdr:row>52</xdr:row>
      <xdr:rowOff>151033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6</xdr:col>
      <xdr:colOff>534966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627586</xdr:colOff>
      <xdr:row>28</xdr:row>
      <xdr:rowOff>156910</xdr:rowOff>
    </xdr:from>
    <xdr:to>
      <xdr:col>27</xdr:col>
      <xdr:colOff>52192</xdr:colOff>
      <xdr:row>52</xdr:row>
      <xdr:rowOff>129207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16</xdr:col>
      <xdr:colOff>665445</xdr:colOff>
      <xdr:row>53</xdr:row>
      <xdr:rowOff>130480</xdr:rowOff>
    </xdr:from>
    <xdr:to>
      <xdr:col>28</xdr:col>
      <xdr:colOff>98364</xdr:colOff>
      <xdr:row>80</xdr:row>
      <xdr:rowOff>26096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320E52F4-68D5-4B99-C2BC-E6536EE21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636130" y="10503596"/>
          <a:ext cx="8605624" cy="5180034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0.13486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744235" y="64054"/>
          <a:ext cx="1555934" cy="54556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0.12834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861840" y="70978"/>
          <a:ext cx="1691678" cy="507417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0.1302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4277" y="64198"/>
          <a:ext cx="1670199" cy="5257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4:Z97"/>
  <sheetViews>
    <sheetView showGridLines="0" tabSelected="1" zoomScale="95" zoomScaleNormal="95" workbookViewId="0">
      <selection activeCell="E4" sqref="E4"/>
    </sheetView>
  </sheetViews>
  <sheetFormatPr baseColWidth="10" defaultRowHeight="15" x14ac:dyDescent="0.25"/>
  <cols>
    <col min="1" max="1" width="44.85546875" customWidth="1"/>
    <col min="2" max="13" width="13" customWidth="1"/>
    <col min="14" max="14" width="14.42578125" bestFit="1" customWidth="1"/>
    <col min="15" max="15" width="12.85546875" bestFit="1" customWidth="1"/>
    <col min="16" max="16" width="12.28515625" bestFit="1" customWidth="1"/>
    <col min="17" max="17" width="12.42578125" customWidth="1"/>
    <col min="18" max="18" width="11.5703125" bestFit="1" customWidth="1"/>
  </cols>
  <sheetData>
    <row r="4" spans="1:21" x14ac:dyDescent="0.25">
      <c r="M4" s="28"/>
    </row>
    <row r="5" spans="1:21" x14ac:dyDescent="0.25">
      <c r="A5" s="26" t="s">
        <v>39</v>
      </c>
    </row>
    <row r="6" spans="1:21" x14ac:dyDescent="0.25">
      <c r="A6" s="14"/>
      <c r="G6" s="20">
        <v>2026</v>
      </c>
    </row>
    <row r="7" spans="1:21" x14ac:dyDescent="0.25">
      <c r="B7" s="4" t="s">
        <v>21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40</v>
      </c>
      <c r="H7" s="4" t="s">
        <v>26</v>
      </c>
      <c r="I7" s="4" t="s">
        <v>35</v>
      </c>
      <c r="J7" s="4" t="s">
        <v>36</v>
      </c>
      <c r="K7" s="4" t="s">
        <v>27</v>
      </c>
      <c r="L7" s="4" t="s">
        <v>37</v>
      </c>
      <c r="M7" s="4" t="s">
        <v>38</v>
      </c>
      <c r="N7" s="4" t="s">
        <v>21</v>
      </c>
      <c r="O7" s="5" t="s">
        <v>0</v>
      </c>
      <c r="P7" s="5" t="s">
        <v>1</v>
      </c>
      <c r="Q7" s="6" t="s">
        <v>2</v>
      </c>
      <c r="R7" s="7" t="s">
        <v>42</v>
      </c>
      <c r="U7" s="21"/>
    </row>
    <row r="8" spans="1:21" ht="15.75" x14ac:dyDescent="0.25">
      <c r="A8" s="1" t="s">
        <v>3</v>
      </c>
      <c r="B8" s="17">
        <v>174.1</v>
      </c>
      <c r="C8" s="17">
        <v>175.4</v>
      </c>
      <c r="D8" s="2">
        <v>175.5</v>
      </c>
      <c r="E8" s="2">
        <v>177.2</v>
      </c>
      <c r="F8" s="17">
        <v>177.3</v>
      </c>
      <c r="G8" s="17">
        <v>176.3</v>
      </c>
      <c r="H8" s="17">
        <v>176.3</v>
      </c>
      <c r="I8" s="17">
        <v>174.1</v>
      </c>
      <c r="J8" s="32">
        <v>174</v>
      </c>
      <c r="K8" s="16">
        <v>176.3</v>
      </c>
      <c r="L8" s="16">
        <v>175.3</v>
      </c>
      <c r="M8" s="16">
        <v>176.2</v>
      </c>
      <c r="N8" s="16">
        <v>177.2</v>
      </c>
      <c r="O8" s="16">
        <f>N8-M8</f>
        <v>1</v>
      </c>
      <c r="P8" s="27">
        <f>O8/M8</f>
        <v>5.6753688989784343E-3</v>
      </c>
      <c r="Q8" s="16">
        <f>N8-B8</f>
        <v>3.0999999999999943</v>
      </c>
      <c r="R8" s="27">
        <f>Q8/B8</f>
        <v>1.7805858701895431E-2</v>
      </c>
      <c r="S8" s="21"/>
      <c r="T8" s="25"/>
      <c r="U8" s="28"/>
    </row>
    <row r="9" spans="1:21" x14ac:dyDescent="0.25">
      <c r="A9" s="2" t="s">
        <v>4</v>
      </c>
      <c r="B9" s="16">
        <v>96.6</v>
      </c>
      <c r="C9" s="16">
        <v>97.4</v>
      </c>
      <c r="D9" s="2">
        <v>97.7</v>
      </c>
      <c r="E9" s="2">
        <v>97.8</v>
      </c>
      <c r="F9" s="2">
        <v>98.6</v>
      </c>
      <c r="G9" s="17">
        <v>99.2</v>
      </c>
      <c r="H9" s="17">
        <v>100.5</v>
      </c>
      <c r="I9" s="16">
        <v>95.3</v>
      </c>
      <c r="J9" s="16">
        <v>95.2</v>
      </c>
      <c r="K9" s="16">
        <v>96.6</v>
      </c>
      <c r="L9" s="16">
        <v>96.9</v>
      </c>
      <c r="M9" s="16">
        <v>97.3</v>
      </c>
      <c r="N9" s="16">
        <v>98.2</v>
      </c>
      <c r="O9" s="16">
        <f t="shared" ref="O9:O26" si="0">N9-M9</f>
        <v>0.90000000000000568</v>
      </c>
      <c r="P9" s="27">
        <f t="shared" ref="P9:P26" si="1">O9/M9</f>
        <v>9.2497430626927619E-3</v>
      </c>
      <c r="Q9" s="16">
        <f t="shared" ref="Q9:Q26" si="2">N9-B9</f>
        <v>1.6000000000000085</v>
      </c>
      <c r="R9" s="27">
        <f t="shared" ref="R9:R26" si="3">Q9/B9</f>
        <v>1.6563146997929695E-2</v>
      </c>
      <c r="S9" s="21"/>
      <c r="T9" s="31"/>
    </row>
    <row r="10" spans="1:21" x14ac:dyDescent="0.25">
      <c r="A10" s="2" t="s">
        <v>5</v>
      </c>
      <c r="B10" s="16">
        <v>76.7</v>
      </c>
      <c r="C10" s="16">
        <v>77.099999999999994</v>
      </c>
      <c r="D10" s="2">
        <v>77</v>
      </c>
      <c r="E10" s="29">
        <v>78.599999999999994</v>
      </c>
      <c r="F10" s="29">
        <v>77.900000000000006</v>
      </c>
      <c r="G10" s="16">
        <v>76.3</v>
      </c>
      <c r="H10" s="16">
        <v>75.2</v>
      </c>
      <c r="I10" s="16">
        <v>78.099999999999994</v>
      </c>
      <c r="J10" s="16">
        <v>78.099999999999994</v>
      </c>
      <c r="K10" s="16">
        <v>79.099999999999994</v>
      </c>
      <c r="L10" s="16">
        <v>77.8</v>
      </c>
      <c r="M10" s="16">
        <v>78.3</v>
      </c>
      <c r="N10" s="16">
        <v>78.3</v>
      </c>
      <c r="O10" s="16">
        <f t="shared" si="0"/>
        <v>0</v>
      </c>
      <c r="P10" s="27">
        <f t="shared" si="1"/>
        <v>0</v>
      </c>
      <c r="Q10" s="16">
        <f t="shared" si="2"/>
        <v>1.5999999999999943</v>
      </c>
      <c r="R10" s="27">
        <f t="shared" si="3"/>
        <v>2.086049543676655E-2</v>
      </c>
      <c r="S10" s="21"/>
      <c r="T10" s="30"/>
    </row>
    <row r="11" spans="1:21" x14ac:dyDescent="0.25">
      <c r="A11" s="2" t="s">
        <v>6</v>
      </c>
      <c r="B11" s="16">
        <v>0.8</v>
      </c>
      <c r="C11" s="16">
        <v>0.9</v>
      </c>
      <c r="D11" s="2">
        <v>0.8</v>
      </c>
      <c r="E11" s="2">
        <v>0.8</v>
      </c>
      <c r="F11" s="2">
        <v>0.7</v>
      </c>
      <c r="G11" s="17">
        <v>0.7</v>
      </c>
      <c r="H11" s="17">
        <v>0.7</v>
      </c>
      <c r="I11" s="17">
        <v>0.7</v>
      </c>
      <c r="J11" s="17">
        <v>0.7</v>
      </c>
      <c r="K11" s="17">
        <v>0.7</v>
      </c>
      <c r="L11" s="17">
        <v>0.7</v>
      </c>
      <c r="M11" s="17">
        <v>0.6</v>
      </c>
      <c r="N11" s="17">
        <v>0.7</v>
      </c>
      <c r="O11" s="16">
        <f t="shared" si="0"/>
        <v>9.9999999999999978E-2</v>
      </c>
      <c r="P11" s="27">
        <f t="shared" si="1"/>
        <v>0.16666666666666663</v>
      </c>
      <c r="Q11" s="16">
        <f t="shared" si="2"/>
        <v>-0.10000000000000009</v>
      </c>
      <c r="R11" s="27">
        <f t="shared" si="3"/>
        <v>-0.12500000000000011</v>
      </c>
      <c r="S11" s="21"/>
      <c r="T11" s="30"/>
    </row>
    <row r="12" spans="1:21" x14ac:dyDescent="0.25">
      <c r="A12" s="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21"/>
      <c r="T12" s="30"/>
    </row>
    <row r="13" spans="1:21" x14ac:dyDescent="0.25">
      <c r="A13" s="1" t="s">
        <v>7</v>
      </c>
      <c r="B13" s="17">
        <v>271.5</v>
      </c>
      <c r="C13" s="17">
        <v>274</v>
      </c>
      <c r="D13" s="16">
        <v>275.89999999999998</v>
      </c>
      <c r="E13" s="2">
        <v>280.2</v>
      </c>
      <c r="F13" s="2">
        <v>282.8</v>
      </c>
      <c r="G13" s="17">
        <v>281.89999999999998</v>
      </c>
      <c r="H13" s="16">
        <v>282.2</v>
      </c>
      <c r="I13" s="16">
        <v>283.2</v>
      </c>
      <c r="J13" s="16">
        <v>283.7</v>
      </c>
      <c r="K13" s="16">
        <v>283.89999999999998</v>
      </c>
      <c r="L13" s="16">
        <v>284.60000000000002</v>
      </c>
      <c r="M13" s="16">
        <v>285.60000000000002</v>
      </c>
      <c r="N13" s="16">
        <v>286.39999999999998</v>
      </c>
      <c r="O13" s="16">
        <f t="shared" si="0"/>
        <v>0.79999999999995453</v>
      </c>
      <c r="P13" s="27">
        <f t="shared" si="1"/>
        <v>2.8011204481791121E-3</v>
      </c>
      <c r="Q13" s="16">
        <f t="shared" si="2"/>
        <v>14.899999999999977</v>
      </c>
      <c r="R13" s="27">
        <f t="shared" si="3"/>
        <v>5.4880294659300104E-2</v>
      </c>
      <c r="S13" s="21"/>
      <c r="T13" s="30"/>
    </row>
    <row r="14" spans="1:21" x14ac:dyDescent="0.25">
      <c r="A14" s="2" t="s">
        <v>8</v>
      </c>
      <c r="B14" s="16">
        <v>76.7</v>
      </c>
      <c r="C14" s="16">
        <v>77.099999999999994</v>
      </c>
      <c r="D14" s="2">
        <v>77</v>
      </c>
      <c r="E14" s="29">
        <v>78.599999999999994</v>
      </c>
      <c r="F14" s="29">
        <v>77.900000000000006</v>
      </c>
      <c r="G14" s="16">
        <v>76.3</v>
      </c>
      <c r="H14" s="16">
        <v>75.2</v>
      </c>
      <c r="I14" s="16">
        <v>78.099999999999994</v>
      </c>
      <c r="J14" s="16">
        <v>78.099999999999994</v>
      </c>
      <c r="K14" s="16">
        <v>79.099999999999994</v>
      </c>
      <c r="L14" s="16">
        <v>77.8</v>
      </c>
      <c r="M14" s="16">
        <v>78.3</v>
      </c>
      <c r="N14" s="16">
        <v>78.3</v>
      </c>
      <c r="O14" s="16">
        <f t="shared" si="0"/>
        <v>0</v>
      </c>
      <c r="P14" s="27">
        <f t="shared" si="1"/>
        <v>0</v>
      </c>
      <c r="Q14" s="16">
        <f t="shared" si="2"/>
        <v>1.5999999999999943</v>
      </c>
      <c r="R14" s="27">
        <f t="shared" si="3"/>
        <v>2.086049543676655E-2</v>
      </c>
      <c r="S14" s="21"/>
      <c r="T14" s="30"/>
    </row>
    <row r="15" spans="1:21" x14ac:dyDescent="0.25">
      <c r="A15" s="2" t="s">
        <v>9</v>
      </c>
      <c r="B15" s="16">
        <v>40.5</v>
      </c>
      <c r="C15" s="16">
        <v>41.5</v>
      </c>
      <c r="D15" s="2">
        <v>41.6</v>
      </c>
      <c r="E15" s="2">
        <v>41.3</v>
      </c>
      <c r="F15" s="29">
        <v>42</v>
      </c>
      <c r="G15" s="16">
        <v>41.7</v>
      </c>
      <c r="H15" s="16">
        <v>41.7</v>
      </c>
      <c r="I15" s="16">
        <v>42.2</v>
      </c>
      <c r="J15" s="16">
        <v>42.3</v>
      </c>
      <c r="K15" s="16">
        <v>41.6</v>
      </c>
      <c r="L15" s="16">
        <v>40.5</v>
      </c>
      <c r="M15" s="16">
        <v>40.4</v>
      </c>
      <c r="N15" s="16">
        <v>41.6</v>
      </c>
      <c r="O15" s="16">
        <f t="shared" si="0"/>
        <v>1.2000000000000028</v>
      </c>
      <c r="P15" s="27">
        <f t="shared" si="1"/>
        <v>2.9702970297029774E-2</v>
      </c>
      <c r="Q15" s="16">
        <f t="shared" si="2"/>
        <v>1.1000000000000014</v>
      </c>
      <c r="R15" s="27">
        <f t="shared" si="3"/>
        <v>2.7160493827160528E-2</v>
      </c>
      <c r="S15" s="21"/>
      <c r="T15" s="30"/>
    </row>
    <row r="16" spans="1:21" x14ac:dyDescent="0.25">
      <c r="A16" s="2" t="s">
        <v>10</v>
      </c>
      <c r="B16" s="17">
        <v>36.200000000000003</v>
      </c>
      <c r="C16" s="17">
        <v>35.6</v>
      </c>
      <c r="D16" s="2">
        <v>35.299999999999997</v>
      </c>
      <c r="E16" s="2">
        <v>37.299999999999997</v>
      </c>
      <c r="F16" s="2">
        <v>36</v>
      </c>
      <c r="G16" s="16">
        <v>34.700000000000003</v>
      </c>
      <c r="H16" s="16">
        <v>33.5</v>
      </c>
      <c r="I16" s="16">
        <v>35.9</v>
      </c>
      <c r="J16" s="16">
        <v>35.9</v>
      </c>
      <c r="K16" s="16">
        <v>37.5</v>
      </c>
      <c r="L16" s="16">
        <v>37.299999999999997</v>
      </c>
      <c r="M16" s="16">
        <v>37.9</v>
      </c>
      <c r="N16" s="16">
        <v>36.700000000000003</v>
      </c>
      <c r="O16" s="16">
        <f t="shared" si="0"/>
        <v>-1.1999999999999957</v>
      </c>
      <c r="P16" s="27">
        <f t="shared" si="1"/>
        <v>-3.166226912928749E-2</v>
      </c>
      <c r="Q16" s="16">
        <f t="shared" si="2"/>
        <v>0.5</v>
      </c>
      <c r="R16" s="27">
        <f t="shared" si="3"/>
        <v>1.3812154696132596E-2</v>
      </c>
      <c r="S16" s="21"/>
      <c r="T16" s="30"/>
    </row>
    <row r="17" spans="1:21" x14ac:dyDescent="0.25">
      <c r="A17" s="8" t="s">
        <v>31</v>
      </c>
      <c r="B17" s="18">
        <f t="shared" ref="B17:L17" si="4">B9+B15</f>
        <v>137.1</v>
      </c>
      <c r="C17" s="18">
        <f t="shared" si="4"/>
        <v>138.9</v>
      </c>
      <c r="D17" s="18">
        <f t="shared" si="4"/>
        <v>139.30000000000001</v>
      </c>
      <c r="E17" s="18">
        <f t="shared" si="4"/>
        <v>139.1</v>
      </c>
      <c r="F17" s="18">
        <f t="shared" si="4"/>
        <v>140.6</v>
      </c>
      <c r="G17" s="18">
        <f t="shared" si="4"/>
        <v>140.9</v>
      </c>
      <c r="H17" s="18">
        <f t="shared" si="4"/>
        <v>142.19999999999999</v>
      </c>
      <c r="I17" s="18">
        <f t="shared" si="4"/>
        <v>137.5</v>
      </c>
      <c r="J17" s="18">
        <f t="shared" si="4"/>
        <v>137.5</v>
      </c>
      <c r="K17" s="18">
        <f t="shared" si="4"/>
        <v>138.19999999999999</v>
      </c>
      <c r="L17" s="18">
        <f t="shared" si="4"/>
        <v>137.4</v>
      </c>
      <c r="M17" s="18">
        <f>M9+M15</f>
        <v>137.69999999999999</v>
      </c>
      <c r="N17" s="18">
        <f>N9+N15</f>
        <v>139.80000000000001</v>
      </c>
      <c r="O17" s="18">
        <f t="shared" si="0"/>
        <v>2.1000000000000227</v>
      </c>
      <c r="P17" s="33">
        <f t="shared" si="1"/>
        <v>1.5250544662309535E-2</v>
      </c>
      <c r="Q17" s="18">
        <f t="shared" si="2"/>
        <v>2.7000000000000171</v>
      </c>
      <c r="R17" s="33">
        <f t="shared" si="3"/>
        <v>1.969365426695855E-2</v>
      </c>
      <c r="S17" s="21"/>
      <c r="T17" s="30"/>
      <c r="U17" s="21"/>
    </row>
    <row r="18" spans="1:21" x14ac:dyDescent="0.25">
      <c r="A18" s="1" t="s">
        <v>11</v>
      </c>
      <c r="B18" s="19">
        <v>3463320</v>
      </c>
      <c r="C18" s="19">
        <v>3472523</v>
      </c>
      <c r="D18" s="19">
        <v>3480151</v>
      </c>
      <c r="E18" s="19">
        <v>3492084</v>
      </c>
      <c r="F18" s="19">
        <v>3497229</v>
      </c>
      <c r="G18" s="19">
        <v>3471820</v>
      </c>
      <c r="H18" s="19">
        <v>3478614</v>
      </c>
      <c r="I18" s="19">
        <v>3486655</v>
      </c>
      <c r="J18" s="19">
        <v>3492489</v>
      </c>
      <c r="K18" s="19">
        <v>3496968</v>
      </c>
      <c r="L18" s="19">
        <v>3504041</v>
      </c>
      <c r="M18" s="19">
        <v>3510404</v>
      </c>
      <c r="N18" s="19">
        <v>3519128</v>
      </c>
      <c r="O18" s="19">
        <f t="shared" si="0"/>
        <v>8724</v>
      </c>
      <c r="P18" s="27">
        <f t="shared" si="1"/>
        <v>2.4851840414949391E-3</v>
      </c>
      <c r="Q18" s="19">
        <f t="shared" si="2"/>
        <v>55808</v>
      </c>
      <c r="R18" s="27">
        <f t="shared" si="3"/>
        <v>1.6114017763302266E-2</v>
      </c>
      <c r="S18" s="24"/>
      <c r="T18" s="30"/>
    </row>
    <row r="19" spans="1:21" x14ac:dyDescent="0.25">
      <c r="A19" s="2" t="s">
        <v>12</v>
      </c>
      <c r="B19" s="22">
        <v>3385007</v>
      </c>
      <c r="C19" s="22">
        <v>3393593</v>
      </c>
      <c r="D19" s="19">
        <v>3401963</v>
      </c>
      <c r="E19" s="19">
        <v>3414425</v>
      </c>
      <c r="F19" s="19">
        <v>3422068</v>
      </c>
      <c r="G19" s="19">
        <v>3396791</v>
      </c>
      <c r="H19" s="19">
        <v>3403581</v>
      </c>
      <c r="I19" s="19">
        <v>3411740</v>
      </c>
      <c r="J19" s="19">
        <v>3418091</v>
      </c>
      <c r="K19" s="19">
        <v>3422444</v>
      </c>
      <c r="L19" s="19">
        <v>3430653</v>
      </c>
      <c r="M19" s="19">
        <v>3438284</v>
      </c>
      <c r="N19" s="19">
        <v>3446251</v>
      </c>
      <c r="O19" s="19">
        <f t="shared" si="0"/>
        <v>7967</v>
      </c>
      <c r="P19" s="27">
        <f t="shared" si="1"/>
        <v>2.3171442498641764E-3</v>
      </c>
      <c r="Q19" s="19">
        <f t="shared" si="2"/>
        <v>61244</v>
      </c>
      <c r="R19" s="27">
        <f t="shared" si="3"/>
        <v>1.8092724771322483E-2</v>
      </c>
      <c r="S19" s="24"/>
      <c r="T19" s="30"/>
    </row>
    <row r="20" spans="1:21" x14ac:dyDescent="0.25">
      <c r="A20" s="2" t="s">
        <v>13</v>
      </c>
      <c r="B20" s="19">
        <v>501002</v>
      </c>
      <c r="C20" s="19">
        <v>518551</v>
      </c>
      <c r="D20" s="19">
        <v>521128</v>
      </c>
      <c r="E20" s="19">
        <v>533609</v>
      </c>
      <c r="F20" s="19">
        <v>533803</v>
      </c>
      <c r="G20" s="19">
        <v>529403</v>
      </c>
      <c r="H20" s="19">
        <v>528596</v>
      </c>
      <c r="I20" s="19">
        <v>527895</v>
      </c>
      <c r="J20" s="19">
        <v>526568</v>
      </c>
      <c r="K20" s="19">
        <v>529448</v>
      </c>
      <c r="L20" s="19">
        <v>525995</v>
      </c>
      <c r="M20" s="19">
        <v>527675</v>
      </c>
      <c r="N20" s="19">
        <v>531292</v>
      </c>
      <c r="O20" s="19">
        <f t="shared" si="0"/>
        <v>3617</v>
      </c>
      <c r="P20" s="27">
        <f t="shared" si="1"/>
        <v>6.8545980006632871E-3</v>
      </c>
      <c r="Q20" s="19">
        <f t="shared" si="2"/>
        <v>30290</v>
      </c>
      <c r="R20" s="27">
        <f t="shared" si="3"/>
        <v>6.0458840483670721E-2</v>
      </c>
      <c r="S20" s="24"/>
      <c r="T20" s="30"/>
    </row>
    <row r="21" spans="1:21" x14ac:dyDescent="0.25">
      <c r="A21" s="2" t="s">
        <v>14</v>
      </c>
      <c r="B21" s="19">
        <v>68284</v>
      </c>
      <c r="C21" s="19">
        <v>68124</v>
      </c>
      <c r="D21" s="19">
        <v>66051</v>
      </c>
      <c r="E21" s="19">
        <v>64927</v>
      </c>
      <c r="F21" s="19">
        <v>61599</v>
      </c>
      <c r="G21" s="19">
        <v>59746</v>
      </c>
      <c r="H21" s="19">
        <v>57970</v>
      </c>
      <c r="I21" s="19">
        <v>57373</v>
      </c>
      <c r="J21" s="19">
        <v>57661</v>
      </c>
      <c r="K21" s="19">
        <v>56794</v>
      </c>
      <c r="L21" s="19">
        <v>55490</v>
      </c>
      <c r="M21" s="19">
        <v>50198</v>
      </c>
      <c r="N21" s="19">
        <v>55794</v>
      </c>
      <c r="O21" s="19">
        <f t="shared" si="0"/>
        <v>5596</v>
      </c>
      <c r="P21" s="27">
        <f t="shared" si="1"/>
        <v>0.11147854496195067</v>
      </c>
      <c r="Q21" s="19">
        <f t="shared" si="2"/>
        <v>-12490</v>
      </c>
      <c r="R21" s="27">
        <f t="shared" si="3"/>
        <v>-0.18291254173744947</v>
      </c>
      <c r="S21" s="24"/>
      <c r="T21" s="30"/>
    </row>
    <row r="22" spans="1:21" x14ac:dyDescent="0.25">
      <c r="A22" s="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24"/>
      <c r="T22" s="30"/>
    </row>
    <row r="23" spans="1:21" x14ac:dyDescent="0.25">
      <c r="A23" s="1" t="s">
        <v>15</v>
      </c>
      <c r="B23" s="19">
        <v>8104868</v>
      </c>
      <c r="C23" s="19">
        <v>8175867</v>
      </c>
      <c r="D23" s="19">
        <v>8199832</v>
      </c>
      <c r="E23" s="19">
        <v>8286931</v>
      </c>
      <c r="F23" s="19">
        <v>8316066</v>
      </c>
      <c r="G23" s="19">
        <v>8243223</v>
      </c>
      <c r="H23" s="19">
        <v>8268576</v>
      </c>
      <c r="I23" s="19">
        <v>8287084</v>
      </c>
      <c r="J23" s="19">
        <v>8304331</v>
      </c>
      <c r="K23" s="19">
        <v>8306796</v>
      </c>
      <c r="L23" s="19">
        <v>8307576</v>
      </c>
      <c r="M23" s="19">
        <v>8337038</v>
      </c>
      <c r="N23" s="19">
        <v>8387544</v>
      </c>
      <c r="O23" s="19">
        <f t="shared" si="0"/>
        <v>50506</v>
      </c>
      <c r="P23" s="27">
        <f t="shared" si="1"/>
        <v>6.0580268435864153E-3</v>
      </c>
      <c r="Q23" s="19">
        <f t="shared" si="2"/>
        <v>282676</v>
      </c>
      <c r="R23" s="27">
        <f t="shared" si="3"/>
        <v>3.4877310771748535E-2</v>
      </c>
      <c r="S23" s="24"/>
      <c r="T23" s="30"/>
    </row>
    <row r="24" spans="1:21" x14ac:dyDescent="0.25">
      <c r="A24" s="2" t="s">
        <v>16</v>
      </c>
      <c r="B24" s="19">
        <v>7128311</v>
      </c>
      <c r="C24" s="19">
        <v>7150028</v>
      </c>
      <c r="D24" s="19">
        <v>7173012</v>
      </c>
      <c r="E24" s="19">
        <v>7240528</v>
      </c>
      <c r="F24" s="19">
        <v>7269052</v>
      </c>
      <c r="G24" s="19">
        <v>7208100</v>
      </c>
      <c r="H24" s="19">
        <v>7235629</v>
      </c>
      <c r="I24" s="19">
        <v>7257096</v>
      </c>
      <c r="J24" s="19">
        <v>7278646</v>
      </c>
      <c r="K24" s="19">
        <v>7271132</v>
      </c>
      <c r="L24" s="19">
        <v>7284137</v>
      </c>
      <c r="M24" s="19">
        <v>7312705</v>
      </c>
      <c r="N24" s="19">
        <v>7347183</v>
      </c>
      <c r="O24" s="19">
        <f t="shared" si="0"/>
        <v>34478</v>
      </c>
      <c r="P24" s="27">
        <f t="shared" si="1"/>
        <v>4.7148079951262901E-3</v>
      </c>
      <c r="Q24" s="19">
        <f t="shared" si="2"/>
        <v>218872</v>
      </c>
      <c r="R24" s="27">
        <f t="shared" si="3"/>
        <v>3.0704608707448372E-2</v>
      </c>
      <c r="S24" s="24"/>
      <c r="T24" s="30"/>
    </row>
    <row r="25" spans="1:21" x14ac:dyDescent="0.25">
      <c r="A25" s="2" t="s">
        <v>17</v>
      </c>
      <c r="B25" s="19">
        <v>905379</v>
      </c>
      <c r="C25" s="19">
        <v>954814</v>
      </c>
      <c r="D25" s="19">
        <v>958097</v>
      </c>
      <c r="E25" s="19">
        <v>978698</v>
      </c>
      <c r="F25" s="19">
        <v>982922</v>
      </c>
      <c r="G25" s="19">
        <v>972916</v>
      </c>
      <c r="H25" s="19">
        <v>972696</v>
      </c>
      <c r="I25" s="19">
        <v>970331</v>
      </c>
      <c r="J25" s="19">
        <v>965753</v>
      </c>
      <c r="K25" s="19">
        <v>976583</v>
      </c>
      <c r="L25" s="19">
        <v>965827</v>
      </c>
      <c r="M25" s="19">
        <v>972319</v>
      </c>
      <c r="N25" s="19">
        <v>982429</v>
      </c>
      <c r="O25" s="19">
        <f t="shared" si="0"/>
        <v>10110</v>
      </c>
      <c r="P25" s="27">
        <f t="shared" si="1"/>
        <v>1.0397822113935858E-2</v>
      </c>
      <c r="Q25" s="19">
        <f t="shared" si="2"/>
        <v>77050</v>
      </c>
      <c r="R25" s="27">
        <f t="shared" si="3"/>
        <v>8.5102481944025657E-2</v>
      </c>
      <c r="S25" s="24"/>
      <c r="T25" s="30"/>
    </row>
    <row r="26" spans="1:21" x14ac:dyDescent="0.25">
      <c r="A26" s="2" t="s">
        <v>18</v>
      </c>
      <c r="B26" s="19">
        <v>71178</v>
      </c>
      <c r="C26" s="19">
        <v>71025</v>
      </c>
      <c r="D26" s="19">
        <v>68723</v>
      </c>
      <c r="E26" s="19">
        <v>67705</v>
      </c>
      <c r="F26" s="19">
        <v>64092</v>
      </c>
      <c r="G26" s="19">
        <v>62207</v>
      </c>
      <c r="H26" s="19">
        <v>60251</v>
      </c>
      <c r="I26" s="19">
        <v>59657</v>
      </c>
      <c r="J26" s="19">
        <v>59932</v>
      </c>
      <c r="K26" s="19">
        <v>59081</v>
      </c>
      <c r="L26" s="19">
        <v>57612</v>
      </c>
      <c r="M26" s="19">
        <v>52014</v>
      </c>
      <c r="N26" s="19">
        <v>57932</v>
      </c>
      <c r="O26" s="19">
        <f t="shared" si="0"/>
        <v>5918</v>
      </c>
      <c r="P26" s="27">
        <f t="shared" si="1"/>
        <v>0.11377706002230169</v>
      </c>
      <c r="Q26" s="19">
        <f t="shared" si="2"/>
        <v>-13246</v>
      </c>
      <c r="R26" s="27">
        <f t="shared" si="3"/>
        <v>-0.18609682767147151</v>
      </c>
      <c r="S26" s="24"/>
      <c r="T26" s="30"/>
    </row>
    <row r="27" spans="1:21" x14ac:dyDescent="0.25">
      <c r="B27" s="24"/>
      <c r="C27" s="24"/>
      <c r="D27" s="24"/>
      <c r="E27" s="24"/>
      <c r="F27" s="24"/>
      <c r="G27" s="24"/>
      <c r="H27" s="24"/>
      <c r="I27" s="23"/>
      <c r="J27" s="24"/>
      <c r="K27" s="24"/>
      <c r="L27" s="24"/>
      <c r="M27" s="24"/>
      <c r="N27" s="24"/>
      <c r="O27" s="25"/>
      <c r="P27" s="24"/>
      <c r="Q27" s="25"/>
    </row>
    <row r="28" spans="1:21" x14ac:dyDescent="0.25">
      <c r="N28" s="24"/>
    </row>
    <row r="40" spans="26:26" x14ac:dyDescent="0.25">
      <c r="Z40" s="27"/>
    </row>
    <row r="82" spans="1:7" ht="18.75" x14ac:dyDescent="0.3">
      <c r="A82" s="3" t="s">
        <v>19</v>
      </c>
    </row>
    <row r="83" spans="1:7" ht="15.75" x14ac:dyDescent="0.25">
      <c r="A83" s="9"/>
    </row>
    <row r="84" spans="1:7" ht="15.75" x14ac:dyDescent="0.25">
      <c r="A84" s="10" t="s">
        <v>30</v>
      </c>
    </row>
    <row r="85" spans="1:7" ht="15.75" x14ac:dyDescent="0.25">
      <c r="A85" s="11"/>
    </row>
    <row r="86" spans="1:7" ht="15.75" x14ac:dyDescent="0.25">
      <c r="A86" s="10" t="s">
        <v>33</v>
      </c>
    </row>
    <row r="87" spans="1:7" ht="15.75" x14ac:dyDescent="0.25">
      <c r="A87" s="11"/>
      <c r="B87" s="11"/>
      <c r="C87" s="11"/>
      <c r="D87" s="11"/>
      <c r="E87" s="11"/>
      <c r="F87" s="11"/>
      <c r="G87" s="11"/>
    </row>
    <row r="88" spans="1:7" ht="15.75" x14ac:dyDescent="0.25">
      <c r="A88" s="12" t="s">
        <v>28</v>
      </c>
    </row>
    <row r="89" spans="1:7" ht="15.75" x14ac:dyDescent="0.25">
      <c r="A89" s="12" t="s">
        <v>29</v>
      </c>
    </row>
    <row r="90" spans="1:7" ht="15.75" x14ac:dyDescent="0.25">
      <c r="A90" s="13"/>
    </row>
    <row r="91" spans="1:7" ht="15.75" x14ac:dyDescent="0.25">
      <c r="A91" s="13" t="s">
        <v>20</v>
      </c>
    </row>
    <row r="93" spans="1:7" x14ac:dyDescent="0.25">
      <c r="A93" t="s">
        <v>32</v>
      </c>
    </row>
    <row r="95" spans="1:7" x14ac:dyDescent="0.25">
      <c r="A95" t="s">
        <v>34</v>
      </c>
    </row>
    <row r="97" spans="1:1" x14ac:dyDescent="0.25">
      <c r="A97" t="s">
        <v>41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95a8dc906e09a23f09c1565a63b1e5d3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aecc35af4cd3c303a7dcd4860766887d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terms/"/>
    <ds:schemaRef ds:uri="a25de2ce-5261-4e77-8354-5e9f9ed4da62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254b67f-d608-4d90-bdc3-296a28d4a1b3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FDD0-D036-4F3C-A6BC-9ABDE5856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Forbruksgjeld -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2026-06-29T13:30:09Z</cp:lastPrinted>
  <dcterms:created xsi:type="dcterms:W3CDTF">2022-08-03T17:27:27Z</dcterms:created>
  <dcterms:modified xsi:type="dcterms:W3CDTF">2026-08-31T10:04:29Z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