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8"/>
  <workbookPr/>
  <mc:AlternateContent xmlns:mc="http://schemas.openxmlformats.org/markup-compatibility/2006">
    <mc:Choice Requires="x15">
      <x15ac:absPath xmlns:x15ac="http://schemas.microsoft.com/office/spreadsheetml/2010/11/ac" url="U:\SALG\Salg 2018\Web\"/>
    </mc:Choice>
  </mc:AlternateContent>
  <xr:revisionPtr revIDLastSave="0" documentId="8_{C215A2C5-8181-48D0-9907-568183ED1C97}" xr6:coauthVersionLast="47" xr6:coauthVersionMax="47" xr10:uidLastSave="{00000000-0000-0000-0000-000000000000}"/>
  <bookViews>
    <workbookView xWindow="0" yWindow="0" windowWidth="20490" windowHeight="7755" xr2:uid="{00000000-000D-0000-FFFF-FFFF00000000}"/>
  </bookViews>
  <sheets>
    <sheet name="Mai 2018 web"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6" i="1" l="1"/>
  <c r="H146"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G133" i="1"/>
  <c r="H133" i="1" s="1"/>
  <c r="G132" i="1"/>
  <c r="H132" i="1" s="1"/>
  <c r="G131" i="1"/>
  <c r="H131" i="1" s="1"/>
  <c r="G130" i="1"/>
  <c r="H130" i="1" s="1"/>
  <c r="G129" i="1"/>
  <c r="H129" i="1" s="1"/>
  <c r="G128" i="1"/>
  <c r="H128" i="1" s="1"/>
  <c r="G121" i="1"/>
  <c r="H121" i="1" s="1"/>
  <c r="G120" i="1"/>
  <c r="H120" i="1" s="1"/>
  <c r="G119" i="1"/>
  <c r="H119" i="1" s="1"/>
  <c r="G118" i="1"/>
  <c r="H118" i="1" s="1"/>
  <c r="G117" i="1"/>
  <c r="H117" i="1" s="1"/>
  <c r="G116" i="1"/>
  <c r="H116" i="1" s="1"/>
  <c r="G115" i="1"/>
  <c r="H115" i="1" s="1"/>
  <c r="G114" i="1"/>
  <c r="H114" i="1" s="1"/>
  <c r="G113" i="1"/>
  <c r="H113" i="1" s="1"/>
  <c r="G112" i="1"/>
  <c r="H112" i="1" s="1"/>
  <c r="G111" i="1"/>
  <c r="H111" i="1" s="1"/>
  <c r="G110" i="1"/>
  <c r="H110" i="1" s="1"/>
  <c r="G109" i="1"/>
  <c r="H109" i="1" s="1"/>
  <c r="G102" i="1"/>
  <c r="H102" i="1" s="1"/>
  <c r="G101" i="1"/>
  <c r="H101" i="1" s="1"/>
  <c r="F100" i="1"/>
  <c r="E100" i="1"/>
  <c r="G99" i="1"/>
  <c r="H99" i="1" s="1"/>
  <c r="G98" i="1"/>
  <c r="H98" i="1" s="1"/>
  <c r="G97" i="1"/>
  <c r="H97" i="1" s="1"/>
  <c r="G96" i="1"/>
  <c r="H96" i="1" s="1"/>
  <c r="G95" i="1"/>
  <c r="H95" i="1" s="1"/>
  <c r="G94" i="1"/>
  <c r="H94" i="1" s="1"/>
  <c r="F93" i="1"/>
  <c r="E93" i="1"/>
  <c r="G92" i="1"/>
  <c r="H92" i="1" s="1"/>
  <c r="G91" i="1"/>
  <c r="H91" i="1" s="1"/>
  <c r="G90" i="1"/>
  <c r="H90" i="1" s="1"/>
  <c r="G89" i="1"/>
  <c r="H89" i="1" s="1"/>
  <c r="G88" i="1"/>
  <c r="H88" i="1" s="1"/>
  <c r="G87" i="1"/>
  <c r="H87" i="1" s="1"/>
  <c r="G86" i="1"/>
  <c r="H86" i="1" s="1"/>
  <c r="G85" i="1"/>
  <c r="H85" i="1" s="1"/>
  <c r="G84" i="1"/>
  <c r="H84" i="1" s="1"/>
  <c r="G83" i="1"/>
  <c r="H83" i="1" s="1"/>
  <c r="F82" i="1"/>
  <c r="E82" i="1"/>
  <c r="G81" i="1"/>
  <c r="H81" i="1" s="1"/>
  <c r="G80" i="1"/>
  <c r="H80" i="1" s="1"/>
  <c r="G79" i="1"/>
  <c r="H79" i="1" s="1"/>
  <c r="G78" i="1"/>
  <c r="H78" i="1" s="1"/>
  <c r="G77" i="1"/>
  <c r="H77" i="1" s="1"/>
  <c r="G76" i="1"/>
  <c r="H76" i="1" s="1"/>
  <c r="G75" i="1"/>
  <c r="H75" i="1" s="1"/>
  <c r="G74" i="1"/>
  <c r="H74" i="1" s="1"/>
  <c r="G73" i="1"/>
  <c r="H73" i="1" s="1"/>
  <c r="G72" i="1"/>
  <c r="H72" i="1" s="1"/>
  <c r="F71" i="1"/>
  <c r="E71" i="1"/>
  <c r="G70" i="1"/>
  <c r="H70" i="1" s="1"/>
  <c r="G69" i="1"/>
  <c r="H69" i="1" s="1"/>
  <c r="G68" i="1"/>
  <c r="H68" i="1" s="1"/>
  <c r="G67" i="1"/>
  <c r="H67" i="1" s="1"/>
  <c r="G66" i="1"/>
  <c r="H66" i="1" s="1"/>
  <c r="G65" i="1"/>
  <c r="H65" i="1" s="1"/>
  <c r="G64" i="1"/>
  <c r="H64" i="1" s="1"/>
  <c r="G63" i="1"/>
  <c r="H63" i="1" s="1"/>
  <c r="G62" i="1"/>
  <c r="H62" i="1" s="1"/>
  <c r="G61" i="1"/>
  <c r="H61" i="1" s="1"/>
  <c r="G60" i="1"/>
  <c r="H60" i="1" s="1"/>
  <c r="G59" i="1"/>
  <c r="H59" i="1" s="1"/>
  <c r="G58" i="1"/>
  <c r="H58" i="1" s="1"/>
  <c r="G57" i="1"/>
  <c r="H57" i="1" s="1"/>
  <c r="G56" i="1"/>
  <c r="H56" i="1" s="1"/>
  <c r="F55" i="1"/>
  <c r="E55" i="1"/>
  <c r="G54" i="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G41" i="1"/>
  <c r="H41" i="1" s="1"/>
  <c r="G40" i="1"/>
  <c r="H40" i="1" s="1"/>
  <c r="G33" i="1"/>
  <c r="H33" i="1" s="1"/>
  <c r="G32" i="1"/>
  <c r="H32" i="1" s="1"/>
  <c r="G31" i="1"/>
  <c r="H31" i="1" s="1"/>
  <c r="G30" i="1"/>
  <c r="H30" i="1" s="1"/>
  <c r="G29" i="1"/>
  <c r="H29" i="1" s="1"/>
  <c r="G28" i="1"/>
  <c r="H28" i="1" s="1"/>
  <c r="G21" i="1"/>
  <c r="H21" i="1" s="1"/>
  <c r="G20" i="1"/>
  <c r="H20" i="1" s="1"/>
  <c r="G19" i="1"/>
  <c r="H19" i="1" s="1"/>
  <c r="G18" i="1"/>
  <c r="H18" i="1" s="1"/>
  <c r="G17" i="1"/>
  <c r="H17" i="1" s="1"/>
  <c r="G16" i="1"/>
  <c r="H16" i="1" s="1"/>
  <c r="G55" i="1" l="1"/>
  <c r="H55" i="1" s="1"/>
  <c r="G71" i="1"/>
  <c r="H71" i="1" s="1"/>
  <c r="G82" i="1"/>
  <c r="H82" i="1" s="1"/>
  <c r="G93" i="1"/>
  <c r="H93" i="1" s="1"/>
  <c r="G100" i="1"/>
  <c r="H100" i="1" s="1"/>
</calcChain>
</file>

<file path=xl/sharedStrings.xml><?xml version="1.0" encoding="utf-8"?>
<sst xmlns="http://schemas.openxmlformats.org/spreadsheetml/2006/main" count="148" uniqueCount="73">
  <si>
    <t>Tidlig pinse og tidenes hetebølge i mai bidrar til en markert salgsøkning for måneden. Kalenderkorrigert salgsvekst for mai ligger rundt 5 prosent; også det en uvanlig sterk vekst som må tilskrives hetebølgen. Mens rødvin går ned er det solid vekst for hvitvin, musserende og rosévin, og andre lette og lyse kategorier som øl, alkoholfritt og sider.</t>
  </si>
  <si>
    <t>Totalt</t>
  </si>
  <si>
    <t>Kategori</t>
  </si>
  <si>
    <t>Januar - mai</t>
  </si>
  <si>
    <t>Endring</t>
  </si>
  <si>
    <t>2017</t>
  </si>
  <si>
    <t>2018</t>
  </si>
  <si>
    <t>Liter</t>
  </si>
  <si>
    <t>Prosent</t>
  </si>
  <si>
    <t>Svakvin</t>
  </si>
  <si>
    <t>Brennevin</t>
  </si>
  <si>
    <t>Øl</t>
  </si>
  <si>
    <t>Alkoholfritt</t>
  </si>
  <si>
    <t>Sterkvin</t>
  </si>
  <si>
    <t>Totalsum</t>
  </si>
  <si>
    <t>Mai</t>
  </si>
  <si>
    <t>Rødvin</t>
  </si>
  <si>
    <t>Italia</t>
  </si>
  <si>
    <t>Spania</t>
  </si>
  <si>
    <t>Frankrike</t>
  </si>
  <si>
    <t>Chile</t>
  </si>
  <si>
    <t>USA</t>
  </si>
  <si>
    <t>Portugal</t>
  </si>
  <si>
    <t>Australia</t>
  </si>
  <si>
    <t>Sør-Afrika</t>
  </si>
  <si>
    <t>Argentina</t>
  </si>
  <si>
    <t>Østerrike</t>
  </si>
  <si>
    <t>New Zealand</t>
  </si>
  <si>
    <t>Libanon</t>
  </si>
  <si>
    <t>Ungarn</t>
  </si>
  <si>
    <t>Tyskland</t>
  </si>
  <si>
    <t>Andre land</t>
  </si>
  <si>
    <t>Hvitvin</t>
  </si>
  <si>
    <t>Hellas</t>
  </si>
  <si>
    <t>Musserende vin</t>
  </si>
  <si>
    <t>England</t>
  </si>
  <si>
    <t>Rosévin</t>
  </si>
  <si>
    <t>Perlende vin</t>
  </si>
  <si>
    <t>Aromatisert vin</t>
  </si>
  <si>
    <t>Sider</t>
  </si>
  <si>
    <t>Norge</t>
  </si>
  <si>
    <t>Storbritannia</t>
  </si>
  <si>
    <t>Fruktvin</t>
  </si>
  <si>
    <t>Vodka</t>
  </si>
  <si>
    <t>Druebrennevin</t>
  </si>
  <si>
    <t>Whisky</t>
  </si>
  <si>
    <t>Likør</t>
  </si>
  <si>
    <t>Brennevin, annet</t>
  </si>
  <si>
    <t>Akevitt</t>
  </si>
  <si>
    <t>Bitter</t>
  </si>
  <si>
    <t>Gin</t>
  </si>
  <si>
    <t>Brennevin, nøytralt &lt; 37,5 %</t>
  </si>
  <si>
    <t>Rom</t>
  </si>
  <si>
    <t>Fruktbrennevin</t>
  </si>
  <si>
    <t>Genever</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</si>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</sst>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_ ;_ * \-#,##0_ ;_ * &quot;-&quot;??_ ;_ @_ "/>
    <numFmt numFmtId="165" formatCode="0.0\ %"/>
  </numFmts>
  <fonts count="6">
    <font>
      <sz val="10"/>
      <color rgb="FF000000"/>
      <name val="Arial"/>
    </font>
    <font>
      <sz val="10"/>
      <color rgb="FF000000"/>
      <name val="Arial"/>
    </font>
    <font>
      <sz val="10"/>
      <color rgb="FF000000"/>
      <name val="Arial"/>
      <family val="2"/>
    </font>
    <font>
      <b/>
      <sz val="10"/>
      <color rgb="FF000000"/>
      <name val="Arial"/>
      <family val="2"/>
    </font>
    <font>
      <b/>
      <sz val="10"/>
      <color theme="1"/>
      <name val="Arial"/>
      <family val="2"/>
    </font>
    <font>
      <b/>
      <sz val="10"/>
      <color theme="1"/>
      <name val="Arial"/>
    </font>
  </fonts>
  <fills count="4">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2" fillId="0" borderId="0" xfId="0" applyFont="1" applyAlignment="1">
      <alignment horizontal="center" wrapText="1"/>
    </xf>
    <xf numFmtId="0" fontId="4" fillId="3" borderId="1" xfId="0" applyFont="1" applyFill="1" applyBorder="1" applyAlignment="1">
      <alignment horizontal="center"/>
    </xf>
    <xf numFmtId="0" fontId="0" fillId="0" borderId="1" xfId="0" applyBorder="1" applyAlignment="1">
      <alignment horizontal="left"/>
    </xf>
    <xf numFmtId="164" fontId="0" fillId="0" borderId="1" xfId="0" applyNumberFormat="1" applyBorder="1"/>
    <xf numFmtId="165" fontId="0" fillId="0" borderId="1" xfId="1" applyNumberFormat="1" applyFont="1" applyBorder="1"/>
    <xf numFmtId="0" fontId="5" fillId="3" borderId="1" xfId="0" applyFont="1" applyFill="1" applyBorder="1" applyAlignment="1">
      <alignment horizontal="left"/>
    </xf>
    <xf numFmtId="164" fontId="5" fillId="3" borderId="1" xfId="0" applyNumberFormat="1" applyFont="1" applyFill="1" applyBorder="1"/>
    <xf numFmtId="164" fontId="3" fillId="2" borderId="1" xfId="0" applyNumberFormat="1" applyFont="1" applyFill="1" applyBorder="1"/>
    <xf numFmtId="165" fontId="3" fillId="2" borderId="1" xfId="1" applyNumberFormat="1" applyFont="1" applyFill="1" applyBorder="1"/>
    <xf numFmtId="9" fontId="0" fillId="0" borderId="0" xfId="1" applyFont="1"/>
    <xf numFmtId="9" fontId="0" fillId="0" borderId="1" xfId="1" applyFont="1" applyBorder="1"/>
    <xf numFmtId="9" fontId="3" fillId="2" borderId="1" xfId="1" applyFont="1" applyFill="1" applyBorder="1"/>
    <xf numFmtId="164" fontId="0" fillId="0" borderId="0" xfId="0" applyNumberFormat="1"/>
    <xf numFmtId="0" fontId="4" fillId="0" borderId="1" xfId="0" applyFont="1" applyBorder="1" applyAlignment="1">
      <alignment horizontal="left"/>
    </xf>
    <xf numFmtId="164" fontId="4" fillId="0" borderId="1" xfId="0" applyNumberFormat="1" applyFont="1" applyBorder="1"/>
    <xf numFmtId="164" fontId="3" fillId="0" borderId="1" xfId="0" applyNumberFormat="1" applyFont="1" applyBorder="1"/>
    <xf numFmtId="9" fontId="3" fillId="0" borderId="1" xfId="1" applyFont="1" applyBorder="1"/>
    <xf numFmtId="0" fontId="0" fillId="0" borderId="1" xfId="0" applyBorder="1" applyAlignment="1">
      <alignment horizontal="left" indent="1"/>
    </xf>
    <xf numFmtId="0" fontId="2" fillId="0" borderId="1" xfId="0" applyFont="1" applyBorder="1" applyAlignment="1">
      <alignment horizontal="left" indent="1"/>
    </xf>
    <xf numFmtId="0" fontId="4" fillId="3" borderId="1" xfId="0" applyFont="1" applyFill="1" applyBorder="1" applyAlignment="1">
      <alignment horizontal="left"/>
    </xf>
    <xf numFmtId="164" fontId="4" fillId="3" borderId="1" xfId="0" applyNumberFormat="1" applyFont="1" applyFill="1" applyBorder="1"/>
    <xf numFmtId="0" fontId="3" fillId="2" borderId="1" xfId="0" applyFont="1" applyFill="1" applyBorder="1" applyAlignment="1">
      <alignment horizontal="center"/>
    </xf>
    <xf numFmtId="0" fontId="2" fillId="0" borderId="1" xfId="0" applyFont="1" applyBorder="1" applyAlignment="1">
      <alignment horizontal="center" vertical="center" wrapText="1"/>
    </xf>
    <xf numFmtId="0" fontId="4" fillId="3" borderId="1"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4:H146"/>
  <sheetViews>
    <sheetView tabSelected="1" topLeftCell="A61" workbookViewId="0">
      <selection activeCell="D10" sqref="D10"/>
    </sheetView>
  </sheetViews>
  <sheetFormatPr defaultColWidth="11.42578125" defaultRowHeight="12.75"/>
  <cols>
    <col min="4" max="4" width="26.140625" customWidth="1"/>
  </cols>
  <sheetData>
    <row r="4" spans="4:8" ht="12.75" customHeight="1">
      <c r="D4" s="23" t="s">
        <v>0</v>
      </c>
      <c r="E4" s="23"/>
      <c r="F4" s="23"/>
      <c r="G4" s="23"/>
      <c r="H4" s="23"/>
    </row>
    <row r="5" spans="4:8">
      <c r="D5" s="23"/>
      <c r="E5" s="23"/>
      <c r="F5" s="23"/>
      <c r="G5" s="23"/>
      <c r="H5" s="23"/>
    </row>
    <row r="6" spans="4:8">
      <c r="D6" s="23"/>
      <c r="E6" s="23"/>
      <c r="F6" s="23"/>
      <c r="G6" s="23"/>
      <c r="H6" s="23"/>
    </row>
    <row r="7" spans="4:8">
      <c r="D7" s="23"/>
      <c r="E7" s="23"/>
      <c r="F7" s="23"/>
      <c r="G7" s="23"/>
      <c r="H7" s="23"/>
    </row>
    <row r="8" spans="4:8">
      <c r="D8" s="23"/>
      <c r="E8" s="23"/>
      <c r="F8" s="23"/>
      <c r="G8" s="23"/>
      <c r="H8" s="23"/>
    </row>
    <row r="9" spans="4:8">
      <c r="D9" s="23"/>
      <c r="E9" s="23"/>
      <c r="F9" s="23"/>
      <c r="G9" s="23"/>
      <c r="H9" s="23"/>
    </row>
    <row r="10" spans="4:8">
      <c r="D10" s="1"/>
      <c r="E10" s="1"/>
      <c r="F10" s="1"/>
      <c r="G10" s="1"/>
      <c r="H10" s="1"/>
    </row>
    <row r="11" spans="4:8">
      <c r="D11" s="1"/>
      <c r="E11" s="1"/>
      <c r="F11" s="1"/>
      <c r="G11" s="1"/>
      <c r="H11" s="1"/>
    </row>
    <row r="13" spans="4:8">
      <c r="D13" s="22" t="s">
        <v>1</v>
      </c>
      <c r="E13" s="22"/>
      <c r="F13" s="22"/>
      <c r="G13" s="22"/>
      <c r="H13" s="22"/>
    </row>
    <row r="14" spans="4:8">
      <c r="D14" s="24" t="s">
        <v>2</v>
      </c>
      <c r="E14" s="22" t="s">
        <v>3</v>
      </c>
      <c r="F14" s="22"/>
      <c r="G14" s="22" t="s">
        <v>4</v>
      </c>
      <c r="H14" s="22"/>
    </row>
    <row r="15" spans="4:8">
      <c r="D15" s="24"/>
      <c r="E15" s="2" t="s">
        <v>5</v>
      </c>
      <c r="F15" s="2" t="s">
        <v>6</v>
      </c>
      <c r="G15" s="2" t="s">
        <v>7</v>
      </c>
      <c r="H15" s="2" t="s">
        <v>8</v>
      </c>
    </row>
    <row r="16" spans="4:8">
      <c r="D16" s="3" t="s">
        <v>9</v>
      </c>
      <c r="E16" s="4">
        <v>25024256.351999953</v>
      </c>
      <c r="F16" s="4">
        <v>25816234.290999983</v>
      </c>
      <c r="G16" s="4">
        <f>F16-E16</f>
        <v>791977.93900002912</v>
      </c>
      <c r="H16" s="5">
        <f>G16/E16</f>
        <v>3.1648410560529354E-2</v>
      </c>
    </row>
    <row r="17" spans="4:8">
      <c r="D17" s="3" t="s">
        <v>10</v>
      </c>
      <c r="E17" s="4">
        <v>4058550.4100000323</v>
      </c>
      <c r="F17" s="4">
        <v>4116076.8350000279</v>
      </c>
      <c r="G17" s="4">
        <f t="shared" ref="G17:G21" si="0">F17-E17</f>
        <v>57526.424999995623</v>
      </c>
      <c r="H17" s="5">
        <f t="shared" ref="H17:H21" si="1">G17/E17</f>
        <v>1.4174130955292278E-2</v>
      </c>
    </row>
    <row r="18" spans="4:8">
      <c r="D18" s="3" t="s">
        <v>11</v>
      </c>
      <c r="E18" s="4">
        <v>839095.45399999712</v>
      </c>
      <c r="F18" s="4">
        <v>863207.92799999844</v>
      </c>
      <c r="G18" s="4">
        <f t="shared" si="0"/>
        <v>24112.474000001326</v>
      </c>
      <c r="H18" s="5">
        <f t="shared" si="1"/>
        <v>2.8736270569762148E-2</v>
      </c>
    </row>
    <row r="19" spans="4:8">
      <c r="D19" s="3" t="s">
        <v>12</v>
      </c>
      <c r="E19" s="4">
        <v>162170.18</v>
      </c>
      <c r="F19" s="4">
        <v>177479.30000000008</v>
      </c>
      <c r="G19" s="4">
        <f t="shared" si="0"/>
        <v>15309.120000000083</v>
      </c>
      <c r="H19" s="5">
        <f t="shared" si="1"/>
        <v>9.4401572471585607E-2</v>
      </c>
    </row>
    <row r="20" spans="4:8">
      <c r="D20" s="3" t="s">
        <v>13</v>
      </c>
      <c r="E20" s="4">
        <v>176321.02500000002</v>
      </c>
      <c r="F20" s="4">
        <v>172721.95</v>
      </c>
      <c r="G20" s="4">
        <f t="shared" si="0"/>
        <v>-3599.0750000000116</v>
      </c>
      <c r="H20" s="5">
        <f t="shared" si="1"/>
        <v>-2.0412058062843106E-2</v>
      </c>
    </row>
    <row r="21" spans="4:8">
      <c r="D21" s="6" t="s">
        <v>14</v>
      </c>
      <c r="E21" s="7">
        <v>30260393.420999981</v>
      </c>
      <c r="F21" s="7">
        <v>31145720.304000009</v>
      </c>
      <c r="G21" s="8">
        <f t="shared" si="0"/>
        <v>885326.88300002739</v>
      </c>
      <c r="H21" s="9">
        <f t="shared" si="1"/>
        <v>2.9256952171204487E-2</v>
      </c>
    </row>
    <row r="22" spans="4:8">
      <c r="H22" s="10"/>
    </row>
    <row r="23" spans="4:8">
      <c r="H23" s="10"/>
    </row>
    <row r="25" spans="4:8">
      <c r="D25" s="22" t="s">
        <v>1</v>
      </c>
      <c r="E25" s="22"/>
      <c r="F25" s="22"/>
      <c r="G25" s="22"/>
      <c r="H25" s="22"/>
    </row>
    <row r="26" spans="4:8">
      <c r="D26" s="24" t="s">
        <v>2</v>
      </c>
      <c r="E26" s="22" t="s">
        <v>15</v>
      </c>
      <c r="F26" s="22"/>
      <c r="G26" s="22" t="s">
        <v>4</v>
      </c>
      <c r="H26" s="22"/>
    </row>
    <row r="27" spans="4:8">
      <c r="D27" s="24"/>
      <c r="E27" s="2" t="s">
        <v>5</v>
      </c>
      <c r="F27" s="2" t="s">
        <v>6</v>
      </c>
      <c r="G27" s="2" t="s">
        <v>7</v>
      </c>
      <c r="H27" s="2" t="s">
        <v>8</v>
      </c>
    </row>
    <row r="28" spans="4:8">
      <c r="D28" s="3" t="s">
        <v>9</v>
      </c>
      <c r="E28" s="4">
        <v>5617820.3760000039</v>
      </c>
      <c r="F28" s="4">
        <v>6184790.5809999993</v>
      </c>
      <c r="G28" s="4">
        <f>F28-E28</f>
        <v>566970.20499999542</v>
      </c>
      <c r="H28" s="11">
        <f>G28/E28</f>
        <v>0.10092351963088024</v>
      </c>
    </row>
    <row r="29" spans="4:8">
      <c r="D29" s="3" t="s">
        <v>10</v>
      </c>
      <c r="E29" s="4">
        <v>855008.37000000034</v>
      </c>
      <c r="F29" s="4">
        <v>887380.11499999743</v>
      </c>
      <c r="G29" s="4">
        <f t="shared" ref="G29:G92" si="2">F29-E29</f>
        <v>32371.744999997085</v>
      </c>
      <c r="H29" s="11">
        <f t="shared" ref="H29:H92" si="3">G29/E29</f>
        <v>3.7861319416086031E-2</v>
      </c>
    </row>
    <row r="30" spans="4:8">
      <c r="D30" s="3" t="s">
        <v>11</v>
      </c>
      <c r="E30" s="4">
        <v>168242.92299999998</v>
      </c>
      <c r="F30" s="4">
        <v>182370.81399999969</v>
      </c>
      <c r="G30" s="4">
        <f t="shared" si="2"/>
        <v>14127.890999999712</v>
      </c>
      <c r="H30" s="11">
        <f t="shared" si="3"/>
        <v>8.3973166586030573E-2</v>
      </c>
    </row>
    <row r="31" spans="4:8">
      <c r="D31" s="3" t="s">
        <v>12</v>
      </c>
      <c r="E31" s="4">
        <v>49038.590000000018</v>
      </c>
      <c r="F31" s="4">
        <v>55298.054999999978</v>
      </c>
      <c r="G31" s="4">
        <f t="shared" si="2"/>
        <v>6259.4649999999601</v>
      </c>
      <c r="H31" s="11">
        <f t="shared" si="3"/>
        <v>0.12764365778053482</v>
      </c>
    </row>
    <row r="32" spans="4:8">
      <c r="D32" s="3" t="s">
        <v>13</v>
      </c>
      <c r="E32" s="4">
        <v>35350.575000000012</v>
      </c>
      <c r="F32" s="4">
        <v>35459.050000000003</v>
      </c>
      <c r="G32" s="4">
        <f t="shared" si="2"/>
        <v>108.47499999999127</v>
      </c>
      <c r="H32" s="11">
        <f t="shared" si="3"/>
        <v>3.0685498043522977E-3</v>
      </c>
    </row>
    <row r="33" spans="4:8">
      <c r="D33" s="6" t="s">
        <v>14</v>
      </c>
      <c r="E33" s="7">
        <v>6725460.8340000045</v>
      </c>
      <c r="F33" s="7">
        <v>7345298.6149999965</v>
      </c>
      <c r="G33" s="8">
        <f t="shared" si="2"/>
        <v>619837.78099999204</v>
      </c>
      <c r="H33" s="12">
        <f t="shared" si="3"/>
        <v>9.2162871258792259E-2</v>
      </c>
    </row>
    <row r="34" spans="4:8">
      <c r="G34" s="13"/>
      <c r="H34" s="10"/>
    </row>
    <row r="35" spans="4:8">
      <c r="G35" s="13"/>
      <c r="H35" s="10"/>
    </row>
    <row r="36" spans="4:8">
      <c r="G36" s="13"/>
      <c r="H36" s="10"/>
    </row>
    <row r="37" spans="4:8">
      <c r="D37" s="22" t="s">
        <v>9</v>
      </c>
      <c r="E37" s="22"/>
      <c r="F37" s="22"/>
      <c r="G37" s="22"/>
      <c r="H37" s="22"/>
    </row>
    <row r="38" spans="4:8">
      <c r="D38" s="24" t="s">
        <v>2</v>
      </c>
      <c r="E38" s="22" t="s">
        <v>15</v>
      </c>
      <c r="F38" s="22"/>
      <c r="G38" s="22" t="s">
        <v>4</v>
      </c>
      <c r="H38" s="22"/>
    </row>
    <row r="39" spans="4:8">
      <c r="D39" s="24"/>
      <c r="E39" s="2" t="s">
        <v>5</v>
      </c>
      <c r="F39" s="2" t="s">
        <v>6</v>
      </c>
      <c r="G39" s="2" t="s">
        <v>7</v>
      </c>
      <c r="H39" s="2" t="s">
        <v>8</v>
      </c>
    </row>
    <row r="40" spans="4:8">
      <c r="D40" s="14" t="s">
        <v>16</v>
      </c>
      <c r="E40" s="15">
        <v>2885560.9670000002</v>
      </c>
      <c r="F40" s="15">
        <v>2783126.5279999999</v>
      </c>
      <c r="G40" s="16">
        <f t="shared" si="2"/>
        <v>-102434.43900000025</v>
      </c>
      <c r="H40" s="17">
        <f t="shared" si="3"/>
        <v>-3.5498968890786305E-2</v>
      </c>
    </row>
    <row r="41" spans="4:8">
      <c r="D41" s="18" t="s">
        <v>17</v>
      </c>
      <c r="E41" s="4">
        <v>1093464.615</v>
      </c>
      <c r="F41" s="4">
        <v>1010743.6819999999</v>
      </c>
      <c r="G41" s="4">
        <f t="shared" si="2"/>
        <v>-82720.933000000077</v>
      </c>
      <c r="H41" s="11">
        <f t="shared" si="3"/>
        <v>-7.5650306251565422E-2</v>
      </c>
    </row>
    <row r="42" spans="4:8">
      <c r="D42" s="18" t="s">
        <v>18</v>
      </c>
      <c r="E42" s="4">
        <v>424220.375</v>
      </c>
      <c r="F42" s="4">
        <v>428442.375</v>
      </c>
      <c r="G42" s="4">
        <f t="shared" si="2"/>
        <v>4222</v>
      </c>
      <c r="H42" s="11">
        <f t="shared" si="3"/>
        <v>9.9523743997444718E-3</v>
      </c>
    </row>
    <row r="43" spans="4:8">
      <c r="D43" s="18" t="s">
        <v>19</v>
      </c>
      <c r="E43" s="4">
        <v>315141.98600000003</v>
      </c>
      <c r="F43" s="4">
        <v>328965.38799999992</v>
      </c>
      <c r="G43" s="4">
        <f t="shared" si="2"/>
        <v>13823.401999999885</v>
      </c>
      <c r="H43" s="11">
        <f t="shared" si="3"/>
        <v>4.3864044189909634E-2</v>
      </c>
    </row>
    <row r="44" spans="4:8">
      <c r="D44" s="18" t="s">
        <v>20</v>
      </c>
      <c r="E44" s="4">
        <v>311000.24099999998</v>
      </c>
      <c r="F44" s="4">
        <v>279678.625</v>
      </c>
      <c r="G44" s="4">
        <f t="shared" si="2"/>
        <v>-31321.61599999998</v>
      </c>
      <c r="H44" s="11">
        <f t="shared" si="3"/>
        <v>-0.10071251359576915</v>
      </c>
    </row>
    <row r="45" spans="4:8">
      <c r="D45" s="18" t="s">
        <v>21</v>
      </c>
      <c r="E45" s="4">
        <v>221376</v>
      </c>
      <c r="F45" s="4">
        <v>221136.125</v>
      </c>
      <c r="G45" s="4">
        <f t="shared" si="2"/>
        <v>-239.875</v>
      </c>
      <c r="H45" s="11">
        <f t="shared" si="3"/>
        <v>-1.083563710610003E-3</v>
      </c>
    </row>
    <row r="46" spans="4:8">
      <c r="D46" s="18" t="s">
        <v>22</v>
      </c>
      <c r="E46" s="4">
        <v>187183.625</v>
      </c>
      <c r="F46" s="4">
        <v>198028.77500000002</v>
      </c>
      <c r="G46" s="4">
        <f t="shared" si="2"/>
        <v>10845.150000000023</v>
      </c>
      <c r="H46" s="11">
        <f t="shared" si="3"/>
        <v>5.7938561666385203E-2</v>
      </c>
    </row>
    <row r="47" spans="4:8">
      <c r="D47" s="18" t="s">
        <v>23</v>
      </c>
      <c r="E47" s="4">
        <v>186703.5</v>
      </c>
      <c r="F47" s="4">
        <v>179752.68299999999</v>
      </c>
      <c r="G47" s="4">
        <f t="shared" si="2"/>
        <v>-6950.81700000001</v>
      </c>
      <c r="H47" s="11">
        <f t="shared" si="3"/>
        <v>-3.7229173529151893E-2</v>
      </c>
    </row>
    <row r="48" spans="4:8">
      <c r="D48" s="18" t="s">
        <v>24</v>
      </c>
      <c r="E48" s="4">
        <v>67018.75</v>
      </c>
      <c r="F48" s="4">
        <v>60422.25</v>
      </c>
      <c r="G48" s="4">
        <f t="shared" si="2"/>
        <v>-6596.5</v>
      </c>
      <c r="H48" s="11">
        <f t="shared" si="3"/>
        <v>-9.8427678821225398E-2</v>
      </c>
    </row>
    <row r="49" spans="4:8">
      <c r="D49" s="18" t="s">
        <v>25</v>
      </c>
      <c r="E49" s="4">
        <v>55303.5</v>
      </c>
      <c r="F49" s="4">
        <v>48575.625</v>
      </c>
      <c r="G49" s="4">
        <f t="shared" si="2"/>
        <v>-6727.875</v>
      </c>
      <c r="H49" s="11">
        <f t="shared" si="3"/>
        <v>-0.12165369280425289</v>
      </c>
    </row>
    <row r="50" spans="4:8">
      <c r="D50" s="18" t="s">
        <v>26</v>
      </c>
      <c r="E50" s="4">
        <v>9124.5</v>
      </c>
      <c r="F50" s="4">
        <v>8923.875</v>
      </c>
      <c r="G50" s="4">
        <f t="shared" si="2"/>
        <v>-200.625</v>
      </c>
      <c r="H50" s="11">
        <f t="shared" si="3"/>
        <v>-2.1987506164721355E-2</v>
      </c>
    </row>
    <row r="51" spans="4:8">
      <c r="D51" s="18" t="s">
        <v>27</v>
      </c>
      <c r="E51" s="4">
        <v>6868.5</v>
      </c>
      <c r="F51" s="4">
        <v>5551.5</v>
      </c>
      <c r="G51" s="4">
        <f t="shared" si="2"/>
        <v>-1317</v>
      </c>
      <c r="H51" s="11">
        <f t="shared" si="3"/>
        <v>-0.19174492247215549</v>
      </c>
    </row>
    <row r="52" spans="4:8">
      <c r="D52" s="18" t="s">
        <v>28</v>
      </c>
      <c r="E52" s="4">
        <v>2691.375</v>
      </c>
      <c r="F52" s="4">
        <v>4561.875</v>
      </c>
      <c r="G52" s="4">
        <f t="shared" si="2"/>
        <v>1870.5</v>
      </c>
      <c r="H52" s="11">
        <f t="shared" si="3"/>
        <v>0.69499790999024658</v>
      </c>
    </row>
    <row r="53" spans="4:8">
      <c r="D53" s="18" t="s">
        <v>29</v>
      </c>
      <c r="E53" s="4">
        <v>3351</v>
      </c>
      <c r="F53" s="4">
        <v>4478.25</v>
      </c>
      <c r="G53" s="4">
        <f t="shared" si="2"/>
        <v>1127.25</v>
      </c>
      <c r="H53" s="11">
        <f t="shared" si="3"/>
        <v>0.33639212175470007</v>
      </c>
    </row>
    <row r="54" spans="4:8">
      <c r="D54" s="18" t="s">
        <v>30</v>
      </c>
      <c r="E54" s="4">
        <v>673</v>
      </c>
      <c r="F54" s="4">
        <v>2475.75</v>
      </c>
      <c r="G54" s="4">
        <f t="shared" si="2"/>
        <v>1802.75</v>
      </c>
      <c r="H54" s="11">
        <f t="shared" si="3"/>
        <v>2.6786775631500741</v>
      </c>
    </row>
    <row r="55" spans="4:8">
      <c r="D55" s="19" t="s">
        <v>31</v>
      </c>
      <c r="E55" s="4">
        <f>E40-SUM(E41:E54)</f>
        <v>1440</v>
      </c>
      <c r="F55" s="4">
        <f>F40-SUM(F41:F54)</f>
        <v>1389.75</v>
      </c>
      <c r="G55" s="4">
        <f t="shared" si="2"/>
        <v>-50.25</v>
      </c>
      <c r="H55" s="11">
        <f t="shared" si="3"/>
        <v>-3.4895833333333334E-2</v>
      </c>
    </row>
    <row r="56" spans="4:8">
      <c r="D56" s="14" t="s">
        <v>32</v>
      </c>
      <c r="E56" s="15">
        <v>1722231.8279999997</v>
      </c>
      <c r="F56" s="15">
        <v>2122546.5159999998</v>
      </c>
      <c r="G56" s="16">
        <f t="shared" si="2"/>
        <v>400314.68800000008</v>
      </c>
      <c r="H56" s="17">
        <f t="shared" si="3"/>
        <v>0.23243949013814191</v>
      </c>
    </row>
    <row r="57" spans="4:8">
      <c r="D57" s="18" t="s">
        <v>30</v>
      </c>
      <c r="E57" s="4">
        <v>474202.25</v>
      </c>
      <c r="F57" s="4">
        <v>590289.79099999997</v>
      </c>
      <c r="G57" s="4">
        <f t="shared" si="2"/>
        <v>116087.54099999997</v>
      </c>
      <c r="H57" s="11">
        <f t="shared" si="3"/>
        <v>0.24480596833945847</v>
      </c>
    </row>
    <row r="58" spans="4:8">
      <c r="D58" s="18" t="s">
        <v>19</v>
      </c>
      <c r="E58" s="4">
        <v>452731.55499999993</v>
      </c>
      <c r="F58" s="4">
        <v>535324.47</v>
      </c>
      <c r="G58" s="4">
        <f t="shared" si="2"/>
        <v>82592.915000000037</v>
      </c>
      <c r="H58" s="11">
        <f t="shared" si="3"/>
        <v>0.18243242400013415</v>
      </c>
    </row>
    <row r="59" spans="4:8">
      <c r="D59" s="18" t="s">
        <v>17</v>
      </c>
      <c r="E59" s="4">
        <v>195802.23099999997</v>
      </c>
      <c r="F59" s="4">
        <v>233051.51500000001</v>
      </c>
      <c r="G59" s="4">
        <f t="shared" si="2"/>
        <v>37249.284000000043</v>
      </c>
      <c r="H59" s="11">
        <f t="shared" si="3"/>
        <v>0.19023932367757368</v>
      </c>
    </row>
    <row r="60" spans="4:8">
      <c r="D60" s="18" t="s">
        <v>20</v>
      </c>
      <c r="E60" s="4">
        <v>136191.75</v>
      </c>
      <c r="F60" s="4">
        <v>172370.5</v>
      </c>
      <c r="G60" s="4">
        <f t="shared" si="2"/>
        <v>36178.75</v>
      </c>
      <c r="H60" s="11">
        <f t="shared" si="3"/>
        <v>0.2656456797126111</v>
      </c>
    </row>
    <row r="61" spans="4:8">
      <c r="D61" s="18" t="s">
        <v>23</v>
      </c>
      <c r="E61" s="4">
        <v>134157.375</v>
      </c>
      <c r="F61" s="4">
        <v>145418.99</v>
      </c>
      <c r="G61" s="4">
        <f t="shared" si="2"/>
        <v>11261.614999999991</v>
      </c>
      <c r="H61" s="11">
        <f t="shared" si="3"/>
        <v>8.3943316571302856E-2</v>
      </c>
    </row>
    <row r="62" spans="4:8">
      <c r="D62" s="18" t="s">
        <v>27</v>
      </c>
      <c r="E62" s="4">
        <v>56386.875</v>
      </c>
      <c r="F62" s="4">
        <v>71715.75</v>
      </c>
      <c r="G62" s="4">
        <f t="shared" si="2"/>
        <v>15328.875</v>
      </c>
      <c r="H62" s="11">
        <f t="shared" si="3"/>
        <v>0.27185182722043028</v>
      </c>
    </row>
    <row r="63" spans="4:8">
      <c r="D63" s="18" t="s">
        <v>29</v>
      </c>
      <c r="E63" s="4">
        <v>58117.5</v>
      </c>
      <c r="F63" s="4">
        <v>71634.625</v>
      </c>
      <c r="G63" s="4">
        <f t="shared" si="2"/>
        <v>13517.125</v>
      </c>
      <c r="H63" s="11">
        <f t="shared" si="3"/>
        <v>0.23258269884286145</v>
      </c>
    </row>
    <row r="64" spans="4:8">
      <c r="D64" s="18" t="s">
        <v>22</v>
      </c>
      <c r="E64" s="4">
        <v>32560.666999999998</v>
      </c>
      <c r="F64" s="4">
        <v>67906.75</v>
      </c>
      <c r="G64" s="4">
        <f t="shared" si="2"/>
        <v>35346.082999999999</v>
      </c>
      <c r="H64" s="11">
        <f t="shared" si="3"/>
        <v>1.0855454220271348</v>
      </c>
    </row>
    <row r="65" spans="4:8">
      <c r="D65" s="18" t="s">
        <v>18</v>
      </c>
      <c r="E65" s="4">
        <v>41761.75</v>
      </c>
      <c r="F65" s="4">
        <v>65510</v>
      </c>
      <c r="G65" s="4">
        <f t="shared" si="2"/>
        <v>23748.25</v>
      </c>
      <c r="H65" s="11">
        <f t="shared" si="3"/>
        <v>0.56866031715624943</v>
      </c>
    </row>
    <row r="66" spans="4:8">
      <c r="D66" s="18" t="s">
        <v>26</v>
      </c>
      <c r="E66" s="4">
        <v>47132</v>
      </c>
      <c r="F66" s="4">
        <v>63059</v>
      </c>
      <c r="G66" s="4">
        <f t="shared" si="2"/>
        <v>15927</v>
      </c>
      <c r="H66" s="11">
        <f t="shared" si="3"/>
        <v>0.33792327930068744</v>
      </c>
    </row>
    <row r="67" spans="4:8">
      <c r="D67" s="18" t="s">
        <v>24</v>
      </c>
      <c r="E67" s="4">
        <v>45999.625</v>
      </c>
      <c r="F67" s="4">
        <v>53046.125</v>
      </c>
      <c r="G67" s="4">
        <f t="shared" si="2"/>
        <v>7046.5</v>
      </c>
      <c r="H67" s="11">
        <f t="shared" si="3"/>
        <v>0.15318603140786474</v>
      </c>
    </row>
    <row r="68" spans="4:8">
      <c r="D68" s="18" t="s">
        <v>25</v>
      </c>
      <c r="E68" s="4">
        <v>29079.75</v>
      </c>
      <c r="F68" s="4">
        <v>25600</v>
      </c>
      <c r="G68" s="4">
        <f t="shared" si="2"/>
        <v>-3479.75</v>
      </c>
      <c r="H68" s="11">
        <f t="shared" si="3"/>
        <v>-0.11966230796344535</v>
      </c>
    </row>
    <row r="69" spans="4:8">
      <c r="D69" s="18" t="s">
        <v>21</v>
      </c>
      <c r="E69" s="4">
        <v>16372</v>
      </c>
      <c r="F69" s="4">
        <v>25541.5</v>
      </c>
      <c r="G69" s="4">
        <f t="shared" si="2"/>
        <v>9169.5</v>
      </c>
      <c r="H69" s="11">
        <f t="shared" si="3"/>
        <v>0.56007207427314931</v>
      </c>
    </row>
    <row r="70" spans="4:8">
      <c r="D70" s="18" t="s">
        <v>33</v>
      </c>
      <c r="E70" s="4">
        <v>1521.25</v>
      </c>
      <c r="F70" s="4">
        <v>1689</v>
      </c>
      <c r="G70" s="4">
        <f t="shared" si="2"/>
        <v>167.75</v>
      </c>
      <c r="H70" s="11">
        <f t="shared" si="3"/>
        <v>0.11027115858668858</v>
      </c>
    </row>
    <row r="71" spans="4:8">
      <c r="D71" s="19" t="s">
        <v>31</v>
      </c>
      <c r="E71" s="4">
        <f>E56-SUM(E57:E70)</f>
        <v>215.25</v>
      </c>
      <c r="F71" s="4">
        <f>F56-SUM(F57:F70)</f>
        <v>388.5</v>
      </c>
      <c r="G71" s="4">
        <f t="shared" si="2"/>
        <v>173.25</v>
      </c>
      <c r="H71" s="11">
        <f t="shared" si="3"/>
        <v>0.80487804878048785</v>
      </c>
    </row>
    <row r="72" spans="4:8">
      <c r="D72" s="14" t="s">
        <v>34</v>
      </c>
      <c r="E72" s="15">
        <v>576792.97499999998</v>
      </c>
      <c r="F72" s="15">
        <v>671007.4</v>
      </c>
      <c r="G72" s="16">
        <f t="shared" si="2"/>
        <v>94214.425000000047</v>
      </c>
      <c r="H72" s="17">
        <f t="shared" si="3"/>
        <v>0.16334183855134513</v>
      </c>
    </row>
    <row r="73" spans="4:8">
      <c r="D73" s="18" t="s">
        <v>17</v>
      </c>
      <c r="E73" s="4">
        <v>297773.97499999998</v>
      </c>
      <c r="F73" s="4">
        <v>342978.44999999995</v>
      </c>
      <c r="G73" s="4">
        <f t="shared" si="2"/>
        <v>45204.474999999977</v>
      </c>
      <c r="H73" s="11">
        <f t="shared" si="3"/>
        <v>0.1518080114288026</v>
      </c>
    </row>
    <row r="74" spans="4:8">
      <c r="D74" s="18" t="s">
        <v>18</v>
      </c>
      <c r="E74" s="4">
        <v>127170.79999999999</v>
      </c>
      <c r="F74" s="4">
        <v>147567.95000000001</v>
      </c>
      <c r="G74" s="4">
        <f t="shared" si="2"/>
        <v>20397.150000000023</v>
      </c>
      <c r="H74" s="11">
        <f t="shared" si="3"/>
        <v>0.16039177232509369</v>
      </c>
    </row>
    <row r="75" spans="4:8">
      <c r="D75" s="18" t="s">
        <v>19</v>
      </c>
      <c r="E75" s="4">
        <v>125548.95000000001</v>
      </c>
      <c r="F75" s="4">
        <v>147510.44999999998</v>
      </c>
      <c r="G75" s="4">
        <f t="shared" si="2"/>
        <v>21961.499999999971</v>
      </c>
      <c r="H75" s="11">
        <f t="shared" si="3"/>
        <v>0.17492380461963217</v>
      </c>
    </row>
    <row r="76" spans="4:8">
      <c r="D76" s="18" t="s">
        <v>23</v>
      </c>
      <c r="E76" s="4">
        <v>14937.649999999998</v>
      </c>
      <c r="F76" s="4">
        <v>16603.900000000001</v>
      </c>
      <c r="G76" s="4">
        <f t="shared" si="2"/>
        <v>1666.2500000000036</v>
      </c>
      <c r="H76" s="11">
        <f t="shared" si="3"/>
        <v>0.11154699701760343</v>
      </c>
    </row>
    <row r="77" spans="4:8">
      <c r="D77" s="18" t="s">
        <v>27</v>
      </c>
      <c r="E77" s="4">
        <v>1259.25</v>
      </c>
      <c r="F77" s="4">
        <v>4692</v>
      </c>
      <c r="G77" s="4">
        <f t="shared" si="2"/>
        <v>3432.75</v>
      </c>
      <c r="H77" s="11">
        <f t="shared" si="3"/>
        <v>2.7260273972602738</v>
      </c>
    </row>
    <row r="78" spans="4:8">
      <c r="D78" s="18" t="s">
        <v>30</v>
      </c>
      <c r="E78" s="4">
        <v>4138.8</v>
      </c>
      <c r="F78" s="4">
        <v>4675.6499999999996</v>
      </c>
      <c r="G78" s="4">
        <f t="shared" si="2"/>
        <v>536.84999999999945</v>
      </c>
      <c r="H78" s="11">
        <f t="shared" si="3"/>
        <v>0.12971151058277747</v>
      </c>
    </row>
    <row r="79" spans="4:8">
      <c r="D79" s="18" t="s">
        <v>20</v>
      </c>
      <c r="E79" s="4">
        <v>46.5</v>
      </c>
      <c r="F79" s="4">
        <v>2585.25</v>
      </c>
      <c r="G79" s="4">
        <f t="shared" si="2"/>
        <v>2538.75</v>
      </c>
      <c r="H79" s="11">
        <f t="shared" si="3"/>
        <v>54.596774193548384</v>
      </c>
    </row>
    <row r="80" spans="4:8">
      <c r="D80" s="18" t="s">
        <v>24</v>
      </c>
      <c r="E80" s="4">
        <v>2092.5</v>
      </c>
      <c r="F80" s="4">
        <v>1431.75</v>
      </c>
      <c r="G80" s="4">
        <f t="shared" si="2"/>
        <v>-660.75</v>
      </c>
      <c r="H80" s="11">
        <f t="shared" si="3"/>
        <v>-0.31577060931899642</v>
      </c>
    </row>
    <row r="81" spans="4:8">
      <c r="D81" s="18" t="s">
        <v>35</v>
      </c>
      <c r="E81" s="4">
        <v>293.25</v>
      </c>
      <c r="F81" s="4">
        <v>1422</v>
      </c>
      <c r="G81" s="4">
        <f t="shared" si="2"/>
        <v>1128.75</v>
      </c>
      <c r="H81" s="11">
        <f t="shared" si="3"/>
        <v>3.8491048593350383</v>
      </c>
    </row>
    <row r="82" spans="4:8">
      <c r="D82" s="19" t="s">
        <v>31</v>
      </c>
      <c r="E82" s="4">
        <f>E72-SUM(E73:E81)</f>
        <v>3531.2999999999302</v>
      </c>
      <c r="F82" s="4">
        <f>F72-SUM(F73:F81)</f>
        <v>1540</v>
      </c>
      <c r="G82" s="4">
        <f t="shared" si="2"/>
        <v>-1991.2999999999302</v>
      </c>
      <c r="H82" s="11">
        <f t="shared" si="3"/>
        <v>-0.56389998017726317</v>
      </c>
    </row>
    <row r="83" spans="4:8">
      <c r="D83" s="14" t="s">
        <v>36</v>
      </c>
      <c r="E83" s="15">
        <v>339357.47099999996</v>
      </c>
      <c r="F83" s="15">
        <v>477039.51199999999</v>
      </c>
      <c r="G83" s="16">
        <f t="shared" si="2"/>
        <v>137682.04100000003</v>
      </c>
      <c r="H83" s="17">
        <f t="shared" si="3"/>
        <v>0.40571389394872065</v>
      </c>
    </row>
    <row r="84" spans="4:8">
      <c r="D84" s="18" t="s">
        <v>19</v>
      </c>
      <c r="E84" s="4">
        <v>137366.36699999997</v>
      </c>
      <c r="F84" s="4">
        <v>219886.79800000001</v>
      </c>
      <c r="G84" s="4">
        <f t="shared" si="2"/>
        <v>82520.431000000041</v>
      </c>
      <c r="H84" s="11">
        <f t="shared" si="3"/>
        <v>0.60073242673732541</v>
      </c>
    </row>
    <row r="85" spans="4:8">
      <c r="D85" s="18" t="s">
        <v>17</v>
      </c>
      <c r="E85" s="4">
        <v>114777.47900000001</v>
      </c>
      <c r="F85" s="4">
        <v>138935.21399999998</v>
      </c>
      <c r="G85" s="4">
        <f t="shared" si="2"/>
        <v>24157.734999999971</v>
      </c>
      <c r="H85" s="11">
        <f t="shared" si="3"/>
        <v>0.21047452174829498</v>
      </c>
    </row>
    <row r="86" spans="4:8">
      <c r="D86" s="18" t="s">
        <v>21</v>
      </c>
      <c r="E86" s="4">
        <v>35818.5</v>
      </c>
      <c r="F86" s="4">
        <v>47520.75</v>
      </c>
      <c r="G86" s="4">
        <f t="shared" si="2"/>
        <v>11702.25</v>
      </c>
      <c r="H86" s="11">
        <f t="shared" si="3"/>
        <v>0.32670966120859335</v>
      </c>
    </row>
    <row r="87" spans="4:8">
      <c r="D87" s="18" t="s">
        <v>18</v>
      </c>
      <c r="E87" s="4">
        <v>21225.75</v>
      </c>
      <c r="F87" s="4">
        <v>31482</v>
      </c>
      <c r="G87" s="4">
        <f t="shared" si="2"/>
        <v>10256.25</v>
      </c>
      <c r="H87" s="11">
        <f t="shared" si="3"/>
        <v>0.48319847355217133</v>
      </c>
    </row>
    <row r="88" spans="4:8">
      <c r="D88" s="18" t="s">
        <v>30</v>
      </c>
      <c r="E88" s="4">
        <v>7241.5</v>
      </c>
      <c r="F88" s="4">
        <v>16674.5</v>
      </c>
      <c r="G88" s="4">
        <f t="shared" si="2"/>
        <v>9433</v>
      </c>
      <c r="H88" s="11">
        <f t="shared" si="3"/>
        <v>1.302630670441207</v>
      </c>
    </row>
    <row r="89" spans="4:8">
      <c r="D89" s="18" t="s">
        <v>20</v>
      </c>
      <c r="E89" s="4">
        <v>13552.5</v>
      </c>
      <c r="F89" s="4">
        <v>8702</v>
      </c>
      <c r="G89" s="4">
        <f t="shared" si="2"/>
        <v>-4850.5</v>
      </c>
      <c r="H89" s="11">
        <f t="shared" si="3"/>
        <v>-0.35790444567422985</v>
      </c>
    </row>
    <row r="90" spans="4:8">
      <c r="D90" s="18" t="s">
        <v>26</v>
      </c>
      <c r="E90" s="4">
        <v>7091.25</v>
      </c>
      <c r="F90" s="4">
        <v>4785.75</v>
      </c>
      <c r="G90" s="4">
        <f t="shared" si="2"/>
        <v>-2305.5</v>
      </c>
      <c r="H90" s="11">
        <f t="shared" si="3"/>
        <v>-0.32511898466419886</v>
      </c>
    </row>
    <row r="91" spans="4:8">
      <c r="D91" s="18" t="s">
        <v>27</v>
      </c>
      <c r="E91" s="4">
        <v>411</v>
      </c>
      <c r="F91" s="4">
        <v>4172.25</v>
      </c>
      <c r="G91" s="4">
        <f t="shared" si="2"/>
        <v>3761.25</v>
      </c>
      <c r="H91" s="11">
        <f t="shared" si="3"/>
        <v>9.1514598540145986</v>
      </c>
    </row>
    <row r="92" spans="4:8">
      <c r="D92" s="18" t="s">
        <v>24</v>
      </c>
      <c r="E92" s="4">
        <v>903</v>
      </c>
      <c r="F92" s="4">
        <v>2473.5</v>
      </c>
      <c r="G92" s="4">
        <f t="shared" si="2"/>
        <v>1570.5</v>
      </c>
      <c r="H92" s="11">
        <f t="shared" si="3"/>
        <v>1.739202657807309</v>
      </c>
    </row>
    <row r="93" spans="4:8">
      <c r="D93" s="19" t="s">
        <v>31</v>
      </c>
      <c r="E93" s="4">
        <f>E83-SUM(E84:E92)</f>
        <v>970.125</v>
      </c>
      <c r="F93" s="4">
        <f>F83-SUM(F84:F92)</f>
        <v>2406.75</v>
      </c>
      <c r="G93" s="4">
        <f t="shared" ref="G93:G146" si="4">F93-E93</f>
        <v>1436.625</v>
      </c>
      <c r="H93" s="11">
        <f t="shared" ref="H93:H146" si="5">G93/E93</f>
        <v>1.4808658678005411</v>
      </c>
    </row>
    <row r="94" spans="4:8">
      <c r="D94" s="14" t="s">
        <v>37</v>
      </c>
      <c r="E94" s="15">
        <v>64668.125</v>
      </c>
      <c r="F94" s="15">
        <v>83042.975000000006</v>
      </c>
      <c r="G94" s="16">
        <f t="shared" si="4"/>
        <v>18374.850000000006</v>
      </c>
      <c r="H94" s="17">
        <f t="shared" si="5"/>
        <v>0.28414075713498738</v>
      </c>
    </row>
    <row r="95" spans="4:8">
      <c r="D95" s="14" t="s">
        <v>38</v>
      </c>
      <c r="E95" s="15">
        <v>16830.295000000006</v>
      </c>
      <c r="F95" s="15">
        <v>23454.259999999991</v>
      </c>
      <c r="G95" s="16">
        <f t="shared" si="4"/>
        <v>6623.9649999999856</v>
      </c>
      <c r="H95" s="17">
        <f t="shared" si="5"/>
        <v>0.39357390942939402</v>
      </c>
    </row>
    <row r="96" spans="4:8">
      <c r="D96" s="14" t="s">
        <v>39</v>
      </c>
      <c r="E96" s="15">
        <v>8350.09</v>
      </c>
      <c r="F96" s="15">
        <v>20270.87</v>
      </c>
      <c r="G96" s="16">
        <f t="shared" si="4"/>
        <v>11920.779999999999</v>
      </c>
      <c r="H96" s="17">
        <f t="shared" si="5"/>
        <v>1.4276229358006918</v>
      </c>
    </row>
    <row r="97" spans="4:8">
      <c r="D97" s="18" t="s">
        <v>40</v>
      </c>
      <c r="E97" s="4">
        <v>5475.79</v>
      </c>
      <c r="F97" s="4">
        <v>12667.69</v>
      </c>
      <c r="G97" s="4">
        <f t="shared" si="4"/>
        <v>7191.9000000000005</v>
      </c>
      <c r="H97" s="11">
        <f t="shared" si="5"/>
        <v>1.3133995277393766</v>
      </c>
    </row>
    <row r="98" spans="4:8">
      <c r="D98" s="18" t="s">
        <v>35</v>
      </c>
      <c r="E98" s="4">
        <v>981.9</v>
      </c>
      <c r="F98" s="4">
        <v>3289.4950000000003</v>
      </c>
      <c r="G98" s="4">
        <f t="shared" si="4"/>
        <v>2307.5950000000003</v>
      </c>
      <c r="H98" s="11">
        <f t="shared" si="5"/>
        <v>2.3501323963743763</v>
      </c>
    </row>
    <row r="99" spans="4:8">
      <c r="D99" s="18" t="s">
        <v>41</v>
      </c>
      <c r="E99" s="4">
        <v>1064.8499999999999</v>
      </c>
      <c r="F99" s="4">
        <v>1535.0999999999997</v>
      </c>
      <c r="G99" s="4">
        <f t="shared" si="4"/>
        <v>470.24999999999977</v>
      </c>
      <c r="H99" s="11">
        <f t="shared" si="5"/>
        <v>0.44161149457670079</v>
      </c>
    </row>
    <row r="100" spans="4:8">
      <c r="D100" s="19" t="s">
        <v>31</v>
      </c>
      <c r="E100" s="4">
        <f>E96-SUM(E97:E99)</f>
        <v>827.55000000000109</v>
      </c>
      <c r="F100" s="4">
        <f>F96-SUM(F97:F99)</f>
        <v>2778.5849999999991</v>
      </c>
      <c r="G100" s="4">
        <f t="shared" si="4"/>
        <v>1951.034999999998</v>
      </c>
      <c r="H100" s="11">
        <f t="shared" si="5"/>
        <v>2.357603770164939</v>
      </c>
    </row>
    <row r="101" spans="4:8">
      <c r="D101" s="14" t="s">
        <v>42</v>
      </c>
      <c r="E101" s="15">
        <v>4028.6250000000005</v>
      </c>
      <c r="F101" s="15">
        <v>4302.5200000000004</v>
      </c>
      <c r="G101" s="16">
        <f t="shared" si="4"/>
        <v>273.89499999999998</v>
      </c>
      <c r="H101" s="17">
        <f t="shared" si="5"/>
        <v>6.7987216482050319E-2</v>
      </c>
    </row>
    <row r="102" spans="4:8">
      <c r="D102" s="20" t="s">
        <v>14</v>
      </c>
      <c r="E102" s="21">
        <v>5617820.3759999992</v>
      </c>
      <c r="F102" s="21">
        <v>6184790.5810000012</v>
      </c>
      <c r="G102" s="8">
        <f t="shared" si="4"/>
        <v>566970.20500000194</v>
      </c>
      <c r="H102" s="12">
        <f t="shared" si="5"/>
        <v>0.10092351963088149</v>
      </c>
    </row>
    <row r="103" spans="4:8">
      <c r="G103" s="13"/>
      <c r="H103" s="10"/>
    </row>
    <row r="104" spans="4:8">
      <c r="G104" s="13"/>
      <c r="H104" s="10"/>
    </row>
    <row r="105" spans="4:8">
      <c r="G105" s="13"/>
      <c r="H105" s="10"/>
    </row>
    <row r="106" spans="4:8">
      <c r="D106" s="22" t="s">
        <v>10</v>
      </c>
      <c r="E106" s="22"/>
      <c r="F106" s="22"/>
      <c r="G106" s="22"/>
      <c r="H106" s="22"/>
    </row>
    <row r="107" spans="4:8">
      <c r="D107" s="24" t="s">
        <v>2</v>
      </c>
      <c r="E107" s="22" t="s">
        <v>15</v>
      </c>
      <c r="F107" s="22"/>
      <c r="G107" s="22" t="s">
        <v>4</v>
      </c>
      <c r="H107" s="22"/>
    </row>
    <row r="108" spans="4:8">
      <c r="D108" s="24"/>
      <c r="E108" s="2" t="s">
        <v>5</v>
      </c>
      <c r="F108" s="2" t="s">
        <v>6</v>
      </c>
      <c r="G108" s="2" t="s">
        <v>7</v>
      </c>
      <c r="H108" s="2" t="s">
        <v>8</v>
      </c>
    </row>
    <row r="109" spans="4:8">
      <c r="D109" s="3" t="s">
        <v>43</v>
      </c>
      <c r="E109" s="4">
        <v>276417.97000000009</v>
      </c>
      <c r="F109" s="4">
        <v>276503.56000000011</v>
      </c>
      <c r="G109" s="4">
        <f t="shared" si="4"/>
        <v>85.590000000025611</v>
      </c>
      <c r="H109" s="11">
        <f t="shared" si="5"/>
        <v>3.0963978210253693E-4</v>
      </c>
    </row>
    <row r="110" spans="4:8">
      <c r="D110" s="3" t="s">
        <v>44</v>
      </c>
      <c r="E110" s="4">
        <v>118151.48999999998</v>
      </c>
      <c r="F110" s="4">
        <v>112720.94999999998</v>
      </c>
      <c r="G110" s="4">
        <f t="shared" si="4"/>
        <v>-5430.5399999999936</v>
      </c>
      <c r="H110" s="11">
        <f t="shared" si="5"/>
        <v>-4.5962518119746054E-2</v>
      </c>
    </row>
    <row r="111" spans="4:8">
      <c r="D111" s="3" t="s">
        <v>45</v>
      </c>
      <c r="E111" s="4">
        <v>102718.35000000003</v>
      </c>
      <c r="F111" s="4">
        <v>103417.54999999997</v>
      </c>
      <c r="G111" s="4">
        <f t="shared" si="4"/>
        <v>699.19999999993888</v>
      </c>
      <c r="H111" s="11">
        <f t="shared" si="5"/>
        <v>6.8069629233719064E-3</v>
      </c>
    </row>
    <row r="112" spans="4:8">
      <c r="D112" s="3" t="s">
        <v>46</v>
      </c>
      <c r="E112" s="4">
        <v>96757.539999999935</v>
      </c>
      <c r="F112" s="4">
        <v>101474.25000000001</v>
      </c>
      <c r="G112" s="4">
        <f t="shared" si="4"/>
        <v>4716.7100000000792</v>
      </c>
      <c r="H112" s="11">
        <f t="shared" si="5"/>
        <v>4.8747725500256439E-2</v>
      </c>
    </row>
    <row r="113" spans="4:8">
      <c r="D113" s="3" t="s">
        <v>47</v>
      </c>
      <c r="E113" s="4">
        <v>61825.590000000011</v>
      </c>
      <c r="F113" s="4">
        <v>78310.290000000008</v>
      </c>
      <c r="G113" s="4">
        <f t="shared" si="4"/>
        <v>16484.699999999997</v>
      </c>
      <c r="H113" s="11">
        <f t="shared" si="5"/>
        <v>0.26663231196014459</v>
      </c>
    </row>
    <row r="114" spans="4:8">
      <c r="D114" s="3" t="s">
        <v>48</v>
      </c>
      <c r="E114" s="4">
        <v>63896.799999999967</v>
      </c>
      <c r="F114" s="4">
        <v>67178.720000000045</v>
      </c>
      <c r="G114" s="4">
        <f t="shared" si="4"/>
        <v>3281.9200000000783</v>
      </c>
      <c r="H114" s="11">
        <f t="shared" si="5"/>
        <v>5.1362822551365324E-2</v>
      </c>
    </row>
    <row r="115" spans="4:8">
      <c r="D115" s="3" t="s">
        <v>49</v>
      </c>
      <c r="E115" s="4">
        <v>48763.460000000006</v>
      </c>
      <c r="F115" s="4">
        <v>50823.954999999958</v>
      </c>
      <c r="G115" s="4">
        <f t="shared" si="4"/>
        <v>2060.4949999999517</v>
      </c>
      <c r="H115" s="11">
        <f t="shared" si="5"/>
        <v>4.2254897417040367E-2</v>
      </c>
    </row>
    <row r="116" spans="4:8">
      <c r="D116" s="3" t="s">
        <v>50</v>
      </c>
      <c r="E116" s="4">
        <v>40590.699999999983</v>
      </c>
      <c r="F116" s="4">
        <v>49347.95</v>
      </c>
      <c r="G116" s="4">
        <f t="shared" si="4"/>
        <v>8757.2500000000146</v>
      </c>
      <c r="H116" s="11">
        <f t="shared" si="5"/>
        <v>0.21574523228227199</v>
      </c>
    </row>
    <row r="117" spans="4:8">
      <c r="D117" s="3" t="s">
        <v>51</v>
      </c>
      <c r="E117" s="4">
        <v>27696.699999999993</v>
      </c>
      <c r="F117" s="4">
        <v>26769.900000000005</v>
      </c>
      <c r="G117" s="4">
        <f t="shared" si="4"/>
        <v>-926.79999999998836</v>
      </c>
      <c r="H117" s="11">
        <f t="shared" si="5"/>
        <v>-3.3462470258189193E-2</v>
      </c>
    </row>
    <row r="118" spans="4:8">
      <c r="D118" s="3" t="s">
        <v>52</v>
      </c>
      <c r="E118" s="4">
        <v>12544.149999999998</v>
      </c>
      <c r="F118" s="4">
        <v>14702.599999999997</v>
      </c>
      <c r="G118" s="4">
        <f t="shared" si="4"/>
        <v>2158.4499999999989</v>
      </c>
      <c r="H118" s="11">
        <f t="shared" si="5"/>
        <v>0.17206825492360975</v>
      </c>
    </row>
    <row r="119" spans="4:8">
      <c r="D119" s="3" t="s">
        <v>53</v>
      </c>
      <c r="E119" s="4">
        <v>4555.22</v>
      </c>
      <c r="F119" s="4">
        <v>4938.7900000000018</v>
      </c>
      <c r="G119" s="4">
        <f t="shared" si="4"/>
        <v>383.57000000000153</v>
      </c>
      <c r="H119" s="11">
        <f t="shared" si="5"/>
        <v>8.4204495062807402E-2</v>
      </c>
    </row>
    <row r="120" spans="4:8">
      <c r="D120" s="3" t="s">
        <v>54</v>
      </c>
      <c r="E120" s="4">
        <v>1090.4000000000001</v>
      </c>
      <c r="F120" s="4">
        <v>1191.6000000000001</v>
      </c>
      <c r="G120" s="4">
        <f t="shared" si="4"/>
        <v>101.20000000000005</v>
      </c>
      <c r="H120" s="11">
        <f t="shared" si="5"/>
        <v>9.2809977989728579E-2</v>
      </c>
    </row>
    <row r="121" spans="4:8">
      <c r="D121" s="20" t="s">
        <v>14</v>
      </c>
      <c r="E121" s="21">
        <v>855008.36999999988</v>
      </c>
      <c r="F121" s="21">
        <v>887380.11499999999</v>
      </c>
      <c r="G121" s="8">
        <f t="shared" si="4"/>
        <v>32371.745000000112</v>
      </c>
      <c r="H121" s="12">
        <f t="shared" si="5"/>
        <v>3.7861319416089598E-2</v>
      </c>
    </row>
    <row r="122" spans="4:8">
      <c r="G122" s="13"/>
      <c r="H122" s="10"/>
    </row>
    <row r="123" spans="4:8">
      <c r="G123" s="13"/>
      <c r="H123" s="10"/>
    </row>
    <row r="124" spans="4:8">
      <c r="G124" s="13"/>
      <c r="H124" s="10"/>
    </row>
    <row r="125" spans="4:8">
      <c r="D125" s="22" t="s">
        <v>10</v>
      </c>
      <c r="E125" s="22"/>
      <c r="F125" s="22"/>
      <c r="G125" s="22"/>
      <c r="H125" s="22"/>
    </row>
    <row r="126" spans="4:8">
      <c r="D126" s="24" t="s">
        <v>2</v>
      </c>
      <c r="E126" s="22" t="s">
        <v>15</v>
      </c>
      <c r="F126" s="22"/>
      <c r="G126" s="22" t="s">
        <v>4</v>
      </c>
      <c r="H126" s="22"/>
    </row>
    <row r="127" spans="4:8">
      <c r="D127" s="24"/>
      <c r="E127" s="2" t="s">
        <v>5</v>
      </c>
      <c r="F127" s="2" t="s">
        <v>6</v>
      </c>
      <c r="G127" s="2" t="s">
        <v>7</v>
      </c>
      <c r="H127" s="2" t="s">
        <v>8</v>
      </c>
    </row>
    <row r="128" spans="4:8">
      <c r="D128" s="3" t="s">
        <v>55</v>
      </c>
      <c r="E128" s="4">
        <v>830378.02800000063</v>
      </c>
      <c r="F128" s="4">
        <v>910746.43199999968</v>
      </c>
      <c r="G128" s="4">
        <f t="shared" si="4"/>
        <v>80368.403999999049</v>
      </c>
      <c r="H128" s="11">
        <f t="shared" si="5"/>
        <v>9.6785321010443431E-2</v>
      </c>
    </row>
    <row r="129" spans="4:8">
      <c r="D129" s="3" t="s">
        <v>56</v>
      </c>
      <c r="E129" s="4">
        <v>138907.266</v>
      </c>
      <c r="F129" s="4">
        <v>157788.58800000019</v>
      </c>
      <c r="G129" s="4">
        <f t="shared" si="4"/>
        <v>18881.322000000189</v>
      </c>
      <c r="H129" s="11">
        <f t="shared" si="5"/>
        <v>0.1359275331212709</v>
      </c>
    </row>
    <row r="130" spans="4:8">
      <c r="D130" s="3" t="s">
        <v>57</v>
      </c>
      <c r="E130" s="4">
        <v>338957.07300000038</v>
      </c>
      <c r="F130" s="4">
        <v>374923.29000000021</v>
      </c>
      <c r="G130" s="4">
        <f t="shared" si="4"/>
        <v>35966.21699999983</v>
      </c>
      <c r="H130" s="11">
        <f t="shared" si="5"/>
        <v>0.10610847173559287</v>
      </c>
    </row>
    <row r="131" spans="4:8">
      <c r="D131" s="3" t="s">
        <v>58</v>
      </c>
      <c r="E131" s="4">
        <v>80193.132000000027</v>
      </c>
      <c r="F131" s="4">
        <v>86063.87900000003</v>
      </c>
      <c r="G131" s="4">
        <f t="shared" si="4"/>
        <v>5870.747000000003</v>
      </c>
      <c r="H131" s="11">
        <f t="shared" si="5"/>
        <v>7.3207603364338E-2</v>
      </c>
    </row>
    <row r="132" spans="4:8">
      <c r="D132" s="3" t="s">
        <v>59</v>
      </c>
      <c r="E132" s="4">
        <v>195917.25900000005</v>
      </c>
      <c r="F132" s="4">
        <v>218110.92300000001</v>
      </c>
      <c r="G132" s="4">
        <f t="shared" si="4"/>
        <v>22193.663999999961</v>
      </c>
      <c r="H132" s="11">
        <f t="shared" si="5"/>
        <v>0.11328080085073033</v>
      </c>
    </row>
    <row r="133" spans="4:8">
      <c r="D133" s="3" t="s">
        <v>60</v>
      </c>
      <c r="E133" s="4">
        <v>693654.96399999945</v>
      </c>
      <c r="F133" s="4">
        <v>770451.20299999986</v>
      </c>
      <c r="G133" s="4">
        <f t="shared" si="4"/>
        <v>76796.239000000409</v>
      </c>
      <c r="H133" s="11">
        <f t="shared" si="5"/>
        <v>0.11071244781000439</v>
      </c>
    </row>
    <row r="134" spans="4:8">
      <c r="D134" s="3" t="s">
        <v>61</v>
      </c>
      <c r="E134" s="4">
        <v>309402.08000000007</v>
      </c>
      <c r="F134" s="4">
        <v>340911.39</v>
      </c>
      <c r="G134" s="4">
        <f t="shared" si="4"/>
        <v>31509.309999999939</v>
      </c>
      <c r="H134" s="11">
        <f t="shared" si="5"/>
        <v>0.10183936061451149</v>
      </c>
    </row>
    <row r="135" spans="4:8">
      <c r="D135" s="3" t="s">
        <v>62</v>
      </c>
      <c r="E135" s="4">
        <v>328149.12300000008</v>
      </c>
      <c r="F135" s="4">
        <v>349132.69899999979</v>
      </c>
      <c r="G135" s="4">
        <f t="shared" si="4"/>
        <v>20983.57599999971</v>
      </c>
      <c r="H135" s="11">
        <f t="shared" si="5"/>
        <v>6.3945244796524123E-2</v>
      </c>
    </row>
    <row r="136" spans="4:8">
      <c r="D136" s="3" t="s">
        <v>63</v>
      </c>
      <c r="E136" s="4">
        <v>226297.91000000015</v>
      </c>
      <c r="F136" s="4">
        <v>249486.70500000013</v>
      </c>
      <c r="G136" s="4">
        <f t="shared" si="4"/>
        <v>23188.794999999984</v>
      </c>
      <c r="H136" s="11">
        <f t="shared" si="5"/>
        <v>0.10247021282697648</v>
      </c>
    </row>
    <row r="137" spans="4:8">
      <c r="D137" s="3" t="s">
        <v>64</v>
      </c>
      <c r="E137" s="4">
        <v>1109622.9139999992</v>
      </c>
      <c r="F137" s="4">
        <v>1151583.8959999988</v>
      </c>
      <c r="G137" s="4">
        <f t="shared" si="4"/>
        <v>41960.981999999611</v>
      </c>
      <c r="H137" s="11">
        <f t="shared" si="5"/>
        <v>3.7815533070363075E-2</v>
      </c>
    </row>
    <row r="138" spans="4:8">
      <c r="D138" s="3" t="s">
        <v>65</v>
      </c>
      <c r="E138" s="4">
        <v>586124.68399999919</v>
      </c>
      <c r="F138" s="4">
        <v>644359.99599999969</v>
      </c>
      <c r="G138" s="4">
        <f t="shared" si="4"/>
        <v>58235.3120000005</v>
      </c>
      <c r="H138" s="11">
        <f t="shared" si="5"/>
        <v>9.9356525308871957E-2</v>
      </c>
    </row>
    <row r="139" spans="4:8">
      <c r="D139" s="3" t="s">
        <v>66</v>
      </c>
      <c r="E139" s="4">
        <v>111883.29299999999</v>
      </c>
      <c r="F139" s="4">
        <v>127512.17299999995</v>
      </c>
      <c r="G139" s="4">
        <f t="shared" si="4"/>
        <v>15628.879999999961</v>
      </c>
      <c r="H139" s="11">
        <f t="shared" si="5"/>
        <v>0.13968913124500154</v>
      </c>
    </row>
    <row r="140" spans="4:8">
      <c r="D140" s="3" t="s">
        <v>67</v>
      </c>
      <c r="E140" s="4">
        <v>198910.93500000014</v>
      </c>
      <c r="F140" s="4">
        <v>221295.55299999999</v>
      </c>
      <c r="G140" s="4">
        <f t="shared" si="4"/>
        <v>22384.617999999842</v>
      </c>
      <c r="H140" s="11">
        <f t="shared" si="5"/>
        <v>0.11253588446507391</v>
      </c>
    </row>
    <row r="141" spans="4:8">
      <c r="D141" s="3" t="s">
        <v>68</v>
      </c>
      <c r="E141" s="4">
        <v>235091.03300000011</v>
      </c>
      <c r="F141" s="4">
        <v>246901.53800000003</v>
      </c>
      <c r="G141" s="4">
        <f t="shared" si="4"/>
        <v>11810.504999999917</v>
      </c>
      <c r="H141" s="11">
        <f t="shared" si="5"/>
        <v>5.0238007163803271E-2</v>
      </c>
    </row>
    <row r="142" spans="4:8">
      <c r="D142" s="3" t="s">
        <v>69</v>
      </c>
      <c r="E142" s="4">
        <v>557013.74000000011</v>
      </c>
      <c r="F142" s="4">
        <v>621293.44799999974</v>
      </c>
      <c r="G142" s="4">
        <f t="shared" si="4"/>
        <v>64279.707999999635</v>
      </c>
      <c r="H142" s="11">
        <f t="shared" si="5"/>
        <v>0.11540057880798349</v>
      </c>
    </row>
    <row r="143" spans="4:8">
      <c r="D143" s="3" t="s">
        <v>70</v>
      </c>
      <c r="E143" s="4">
        <v>198043.47799999994</v>
      </c>
      <c r="F143" s="4">
        <v>223150.92800000007</v>
      </c>
      <c r="G143" s="4">
        <f t="shared" si="4"/>
        <v>25107.450000000128</v>
      </c>
      <c r="H143" s="11">
        <f t="shared" si="5"/>
        <v>0.1267774644919139</v>
      </c>
    </row>
    <row r="144" spans="4:8">
      <c r="D144" s="3" t="s">
        <v>71</v>
      </c>
      <c r="E144" s="4">
        <v>352835.91100000037</v>
      </c>
      <c r="F144" s="4">
        <v>395141.98999999993</v>
      </c>
      <c r="G144" s="4">
        <f t="shared" si="4"/>
        <v>42306.078999999561</v>
      </c>
      <c r="H144" s="11">
        <f t="shared" si="5"/>
        <v>0.11990298515844527</v>
      </c>
    </row>
    <row r="145" spans="4:8">
      <c r="D145" s="3" t="s">
        <v>72</v>
      </c>
      <c r="E145" s="4">
        <v>234078.01099999997</v>
      </c>
      <c r="F145" s="4">
        <v>256443.98400000008</v>
      </c>
      <c r="G145" s="4">
        <f t="shared" si="4"/>
        <v>22365.973000000115</v>
      </c>
      <c r="H145" s="11">
        <f t="shared" si="5"/>
        <v>9.554922696263049E-2</v>
      </c>
    </row>
    <row r="146" spans="4:8">
      <c r="D146" s="20" t="s">
        <v>14</v>
      </c>
      <c r="E146" s="21">
        <v>6725460.8339999998</v>
      </c>
      <c r="F146" s="21">
        <v>7345298.6149999993</v>
      </c>
      <c r="G146" s="8">
        <f t="shared" si="4"/>
        <v>619837.78099999949</v>
      </c>
      <c r="H146" s="12">
        <f t="shared" si="5"/>
        <v>9.2162871258793438E-2</v>
      </c>
    </row>
  </sheetData>
  <mergeCells count="21">
    <mergeCell ref="D126:D127"/>
    <mergeCell ref="E126:F126"/>
    <mergeCell ref="G126:H126"/>
    <mergeCell ref="D26:D27"/>
    <mergeCell ref="E26:F26"/>
    <mergeCell ref="G26:H26"/>
    <mergeCell ref="D37:H37"/>
    <mergeCell ref="D38:D39"/>
    <mergeCell ref="E38:F38"/>
    <mergeCell ref="G38:H38"/>
    <mergeCell ref="D106:H106"/>
    <mergeCell ref="D107:D108"/>
    <mergeCell ref="E107:F107"/>
    <mergeCell ref="G107:H107"/>
    <mergeCell ref="D125:H125"/>
    <mergeCell ref="D25:H25"/>
    <mergeCell ref="D4:H9"/>
    <mergeCell ref="D13:H13"/>
    <mergeCell ref="D14:D15"/>
    <mergeCell ref="E14:F14"/>
    <mergeCell ref="G14:H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39E42-65B1-4290-905A-068C666E5B15}"/>
</file>

<file path=customXml/itemProps2.xml><?xml version="1.0" encoding="utf-8"?>
<ds:datastoreItem xmlns:ds="http://schemas.openxmlformats.org/officeDocument/2006/customXml" ds:itemID="{D46C8834-BAC0-4E57-B554-B6FF1DF0E0E6}"/>
</file>

<file path=customXml/itemProps3.xml><?xml version="1.0" encoding="utf-8"?>
<ds:datastoreItem xmlns:ds="http://schemas.openxmlformats.org/officeDocument/2006/customXml" ds:itemID="{E6E260F2-8794-4CFD-8F19-81CACD09E57D}"/>
</file>

<file path=docProps/app.xml><?xml version="1.0" encoding="utf-8"?>
<Properties xmlns="http://schemas.openxmlformats.org/officeDocument/2006/extended-properties" xmlns:vt="http://schemas.openxmlformats.org/officeDocument/2006/docPropsVTypes">
  <Application>Microsoft Excel Online</Application>
  <Manager/>
  <Company>AS Vinmonopolet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Nordahl</dc:creator>
  <cp:keywords/>
  <dc:description/>
  <cp:lastModifiedBy/>
  <cp:revision/>
  <dcterms:created xsi:type="dcterms:W3CDTF">2018-06-01T06:38:23Z</dcterms:created>
  <dcterms:modified xsi:type="dcterms:W3CDTF">2025-02-03T10:38:30Z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