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8"/>
  <workbookPr/>
  <mc:AlternateContent xmlns:mc="http://schemas.openxmlformats.org/markup-compatibility/2006">
    <mc:Choice Requires="x15">
      <x15ac:absPath xmlns:x15ac="http://schemas.microsoft.com/office/spreadsheetml/2010/11/ac" url="U:\SALG\Salg 2018\Web\"/>
    </mc:Choice>
  </mc:AlternateContent>
  <xr:revisionPtr revIDLastSave="0" documentId="8_{8C94AAA8-22F2-4DB1-A83A-E61BD8A8FF70}" xr6:coauthVersionLast="47" xr6:coauthVersionMax="47" xr10:uidLastSave="{00000000-0000-0000-0000-000000000000}"/>
  <bookViews>
    <workbookView xWindow="0" yWindow="0" windowWidth="51600" windowHeight="17565" xr2:uid="{00000000-000D-0000-FFFF-FFFF00000000}"/>
  </bookViews>
  <sheets>
    <sheet name="Hovedtabeller 2018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58" i="1" l="1"/>
  <c r="E58" i="1"/>
  <c r="D197" i="1"/>
  <c r="E197" i="1"/>
  <c r="D196" i="1"/>
  <c r="E196" i="1"/>
  <c r="D195" i="1"/>
  <c r="E195" i="1"/>
  <c r="D194" i="1"/>
  <c r="E194" i="1"/>
  <c r="D193" i="1"/>
  <c r="E193" i="1"/>
  <c r="D192" i="1"/>
  <c r="E192" i="1"/>
  <c r="D191" i="1"/>
  <c r="E191" i="1"/>
  <c r="D190" i="1"/>
  <c r="E190" i="1"/>
  <c r="D189" i="1"/>
  <c r="E189" i="1"/>
  <c r="D188" i="1"/>
  <c r="E188" i="1"/>
  <c r="D187" i="1"/>
  <c r="E187" i="1"/>
  <c r="D186" i="1"/>
  <c r="E186" i="1"/>
  <c r="D185" i="1"/>
  <c r="E185" i="1"/>
  <c r="D184" i="1"/>
  <c r="E184" i="1"/>
  <c r="D183" i="1"/>
  <c r="E183" i="1"/>
  <c r="D182" i="1"/>
  <c r="E182" i="1"/>
  <c r="D181" i="1"/>
  <c r="E181" i="1"/>
  <c r="D180" i="1"/>
  <c r="E180" i="1"/>
  <c r="D179" i="1"/>
  <c r="E179" i="1"/>
  <c r="D172" i="1"/>
  <c r="E172" i="1"/>
  <c r="D171" i="1"/>
  <c r="E171" i="1"/>
  <c r="D170" i="1"/>
  <c r="E170" i="1"/>
  <c r="D169" i="1"/>
  <c r="E169" i="1"/>
  <c r="D168" i="1"/>
  <c r="E168" i="1"/>
  <c r="D167" i="1"/>
  <c r="E167" i="1"/>
  <c r="D160" i="1"/>
  <c r="E160" i="1"/>
  <c r="D159" i="1"/>
  <c r="E159" i="1"/>
  <c r="D158" i="1"/>
  <c r="E158" i="1"/>
  <c r="D157" i="1"/>
  <c r="E157" i="1"/>
  <c r="D156" i="1"/>
  <c r="E156" i="1"/>
  <c r="D155" i="1"/>
  <c r="E155" i="1"/>
  <c r="D154" i="1"/>
  <c r="E154" i="1"/>
  <c r="D153" i="1"/>
  <c r="E153" i="1"/>
  <c r="D152" i="1"/>
  <c r="E152" i="1"/>
  <c r="D151" i="1"/>
  <c r="E151" i="1"/>
  <c r="D150" i="1"/>
  <c r="E150" i="1"/>
  <c r="D149" i="1"/>
  <c r="E149" i="1"/>
  <c r="D148" i="1"/>
  <c r="E148" i="1"/>
  <c r="D141" i="1"/>
  <c r="E141" i="1"/>
  <c r="C140" i="1"/>
  <c r="B140" i="1"/>
  <c r="D140" i="1"/>
  <c r="E140" i="1"/>
  <c r="D139" i="1"/>
  <c r="E139" i="1"/>
  <c r="D138" i="1"/>
  <c r="E138" i="1"/>
  <c r="D137" i="1"/>
  <c r="E137" i="1"/>
  <c r="D136" i="1"/>
  <c r="E136" i="1"/>
  <c r="B135" i="1"/>
  <c r="D135" i="1"/>
  <c r="E135" i="1"/>
  <c r="D134" i="1"/>
  <c r="E134" i="1"/>
  <c r="D133" i="1"/>
  <c r="E133" i="1"/>
  <c r="D132" i="1"/>
  <c r="E132" i="1"/>
  <c r="D131" i="1"/>
  <c r="E131" i="1"/>
  <c r="D130" i="1"/>
  <c r="E130" i="1"/>
  <c r="D129" i="1"/>
  <c r="E129" i="1"/>
  <c r="D128" i="1"/>
  <c r="E128" i="1"/>
  <c r="D127" i="1"/>
  <c r="E127" i="1"/>
  <c r="D126" i="1"/>
  <c r="E126" i="1"/>
  <c r="C125" i="1"/>
  <c r="B125" i="1"/>
  <c r="D124" i="1"/>
  <c r="E124" i="1"/>
  <c r="D123" i="1"/>
  <c r="E123" i="1"/>
  <c r="D122" i="1"/>
  <c r="E122" i="1"/>
  <c r="D121" i="1"/>
  <c r="E121" i="1"/>
  <c r="D120" i="1"/>
  <c r="E120" i="1"/>
  <c r="D119" i="1"/>
  <c r="E119" i="1"/>
  <c r="D118" i="1"/>
  <c r="E118" i="1"/>
  <c r="D117" i="1"/>
  <c r="E117" i="1"/>
  <c r="D116" i="1"/>
  <c r="E116" i="1"/>
  <c r="D115" i="1"/>
  <c r="E115" i="1"/>
  <c r="D114" i="1"/>
  <c r="E114" i="1"/>
  <c r="D113" i="1"/>
  <c r="E113" i="1"/>
  <c r="D112" i="1"/>
  <c r="E112" i="1"/>
  <c r="D111" i="1"/>
  <c r="E111" i="1"/>
  <c r="D110" i="1"/>
  <c r="E110" i="1"/>
  <c r="D109" i="1"/>
  <c r="E109" i="1"/>
  <c r="D108" i="1"/>
  <c r="E108" i="1"/>
  <c r="D107" i="1"/>
  <c r="E107" i="1"/>
  <c r="D106" i="1"/>
  <c r="E106" i="1"/>
  <c r="D105" i="1"/>
  <c r="E105" i="1"/>
  <c r="D104" i="1"/>
  <c r="E104" i="1"/>
  <c r="D103" i="1"/>
  <c r="E103" i="1"/>
  <c r="D102" i="1"/>
  <c r="E102" i="1"/>
  <c r="C101" i="1"/>
  <c r="B101" i="1"/>
  <c r="D100" i="1"/>
  <c r="E100" i="1"/>
  <c r="D99" i="1"/>
  <c r="E99" i="1"/>
  <c r="D98" i="1"/>
  <c r="E98" i="1"/>
  <c r="D97" i="1"/>
  <c r="E97" i="1"/>
  <c r="D96" i="1"/>
  <c r="E96" i="1"/>
  <c r="D95" i="1"/>
  <c r="E95" i="1"/>
  <c r="D94" i="1"/>
  <c r="E94" i="1"/>
  <c r="D93" i="1"/>
  <c r="E93" i="1"/>
  <c r="D92" i="1"/>
  <c r="E92" i="1"/>
  <c r="D91" i="1"/>
  <c r="E91" i="1"/>
  <c r="D90" i="1"/>
  <c r="E90" i="1"/>
  <c r="D89" i="1"/>
  <c r="E89" i="1"/>
  <c r="D88" i="1"/>
  <c r="E88" i="1"/>
  <c r="D87" i="1"/>
  <c r="E87" i="1"/>
  <c r="D86" i="1"/>
  <c r="E86" i="1"/>
  <c r="D85" i="1"/>
  <c r="E85" i="1"/>
  <c r="C84" i="1"/>
  <c r="B84" i="1"/>
  <c r="D83" i="1"/>
  <c r="E83" i="1"/>
  <c r="D82" i="1"/>
  <c r="E82" i="1"/>
  <c r="D81" i="1"/>
  <c r="E81" i="1"/>
  <c r="D80" i="1"/>
  <c r="E80" i="1"/>
  <c r="D79" i="1"/>
  <c r="E79" i="1"/>
  <c r="D78" i="1"/>
  <c r="E78" i="1"/>
  <c r="D77" i="1"/>
  <c r="E77" i="1"/>
  <c r="D76" i="1"/>
  <c r="E76" i="1"/>
  <c r="D75" i="1"/>
  <c r="E75" i="1"/>
  <c r="D74" i="1"/>
  <c r="E74" i="1"/>
  <c r="D73" i="1"/>
  <c r="E73" i="1"/>
  <c r="D72" i="1"/>
  <c r="E72" i="1"/>
  <c r="D71" i="1"/>
  <c r="E71" i="1"/>
  <c r="C70" i="1"/>
  <c r="B70" i="1"/>
  <c r="D69" i="1"/>
  <c r="E69" i="1"/>
  <c r="D68" i="1"/>
  <c r="E68" i="1"/>
  <c r="D67" i="1"/>
  <c r="E67" i="1"/>
  <c r="D66" i="1"/>
  <c r="E66" i="1"/>
  <c r="D65" i="1"/>
  <c r="E65" i="1"/>
  <c r="D64" i="1"/>
  <c r="E64" i="1"/>
  <c r="D63" i="1"/>
  <c r="E63" i="1"/>
  <c r="D62" i="1"/>
  <c r="E62" i="1"/>
  <c r="D61" i="1"/>
  <c r="E61" i="1"/>
  <c r="D60" i="1"/>
  <c r="E60" i="1"/>
  <c r="D59" i="1"/>
  <c r="E59" i="1"/>
  <c r="D57" i="1"/>
  <c r="E57" i="1"/>
  <c r="D56" i="1"/>
  <c r="E56" i="1"/>
  <c r="D55" i="1"/>
  <c r="E55" i="1"/>
  <c r="D54" i="1"/>
  <c r="E54" i="1"/>
  <c r="D53" i="1"/>
  <c r="E53" i="1"/>
  <c r="D52" i="1"/>
  <c r="E52" i="1"/>
  <c r="C51" i="1"/>
  <c r="B51" i="1"/>
  <c r="D51" i="1"/>
  <c r="E51" i="1"/>
  <c r="D50" i="1"/>
  <c r="E50" i="1"/>
  <c r="D49" i="1"/>
  <c r="E49" i="1"/>
  <c r="D48" i="1"/>
  <c r="E48" i="1"/>
  <c r="D47" i="1"/>
  <c r="E47" i="1"/>
  <c r="D46" i="1"/>
  <c r="E46" i="1"/>
  <c r="D45" i="1"/>
  <c r="E45" i="1"/>
  <c r="D44" i="1"/>
  <c r="E44" i="1"/>
  <c r="D43" i="1"/>
  <c r="E43" i="1"/>
  <c r="D42" i="1"/>
  <c r="E42" i="1"/>
  <c r="D41" i="1"/>
  <c r="E41" i="1"/>
  <c r="D40" i="1"/>
  <c r="E40" i="1"/>
  <c r="D39" i="1"/>
  <c r="E39" i="1"/>
  <c r="D38" i="1"/>
  <c r="E38" i="1"/>
  <c r="D37" i="1"/>
  <c r="E37" i="1"/>
  <c r="D36" i="1"/>
  <c r="E36" i="1"/>
  <c r="D35" i="1"/>
  <c r="E35" i="1"/>
  <c r="D34" i="1"/>
  <c r="E34" i="1"/>
  <c r="D33" i="1"/>
  <c r="E33" i="1"/>
  <c r="D32" i="1"/>
  <c r="E32" i="1"/>
  <c r="D31" i="1"/>
  <c r="E31" i="1"/>
  <c r="D30" i="1"/>
  <c r="E30" i="1"/>
  <c r="D29" i="1"/>
  <c r="E29" i="1"/>
  <c r="D28" i="1"/>
  <c r="E28" i="1"/>
  <c r="D21" i="1"/>
  <c r="E21" i="1"/>
  <c r="D20" i="1"/>
  <c r="E20" i="1"/>
  <c r="D19" i="1"/>
  <c r="E19" i="1"/>
  <c r="D18" i="1"/>
  <c r="E18" i="1"/>
  <c r="D17" i="1"/>
  <c r="E17" i="1"/>
  <c r="D16" i="1"/>
  <c r="E16" i="1"/>
  <c r="D70" i="1"/>
  <c r="E70" i="1"/>
  <c r="D84" i="1"/>
  <c r="E84" i="1"/>
  <c r="D101" i="1"/>
  <c r="E101" i="1"/>
  <c r="D125" i="1"/>
  <c r="E125" i="1"/>
</calcChain>
</file>

<file path=xl/sharedStrings.xml><?xml version="1.0" encoding="utf-8"?>
<sst xmlns="http://schemas.openxmlformats.org/spreadsheetml/2006/main" count="198" uniqueCount="94">
  <si>
    <t>Totalt salg, liter</t>
  </si>
  <si>
    <t>Kategori</t>
  </si>
  <si>
    <t>Hele året</t>
  </si>
  <si>
    <t>Endring</t>
  </si>
  <si>
    <t>2017</t>
  </si>
  <si>
    <t>2018</t>
  </si>
  <si>
    <t>Liter</t>
  </si>
  <si>
    <t>Prosent</t>
  </si>
  <si>
    <t>Svakvin</t>
  </si>
  <si>
    <t>Brennevin</t>
  </si>
  <si>
    <t>Øl</t>
  </si>
  <si>
    <t>Alkoholfritt</t>
  </si>
  <si>
    <t>Sterkvin</t>
  </si>
  <si>
    <t>Totalsum</t>
  </si>
  <si>
    <t>Svakvin, liter</t>
  </si>
  <si>
    <t>Rødvin</t>
  </si>
  <si>
    <t>Italia</t>
  </si>
  <si>
    <t>Spania</t>
  </si>
  <si>
    <t>Frankrike</t>
  </si>
  <si>
    <t>Chile</t>
  </si>
  <si>
    <t>USA</t>
  </si>
  <si>
    <t>Portugal</t>
  </si>
  <si>
    <t>Australia</t>
  </si>
  <si>
    <t>Sør-Afrika</t>
  </si>
  <si>
    <t>Argentina</t>
  </si>
  <si>
    <t>Østerrike</t>
  </si>
  <si>
    <t>New Zealand</t>
  </si>
  <si>
    <t>Libanon</t>
  </si>
  <si>
    <t>Ungarn</t>
  </si>
  <si>
    <t>Tyskland</t>
  </si>
  <si>
    <t>EU</t>
  </si>
  <si>
    <t>Øvrige</t>
  </si>
  <si>
    <t>Canada</t>
  </si>
  <si>
    <t>Hellas</t>
  </si>
  <si>
    <t>Tsjekkia</t>
  </si>
  <si>
    <t>Georgia</t>
  </si>
  <si>
    <t>Bulgaria</t>
  </si>
  <si>
    <t>Uruguay</t>
  </si>
  <si>
    <t>Andre land</t>
  </si>
  <si>
    <t>Hvitvin</t>
  </si>
  <si>
    <t>Slovenia</t>
  </si>
  <si>
    <t>Kroatia</t>
  </si>
  <si>
    <t>Musserende vin</t>
  </si>
  <si>
    <t>England</t>
  </si>
  <si>
    <t>Rosévin</t>
  </si>
  <si>
    <t>Romania</t>
  </si>
  <si>
    <t>Perlende vin</t>
  </si>
  <si>
    <t>Aromatisert vin</t>
  </si>
  <si>
    <t>Norge</t>
  </si>
  <si>
    <t>Irland</t>
  </si>
  <si>
    <t>Sverige</t>
  </si>
  <si>
    <t>Danmark</t>
  </si>
  <si>
    <t>Sider</t>
  </si>
  <si>
    <t>Storbritannia</t>
  </si>
  <si>
    <t>Fruktvin</t>
  </si>
  <si>
    <t>Finland</t>
  </si>
  <si>
    <t>Brennevin, liter</t>
  </si>
  <si>
    <t>Vodka</t>
  </si>
  <si>
    <t>Druebrennevin</t>
  </si>
  <si>
    <t>Likør</t>
  </si>
  <si>
    <t>Whisky</t>
  </si>
  <si>
    <t>Akevitt</t>
  </si>
  <si>
    <t>Brennevin, annet</t>
  </si>
  <si>
    <t>Bitter</t>
  </si>
  <si>
    <t>Gin</t>
  </si>
  <si>
    <t>Brennevin, nøytralt &lt; 37,5 %</t>
  </si>
  <si>
    <t>Rom</t>
  </si>
  <si>
    <t>Fruktbrennevin</t>
  </si>
  <si>
    <t>Genever</t>
  </si>
  <si>
    <t>Sterkvin, liter</t>
  </si>
  <si>
    <t>Vermut</t>
  </si>
  <si>
    <t>Portvin</t>
  </si>
  <si>
    <t>Sherry</t>
  </si>
  <si>
    <t>Sterkvin, annen</t>
  </si>
  <si>
    <t>Madeira</t>
  </si>
  <si>
    <t>Fylkene, liter</t>
  </si>
  <si>
    <t>Akershus</t>
  </si>
  <si>
    <t>Aust-Agder</t>
  </si>
  <si>
    <t>Buskerud</t>
  </si>
  <si>
    <t>Finnmark</t>
  </si>
  <si>
    <t>Hedmark</t>
  </si>
  <si>
    <t>Hordaland</t>
  </si>
  <si>
    <t>Møre og Romsdal</t>
  </si>
  <si>
    <t>Nordland</t>
  </si>
  <si>
    <t>Oppland</t>
  </si>
  <si>
    <t>Oslo</t>
  </si>
  <si>
    <t>Rogaland</t>
  </si>
  <si>
    <t>Sogn og Fjordane</t>
  </si>
  <si>
    <t>Telemark</t>
  </si>
  <si>
    <t>Troms</t>
  </si>
  <si>
    <t>Trøndelag</t>
  </si>
  <si>
    <t>Vest-Agder</t>
  </si>
  <si>
    <t>Vestfold</t>
  </si>
  <si>
    <t>Østfold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</si>
</sst>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_ ;[Red]\-#,##0\ "/>
    <numFmt numFmtId="165" formatCode="0.0\ %"/>
    <numFmt numFmtId="166" formatCode="_ * #,##0_ ;_ * \-#,##0_ ;_ * &quot;-&quot;??_ ;_ @_ "/>
  </numFmts>
  <fonts count="4">
    <font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164" fontId="0" fillId="0" borderId="0" xfId="0" applyNumberFormat="1"/>
    <xf numFmtId="165" fontId="0" fillId="0" borderId="0" xfId="0" applyNumberFormat="1"/>
    <xf numFmtId="165" fontId="2" fillId="2" borderId="1" xfId="0" applyNumberFormat="1" applyFont="1" applyFill="1" applyBorder="1" applyAlignment="1">
      <alignment horizontal="center"/>
    </xf>
    <xf numFmtId="0" fontId="0" fillId="0" borderId="1" xfId="0" applyBorder="1" applyAlignment="1">
      <alignment horizontal="left"/>
    </xf>
    <xf numFmtId="166" fontId="0" fillId="0" borderId="1" xfId="0" applyNumberFormat="1" applyBorder="1"/>
    <xf numFmtId="164" fontId="0" fillId="0" borderId="1" xfId="0" applyNumberFormat="1" applyBorder="1"/>
    <xf numFmtId="165" fontId="0" fillId="0" borderId="1" xfId="1" applyNumberFormat="1" applyFont="1" applyBorder="1"/>
    <xf numFmtId="0" fontId="3" fillId="3" borderId="1" xfId="0" applyFont="1" applyFill="1" applyBorder="1" applyAlignment="1">
      <alignment horizontal="left"/>
    </xf>
    <xf numFmtId="166" fontId="3" fillId="3" borderId="1" xfId="0" applyNumberFormat="1" applyFont="1" applyFill="1" applyBorder="1"/>
    <xf numFmtId="164" fontId="2" fillId="2" borderId="1" xfId="0" applyNumberFormat="1" applyFont="1" applyFill="1" applyBorder="1"/>
    <xf numFmtId="165" fontId="2" fillId="2" borderId="1" xfId="1" applyNumberFormat="1" applyFont="1" applyFill="1" applyBorder="1"/>
    <xf numFmtId="165" fontId="0" fillId="0" borderId="0" xfId="1" applyNumberFormat="1" applyFont="1"/>
    <xf numFmtId="0" fontId="3" fillId="4" borderId="1" xfId="0" applyFont="1" applyFill="1" applyBorder="1" applyAlignment="1">
      <alignment horizontal="left"/>
    </xf>
    <xf numFmtId="166" fontId="3" fillId="4" borderId="1" xfId="0" applyNumberFormat="1" applyFont="1" applyFill="1" applyBorder="1"/>
    <xf numFmtId="164" fontId="2" fillId="4" borderId="1" xfId="0" applyNumberFormat="1" applyFont="1" applyFill="1" applyBorder="1"/>
    <xf numFmtId="165" fontId="2" fillId="4" borderId="1" xfId="1" applyNumberFormat="1" applyFont="1" applyFill="1" applyBorder="1"/>
    <xf numFmtId="0" fontId="0" fillId="0" borderId="1" xfId="0" applyBorder="1" applyAlignment="1">
      <alignment horizontal="left" indent="1"/>
    </xf>
    <xf numFmtId="0" fontId="1" fillId="0" borderId="1" xfId="0" applyFont="1" applyBorder="1" applyAlignment="1">
      <alignment horizontal="left" indent="1"/>
    </xf>
    <xf numFmtId="10" fontId="0" fillId="0" borderId="0" xfId="0" applyNumberFormat="1"/>
    <xf numFmtId="0" fontId="3" fillId="3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</cellXfs>
  <cellStyles count="2">
    <cellStyle name="Normal" xfId="0" builtinId="0"/>
    <cellStyle name="Per 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1</xdr:row>
      <xdr:rowOff>142876</xdr:rowOff>
    </xdr:from>
    <xdr:to>
      <xdr:col>4</xdr:col>
      <xdr:colOff>542925</xdr:colOff>
      <xdr:row>10</xdr:row>
      <xdr:rowOff>1</xdr:rowOff>
    </xdr:to>
    <xdr:sp macro="" textlink="">
      <xdr:nvSpPr>
        <xdr:cNvPr id="2" name="TekstSylinder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80975" y="304801"/>
          <a:ext cx="4362450" cy="13144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nb-NO" sz="1400" b="1"/>
            <a:t>Denne siden</a:t>
          </a:r>
          <a:r>
            <a:rPr lang="nb-NO" sz="1400" b="1" baseline="0"/>
            <a:t> inneholder 5 tabeller, alle tall i liter:</a:t>
          </a:r>
        </a:p>
        <a:p>
          <a:pPr algn="ctr"/>
          <a:r>
            <a:rPr lang="nb-NO" sz="1100" baseline="0"/>
            <a:t>1. Totalt salg </a:t>
          </a:r>
        </a:p>
        <a:p>
          <a:pPr algn="ctr"/>
          <a:r>
            <a:rPr lang="nb-NO" sz="1100" baseline="0"/>
            <a:t>2. Svakvin pr land pr varetype</a:t>
          </a:r>
        </a:p>
        <a:p>
          <a:pPr algn="ctr"/>
          <a:r>
            <a:rPr lang="nb-NO" sz="1100" baseline="0"/>
            <a:t>3. Brennevin pr varetype</a:t>
          </a:r>
        </a:p>
        <a:p>
          <a:pPr algn="ctr"/>
          <a:r>
            <a:rPr lang="nb-NO" sz="1100" baseline="0"/>
            <a:t>4. Sterkvin pr varetype</a:t>
          </a:r>
        </a:p>
        <a:p>
          <a:pPr algn="ctr"/>
          <a:r>
            <a:rPr lang="nb-NO" sz="1100"/>
            <a:t>5. Totalt salg pr fylke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208"/>
  <sheetViews>
    <sheetView tabSelected="1" topLeftCell="A24" workbookViewId="0">
      <selection activeCell="E57" sqref="E57"/>
    </sheetView>
  </sheetViews>
  <sheetFormatPr defaultColWidth="11.42578125" defaultRowHeight="12.75"/>
  <cols>
    <col min="1" max="1" width="25.7109375" customWidth="1"/>
    <col min="4" max="4" width="11.42578125" style="1"/>
    <col min="5" max="5" width="11.42578125" style="2"/>
  </cols>
  <sheetData>
    <row r="2" spans="1:7">
      <c r="A2" s="1"/>
      <c r="B2" s="2"/>
      <c r="D2"/>
      <c r="E2"/>
    </row>
    <row r="3" spans="1:7">
      <c r="A3" s="1"/>
      <c r="B3" s="2"/>
      <c r="D3"/>
      <c r="E3"/>
    </row>
    <row r="4" spans="1:7">
      <c r="A4" s="1"/>
      <c r="B4" s="2"/>
      <c r="D4"/>
      <c r="E4"/>
    </row>
    <row r="5" spans="1:7">
      <c r="A5" s="1"/>
      <c r="B5" s="2"/>
      <c r="D5"/>
      <c r="E5"/>
    </row>
    <row r="6" spans="1:7">
      <c r="A6" s="1"/>
      <c r="B6" s="2"/>
      <c r="D6"/>
      <c r="E6"/>
    </row>
    <row r="7" spans="1:7">
      <c r="A7" s="1"/>
      <c r="B7" s="2"/>
      <c r="D7"/>
      <c r="E7"/>
    </row>
    <row r="8" spans="1:7">
      <c r="A8" s="1"/>
      <c r="B8" s="2"/>
      <c r="D8"/>
      <c r="E8"/>
    </row>
    <row r="9" spans="1:7">
      <c r="A9" s="1"/>
      <c r="B9" s="2"/>
      <c r="D9"/>
      <c r="E9"/>
    </row>
    <row r="10" spans="1:7">
      <c r="A10" s="1"/>
      <c r="B10" s="2"/>
      <c r="D10"/>
      <c r="E10"/>
    </row>
    <row r="13" spans="1:7">
      <c r="A13" s="23" t="s">
        <v>0</v>
      </c>
      <c r="B13" s="23"/>
      <c r="C13" s="23"/>
      <c r="D13" s="23"/>
      <c r="E13" s="23"/>
    </row>
    <row r="14" spans="1:7">
      <c r="A14" s="22" t="s">
        <v>1</v>
      </c>
      <c r="B14" s="23" t="s">
        <v>2</v>
      </c>
      <c r="C14" s="23"/>
      <c r="D14" s="24" t="s">
        <v>3</v>
      </c>
      <c r="E14" s="24"/>
    </row>
    <row r="15" spans="1:7">
      <c r="A15" s="22"/>
      <c r="B15" s="20" t="s">
        <v>4</v>
      </c>
      <c r="C15" s="20" t="s">
        <v>5</v>
      </c>
      <c r="D15" s="21" t="s">
        <v>6</v>
      </c>
      <c r="E15" s="3" t="s">
        <v>7</v>
      </c>
    </row>
    <row r="16" spans="1:7">
      <c r="A16" s="4" t="s">
        <v>8</v>
      </c>
      <c r="B16" s="5">
        <v>65746619.376999587</v>
      </c>
      <c r="C16" s="5">
        <v>66984945.9349996</v>
      </c>
      <c r="D16" s="6">
        <f>C16-B16</f>
        <v>1238326.5580000132</v>
      </c>
      <c r="E16" s="7">
        <f>D16/B16</f>
        <v>1.88348324177596E-2</v>
      </c>
      <c r="G16" s="19"/>
    </row>
    <row r="17" spans="1:5">
      <c r="A17" s="4" t="s">
        <v>9</v>
      </c>
      <c r="B17" s="5">
        <v>11205371.435000159</v>
      </c>
      <c r="C17" s="5">
        <v>11222496.705000108</v>
      </c>
      <c r="D17" s="6">
        <f t="shared" ref="D17:D80" si="0">C17-B17</f>
        <v>17125.269999949262</v>
      </c>
      <c r="E17" s="7">
        <f t="shared" ref="E17:E80" si="1">D17/B17</f>
        <v>1.5283089988840713E-3</v>
      </c>
    </row>
    <row r="18" spans="1:5">
      <c r="A18" s="4" t="s">
        <v>10</v>
      </c>
      <c r="B18" s="5">
        <v>2738244.8140000147</v>
      </c>
      <c r="C18" s="5">
        <v>2766893.6000000099</v>
      </c>
      <c r="D18" s="6">
        <f t="shared" si="0"/>
        <v>28648.785999995191</v>
      </c>
      <c r="E18" s="7">
        <f t="shared" si="1"/>
        <v>1.0462463346418316E-2</v>
      </c>
    </row>
    <row r="19" spans="1:5">
      <c r="A19" s="4" t="s">
        <v>11</v>
      </c>
      <c r="B19" s="5">
        <v>489550.3450000005</v>
      </c>
      <c r="C19" s="5">
        <v>551658.40000000014</v>
      </c>
      <c r="D19" s="6">
        <f t="shared" si="0"/>
        <v>62108.054999999644</v>
      </c>
      <c r="E19" s="7">
        <f t="shared" si="1"/>
        <v>0.12686755434724406</v>
      </c>
    </row>
    <row r="20" spans="1:5">
      <c r="A20" s="4" t="s">
        <v>12</v>
      </c>
      <c r="B20" s="5">
        <v>500264.47499999992</v>
      </c>
      <c r="C20" s="5">
        <v>480335.9</v>
      </c>
      <c r="D20" s="6">
        <f t="shared" si="0"/>
        <v>-19928.574999999895</v>
      </c>
      <c r="E20" s="7">
        <f t="shared" si="1"/>
        <v>-3.983607870616817E-2</v>
      </c>
    </row>
    <row r="21" spans="1:5">
      <c r="A21" s="8" t="s">
        <v>13</v>
      </c>
      <c r="B21" s="9">
        <v>80680050.445999756</v>
      </c>
      <c r="C21" s="9">
        <v>82006330.539999694</v>
      </c>
      <c r="D21" s="10">
        <f t="shared" si="0"/>
        <v>1326280.0939999372</v>
      </c>
      <c r="E21" s="11">
        <f t="shared" si="1"/>
        <v>1.6438761337756406E-2</v>
      </c>
    </row>
    <row r="22" spans="1:5">
      <c r="E22" s="12"/>
    </row>
    <row r="23" spans="1:5">
      <c r="E23" s="12"/>
    </row>
    <row r="24" spans="1:5">
      <c r="E24" s="12"/>
    </row>
    <row r="25" spans="1:5">
      <c r="A25" s="23" t="s">
        <v>14</v>
      </c>
      <c r="B25" s="23"/>
      <c r="C25" s="23"/>
      <c r="D25" s="23"/>
      <c r="E25" s="23"/>
    </row>
    <row r="26" spans="1:5">
      <c r="A26" s="22" t="s">
        <v>1</v>
      </c>
      <c r="B26" s="23" t="s">
        <v>2</v>
      </c>
      <c r="C26" s="23"/>
      <c r="D26" s="24" t="s">
        <v>3</v>
      </c>
      <c r="E26" s="24"/>
    </row>
    <row r="27" spans="1:5">
      <c r="A27" s="22"/>
      <c r="B27" s="20" t="s">
        <v>4</v>
      </c>
      <c r="C27" s="20" t="s">
        <v>5</v>
      </c>
      <c r="D27" s="21" t="s">
        <v>6</v>
      </c>
      <c r="E27" s="3" t="s">
        <v>7</v>
      </c>
    </row>
    <row r="28" spans="1:5">
      <c r="A28" s="13" t="s">
        <v>15</v>
      </c>
      <c r="B28" s="14">
        <v>39780160.048</v>
      </c>
      <c r="C28" s="14">
        <v>38684276.611000001</v>
      </c>
      <c r="D28" s="15">
        <f t="shared" si="0"/>
        <v>-1095883.436999999</v>
      </c>
      <c r="E28" s="16">
        <f t="shared" si="1"/>
        <v>-2.7548492406206292E-2</v>
      </c>
    </row>
    <row r="29" spans="1:5">
      <c r="A29" s="17" t="s">
        <v>16</v>
      </c>
      <c r="B29" s="5">
        <v>15651256.728999998</v>
      </c>
      <c r="C29" s="5">
        <v>14639184.840000004</v>
      </c>
      <c r="D29" s="6">
        <f t="shared" si="0"/>
        <v>-1012071.8889999948</v>
      </c>
      <c r="E29" s="7">
        <f t="shared" si="1"/>
        <v>-6.4663937632863738E-2</v>
      </c>
    </row>
    <row r="30" spans="1:5">
      <c r="A30" s="17" t="s">
        <v>17</v>
      </c>
      <c r="B30" s="5">
        <v>5696274.375</v>
      </c>
      <c r="C30" s="5">
        <v>5772455.25</v>
      </c>
      <c r="D30" s="6">
        <f t="shared" si="0"/>
        <v>76180.875</v>
      </c>
      <c r="E30" s="7">
        <f t="shared" si="1"/>
        <v>1.3373807156190576E-2</v>
      </c>
    </row>
    <row r="31" spans="1:5">
      <c r="A31" s="17" t="s">
        <v>18</v>
      </c>
      <c r="B31" s="5">
        <v>4565838.3279999997</v>
      </c>
      <c r="C31" s="5">
        <v>4893901.8039999995</v>
      </c>
      <c r="D31" s="6">
        <f t="shared" si="0"/>
        <v>328063.47599999979</v>
      </c>
      <c r="E31" s="7">
        <f t="shared" si="1"/>
        <v>7.1851750419665711E-2</v>
      </c>
    </row>
    <row r="32" spans="1:5">
      <c r="A32" s="17" t="s">
        <v>19</v>
      </c>
      <c r="B32" s="5">
        <v>3969923.06</v>
      </c>
      <c r="C32" s="5">
        <v>3571927.159</v>
      </c>
      <c r="D32" s="6">
        <f t="shared" si="0"/>
        <v>-397995.90100000007</v>
      </c>
      <c r="E32" s="7">
        <f t="shared" si="1"/>
        <v>-0.10025279960967305</v>
      </c>
    </row>
    <row r="33" spans="1:5">
      <c r="A33" s="17" t="s">
        <v>20</v>
      </c>
      <c r="B33" s="5">
        <v>2923504.75</v>
      </c>
      <c r="C33" s="5">
        <v>2984259.3989999993</v>
      </c>
      <c r="D33" s="6">
        <f t="shared" si="0"/>
        <v>60754.648999999277</v>
      </c>
      <c r="E33" s="7">
        <f t="shared" si="1"/>
        <v>2.0781443573847203E-2</v>
      </c>
    </row>
    <row r="34" spans="1:5">
      <c r="A34" s="17" t="s">
        <v>21</v>
      </c>
      <c r="B34" s="5">
        <v>2567418.375</v>
      </c>
      <c r="C34" s="5">
        <v>2622147.6499999985</v>
      </c>
      <c r="D34" s="6">
        <f t="shared" si="0"/>
        <v>54729.27499999851</v>
      </c>
      <c r="E34" s="7">
        <f t="shared" si="1"/>
        <v>2.1316851017707042E-2</v>
      </c>
    </row>
    <row r="35" spans="1:5">
      <c r="A35" s="17" t="s">
        <v>22</v>
      </c>
      <c r="B35" s="5">
        <v>2449054.5</v>
      </c>
      <c r="C35" s="5">
        <v>2332550.6339999991</v>
      </c>
      <c r="D35" s="6">
        <f t="shared" si="0"/>
        <v>-116503.86600000085</v>
      </c>
      <c r="E35" s="7">
        <f t="shared" si="1"/>
        <v>-4.7570956873356982E-2</v>
      </c>
    </row>
    <row r="36" spans="1:5">
      <c r="A36" s="17" t="s">
        <v>23</v>
      </c>
      <c r="B36" s="5">
        <v>836546.5</v>
      </c>
      <c r="C36" s="5">
        <v>787083.40099999984</v>
      </c>
      <c r="D36" s="6">
        <f t="shared" si="0"/>
        <v>-49463.099000000162</v>
      </c>
      <c r="E36" s="7">
        <f t="shared" si="1"/>
        <v>-5.912773408292326E-2</v>
      </c>
    </row>
    <row r="37" spans="1:5">
      <c r="A37" s="17" t="s">
        <v>24</v>
      </c>
      <c r="B37" s="5">
        <v>741338.25</v>
      </c>
      <c r="C37" s="5">
        <v>657645</v>
      </c>
      <c r="D37" s="6">
        <f t="shared" si="0"/>
        <v>-83693.25</v>
      </c>
      <c r="E37" s="7">
        <f t="shared" si="1"/>
        <v>-0.11289482230277474</v>
      </c>
    </row>
    <row r="38" spans="1:5">
      <c r="A38" s="17" t="s">
        <v>25</v>
      </c>
      <c r="B38" s="5">
        <v>135294.75</v>
      </c>
      <c r="C38" s="5">
        <v>134317.125</v>
      </c>
      <c r="D38" s="6">
        <f t="shared" si="0"/>
        <v>-977.625</v>
      </c>
      <c r="E38" s="7">
        <f t="shared" si="1"/>
        <v>-7.2258901398613027E-3</v>
      </c>
    </row>
    <row r="39" spans="1:5">
      <c r="A39" s="17" t="s">
        <v>26</v>
      </c>
      <c r="B39" s="5">
        <v>106307.25</v>
      </c>
      <c r="C39" s="5">
        <v>102695.25</v>
      </c>
      <c r="D39" s="6">
        <f t="shared" si="0"/>
        <v>-3612</v>
      </c>
      <c r="E39" s="7">
        <f t="shared" si="1"/>
        <v>-3.3976986517852734E-2</v>
      </c>
    </row>
    <row r="40" spans="1:5">
      <c r="A40" s="17" t="s">
        <v>27</v>
      </c>
      <c r="B40" s="5">
        <v>47713.5</v>
      </c>
      <c r="C40" s="5">
        <v>83279.625</v>
      </c>
      <c r="D40" s="6">
        <f t="shared" si="0"/>
        <v>35566.125</v>
      </c>
      <c r="E40" s="7">
        <f t="shared" si="1"/>
        <v>0.74541010405859975</v>
      </c>
    </row>
    <row r="41" spans="1:5">
      <c r="A41" s="17" t="s">
        <v>28</v>
      </c>
      <c r="B41" s="5">
        <v>58167.75</v>
      </c>
      <c r="C41" s="5">
        <v>46551.75</v>
      </c>
      <c r="D41" s="6">
        <f t="shared" si="0"/>
        <v>-11616</v>
      </c>
      <c r="E41" s="7">
        <f t="shared" si="1"/>
        <v>-0.19969828642159959</v>
      </c>
    </row>
    <row r="42" spans="1:5">
      <c r="A42" s="17" t="s">
        <v>29</v>
      </c>
      <c r="B42" s="5">
        <v>9503.25</v>
      </c>
      <c r="C42" s="5">
        <v>32872.5</v>
      </c>
      <c r="D42" s="6">
        <f t="shared" si="0"/>
        <v>23369.25</v>
      </c>
      <c r="E42" s="7">
        <f t="shared" si="1"/>
        <v>2.4590797884934101</v>
      </c>
    </row>
    <row r="43" spans="1:5">
      <c r="A43" s="17" t="s">
        <v>30</v>
      </c>
      <c r="B43" s="5">
        <v>6114.75</v>
      </c>
      <c r="C43" s="5">
        <v>3820.5</v>
      </c>
      <c r="D43" s="6">
        <f t="shared" si="0"/>
        <v>-2294.25</v>
      </c>
      <c r="E43" s="7">
        <f t="shared" si="1"/>
        <v>-0.37519931313626886</v>
      </c>
    </row>
    <row r="44" spans="1:5">
      <c r="A44" s="17" t="s">
        <v>31</v>
      </c>
      <c r="B44" s="5">
        <v>3045.75</v>
      </c>
      <c r="C44" s="5">
        <v>3112.5</v>
      </c>
      <c r="D44" s="6">
        <f t="shared" si="0"/>
        <v>66.75</v>
      </c>
      <c r="E44" s="7">
        <f t="shared" si="1"/>
        <v>2.1915784289583847E-2</v>
      </c>
    </row>
    <row r="45" spans="1:5">
      <c r="A45" s="17" t="s">
        <v>32</v>
      </c>
      <c r="B45" s="5">
        <v>621.75</v>
      </c>
      <c r="C45" s="5">
        <v>2578.5</v>
      </c>
      <c r="D45" s="6">
        <f t="shared" si="0"/>
        <v>1956.75</v>
      </c>
      <c r="E45" s="7">
        <f t="shared" si="1"/>
        <v>3.1471652593486126</v>
      </c>
    </row>
    <row r="46" spans="1:5">
      <c r="A46" s="17" t="s">
        <v>33</v>
      </c>
      <c r="B46" s="5">
        <v>4653</v>
      </c>
      <c r="C46" s="5">
        <v>2511.75</v>
      </c>
      <c r="D46" s="6">
        <f t="shared" si="0"/>
        <v>-2141.25</v>
      </c>
      <c r="E46" s="7">
        <f t="shared" si="1"/>
        <v>-0.46018697614442294</v>
      </c>
    </row>
    <row r="47" spans="1:5">
      <c r="A47" s="17" t="s">
        <v>34</v>
      </c>
      <c r="B47" s="5">
        <v>83.25</v>
      </c>
      <c r="C47" s="5">
        <v>2101.5</v>
      </c>
      <c r="D47" s="6">
        <f t="shared" si="0"/>
        <v>2018.25</v>
      </c>
      <c r="E47" s="7">
        <f t="shared" si="1"/>
        <v>24.243243243243242</v>
      </c>
    </row>
    <row r="48" spans="1:5">
      <c r="A48" s="17" t="s">
        <v>35</v>
      </c>
      <c r="B48" s="5">
        <v>2127.75</v>
      </c>
      <c r="C48" s="5">
        <v>1435.5</v>
      </c>
      <c r="D48" s="6">
        <f t="shared" si="0"/>
        <v>-692.25</v>
      </c>
      <c r="E48" s="7">
        <f t="shared" si="1"/>
        <v>-0.32534367289390204</v>
      </c>
    </row>
    <row r="49" spans="1:5">
      <c r="A49" s="17" t="s">
        <v>36</v>
      </c>
      <c r="B49" s="5">
        <v>975.75</v>
      </c>
      <c r="C49" s="5">
        <v>1401</v>
      </c>
      <c r="D49" s="6">
        <f t="shared" si="0"/>
        <v>425.25</v>
      </c>
      <c r="E49" s="7">
        <f t="shared" si="1"/>
        <v>0.43581860107609532</v>
      </c>
    </row>
    <row r="50" spans="1:5">
      <c r="A50" s="17" t="s">
        <v>37</v>
      </c>
      <c r="B50" s="5">
        <v>708</v>
      </c>
      <c r="C50" s="5">
        <v>1100.25</v>
      </c>
      <c r="D50" s="6">
        <f t="shared" si="0"/>
        <v>392.25</v>
      </c>
      <c r="E50" s="7">
        <f t="shared" si="1"/>
        <v>0.55402542372881358</v>
      </c>
    </row>
    <row r="51" spans="1:5">
      <c r="A51" s="18" t="s">
        <v>38</v>
      </c>
      <c r="B51" s="5">
        <f>B28-SUM(B29:B50)</f>
        <v>3688.6810000017285</v>
      </c>
      <c r="C51" s="5">
        <f>C28-SUM(C29:C50)</f>
        <v>5343.7240000069141</v>
      </c>
      <c r="D51" s="6">
        <f t="shared" si="0"/>
        <v>1655.0430000051856</v>
      </c>
      <c r="E51" s="7">
        <f t="shared" si="1"/>
        <v>0.44868152057724969</v>
      </c>
    </row>
    <row r="52" spans="1:5">
      <c r="A52" s="13" t="s">
        <v>39</v>
      </c>
      <c r="B52" s="14">
        <v>17880765.362999998</v>
      </c>
      <c r="C52" s="14">
        <v>19062631.730999999</v>
      </c>
      <c r="D52" s="15">
        <f t="shared" si="0"/>
        <v>1181866.3680000007</v>
      </c>
      <c r="E52" s="16">
        <f t="shared" si="1"/>
        <v>6.6097079403860018E-2</v>
      </c>
    </row>
    <row r="53" spans="1:5">
      <c r="A53" s="17" t="s">
        <v>29</v>
      </c>
      <c r="B53" s="5">
        <v>5031357.4250000007</v>
      </c>
      <c r="C53" s="5">
        <v>5289418.3590000002</v>
      </c>
      <c r="D53" s="6">
        <f t="shared" si="0"/>
        <v>258060.93399999943</v>
      </c>
      <c r="E53" s="7">
        <f t="shared" si="1"/>
        <v>5.1290519078954003E-2</v>
      </c>
    </row>
    <row r="54" spans="1:5">
      <c r="A54" s="17" t="s">
        <v>18</v>
      </c>
      <c r="B54" s="5">
        <v>4628268.2229999984</v>
      </c>
      <c r="C54" s="5">
        <v>4736979.4459999967</v>
      </c>
      <c r="D54" s="6">
        <f t="shared" si="0"/>
        <v>108711.22299999837</v>
      </c>
      <c r="E54" s="7">
        <f t="shared" si="1"/>
        <v>2.3488531295520469E-2</v>
      </c>
    </row>
    <row r="55" spans="1:5">
      <c r="A55" s="17" t="s">
        <v>16</v>
      </c>
      <c r="B55" s="5">
        <v>1979112.1019999993</v>
      </c>
      <c r="C55" s="5">
        <v>2044994.0059999996</v>
      </c>
      <c r="D55" s="6">
        <f t="shared" si="0"/>
        <v>65881.90400000033</v>
      </c>
      <c r="E55" s="7">
        <f t="shared" si="1"/>
        <v>3.3288616614199427E-2</v>
      </c>
    </row>
    <row r="56" spans="1:5">
      <c r="A56" s="17" t="s">
        <v>19</v>
      </c>
      <c r="B56" s="5">
        <v>1462436.625</v>
      </c>
      <c r="C56" s="5">
        <v>1631694.625</v>
      </c>
      <c r="D56" s="6">
        <f t="shared" si="0"/>
        <v>169258</v>
      </c>
      <c r="E56" s="7">
        <f t="shared" si="1"/>
        <v>0.115736981081146</v>
      </c>
    </row>
    <row r="57" spans="1:5">
      <c r="A57" s="17" t="s">
        <v>22</v>
      </c>
      <c r="B57" s="5">
        <v>1347478.5</v>
      </c>
      <c r="C57" s="5">
        <v>1333859.9599999997</v>
      </c>
      <c r="D57" s="6">
        <f t="shared" si="0"/>
        <v>-13618.54000000027</v>
      </c>
      <c r="E57" s="7">
        <f t="shared" si="1"/>
        <v>-1.0106684448026645E-2</v>
      </c>
    </row>
    <row r="58" spans="1:5">
      <c r="A58" s="17" t="s">
        <v>28</v>
      </c>
      <c r="B58" s="5">
        <v>613136.5</v>
      </c>
      <c r="C58" s="5">
        <v>637521.125</v>
      </c>
      <c r="D58" s="6">
        <f t="shared" si="0"/>
        <v>24384.625</v>
      </c>
      <c r="E58" s="7">
        <f>D58/B58</f>
        <v>3.9770304002452961E-2</v>
      </c>
    </row>
    <row r="59" spans="1:5">
      <c r="A59" s="17" t="s">
        <v>26</v>
      </c>
      <c r="B59" s="5">
        <v>576426.75</v>
      </c>
      <c r="C59" s="5">
        <v>610199.3879999998</v>
      </c>
      <c r="D59" s="6">
        <f t="shared" si="0"/>
        <v>33772.637999999803</v>
      </c>
      <c r="E59" s="7">
        <f t="shared" si="1"/>
        <v>5.8589643870621551E-2</v>
      </c>
    </row>
    <row r="60" spans="1:5">
      <c r="A60" s="17" t="s">
        <v>21</v>
      </c>
      <c r="B60" s="5">
        <v>341176.61299999995</v>
      </c>
      <c r="C60" s="5">
        <v>608790.50899999996</v>
      </c>
      <c r="D60" s="6">
        <f t="shared" si="0"/>
        <v>267613.89600000001</v>
      </c>
      <c r="E60" s="7">
        <f t="shared" si="1"/>
        <v>0.78438522982816539</v>
      </c>
    </row>
    <row r="61" spans="1:5">
      <c r="A61" s="17" t="s">
        <v>25</v>
      </c>
      <c r="B61" s="5">
        <v>480583.875</v>
      </c>
      <c r="C61" s="5">
        <v>582462.625</v>
      </c>
      <c r="D61" s="6">
        <f t="shared" si="0"/>
        <v>101878.75</v>
      </c>
      <c r="E61" s="7">
        <f t="shared" si="1"/>
        <v>0.21198953044356722</v>
      </c>
    </row>
    <row r="62" spans="1:5">
      <c r="A62" s="17" t="s">
        <v>17</v>
      </c>
      <c r="B62" s="5">
        <v>463561.875</v>
      </c>
      <c r="C62" s="5">
        <v>572425.5</v>
      </c>
      <c r="D62" s="6">
        <f t="shared" si="0"/>
        <v>108863.625</v>
      </c>
      <c r="E62" s="7">
        <f t="shared" si="1"/>
        <v>0.23484162712906448</v>
      </c>
    </row>
    <row r="63" spans="1:5">
      <c r="A63" s="17" t="s">
        <v>23</v>
      </c>
      <c r="B63" s="5">
        <v>460060.125</v>
      </c>
      <c r="C63" s="5">
        <v>500364.125</v>
      </c>
      <c r="D63" s="6">
        <f t="shared" si="0"/>
        <v>40304</v>
      </c>
      <c r="E63" s="7">
        <f t="shared" si="1"/>
        <v>8.7605940636563531E-2</v>
      </c>
    </row>
    <row r="64" spans="1:5">
      <c r="A64" s="17" t="s">
        <v>20</v>
      </c>
      <c r="B64" s="5">
        <v>176514.625</v>
      </c>
      <c r="C64" s="5">
        <v>243336.31300000005</v>
      </c>
      <c r="D64" s="6">
        <f t="shared" si="0"/>
        <v>66821.688000000053</v>
      </c>
      <c r="E64" s="7">
        <f t="shared" si="1"/>
        <v>0.37856176506620942</v>
      </c>
    </row>
    <row r="65" spans="1:5">
      <c r="A65" s="17" t="s">
        <v>24</v>
      </c>
      <c r="B65" s="5">
        <v>300676.875</v>
      </c>
      <c r="C65" s="5">
        <v>238778.625</v>
      </c>
      <c r="D65" s="6">
        <f t="shared" si="0"/>
        <v>-61898.25</v>
      </c>
      <c r="E65" s="7">
        <f t="shared" si="1"/>
        <v>-0.20586302155761063</v>
      </c>
    </row>
    <row r="66" spans="1:5">
      <c r="A66" s="17" t="s">
        <v>33</v>
      </c>
      <c r="B66" s="5">
        <v>16769</v>
      </c>
      <c r="C66" s="5">
        <v>14772.75</v>
      </c>
      <c r="D66" s="6">
        <f t="shared" si="0"/>
        <v>-1996.25</v>
      </c>
      <c r="E66" s="7">
        <f t="shared" si="1"/>
        <v>-0.11904406941379927</v>
      </c>
    </row>
    <row r="67" spans="1:5">
      <c r="A67" s="17" t="s">
        <v>40</v>
      </c>
      <c r="B67" s="5">
        <v>352.5</v>
      </c>
      <c r="C67" s="5">
        <v>6950.25</v>
      </c>
      <c r="D67" s="6">
        <f t="shared" si="0"/>
        <v>6597.75</v>
      </c>
      <c r="E67" s="7">
        <f t="shared" si="1"/>
        <v>18.717021276595744</v>
      </c>
    </row>
    <row r="68" spans="1:5">
      <c r="A68" s="17" t="s">
        <v>41</v>
      </c>
      <c r="B68" s="5">
        <v>45</v>
      </c>
      <c r="C68" s="5">
        <v>3956.25</v>
      </c>
      <c r="D68" s="6">
        <f t="shared" si="0"/>
        <v>3911.25</v>
      </c>
      <c r="E68" s="7">
        <f t="shared" si="1"/>
        <v>86.916666666666671</v>
      </c>
    </row>
    <row r="69" spans="1:5">
      <c r="A69" s="17" t="s">
        <v>32</v>
      </c>
      <c r="B69" s="5">
        <v>156</v>
      </c>
      <c r="C69" s="5">
        <v>2538.375</v>
      </c>
      <c r="D69" s="6">
        <f t="shared" si="0"/>
        <v>2382.375</v>
      </c>
      <c r="E69" s="7">
        <f t="shared" si="1"/>
        <v>15.271634615384615</v>
      </c>
    </row>
    <row r="70" spans="1:5">
      <c r="A70" s="18" t="s">
        <v>38</v>
      </c>
      <c r="B70" s="5">
        <f>B52-SUM(B53:B69)</f>
        <v>2652.75</v>
      </c>
      <c r="C70" s="5">
        <f>C52-SUM(C53:C69)</f>
        <v>3589.5000000037253</v>
      </c>
      <c r="D70" s="6">
        <f t="shared" si="0"/>
        <v>936.75000000372529</v>
      </c>
      <c r="E70" s="7">
        <f t="shared" si="1"/>
        <v>0.35312411648429942</v>
      </c>
    </row>
    <row r="71" spans="1:5">
      <c r="A71" s="13" t="s">
        <v>42</v>
      </c>
      <c r="B71" s="14">
        <v>4846158.3250000002</v>
      </c>
      <c r="C71" s="14">
        <v>5212326.4000000004</v>
      </c>
      <c r="D71" s="15">
        <f t="shared" si="0"/>
        <v>366168.07500000019</v>
      </c>
      <c r="E71" s="16">
        <f t="shared" si="1"/>
        <v>7.5558421835093509E-2</v>
      </c>
    </row>
    <row r="72" spans="1:5">
      <c r="A72" s="17" t="s">
        <v>16</v>
      </c>
      <c r="B72" s="5">
        <v>2427738.8750000009</v>
      </c>
      <c r="C72" s="5">
        <v>2523783.6750000003</v>
      </c>
      <c r="D72" s="6">
        <f t="shared" si="0"/>
        <v>96044.799999999348</v>
      </c>
      <c r="E72" s="7">
        <f t="shared" si="1"/>
        <v>3.9561421118652768E-2</v>
      </c>
    </row>
    <row r="73" spans="1:5">
      <c r="A73" s="17" t="s">
        <v>18</v>
      </c>
      <c r="B73" s="5">
        <v>1113467.2999999998</v>
      </c>
      <c r="C73" s="5">
        <v>1294426.675</v>
      </c>
      <c r="D73" s="6">
        <f t="shared" si="0"/>
        <v>180959.37500000023</v>
      </c>
      <c r="E73" s="7">
        <f t="shared" si="1"/>
        <v>0.16251880499768628</v>
      </c>
    </row>
    <row r="74" spans="1:5">
      <c r="A74" s="17" t="s">
        <v>17</v>
      </c>
      <c r="B74" s="5">
        <v>1085517.6000000001</v>
      </c>
      <c r="C74" s="5">
        <v>1158000.925</v>
      </c>
      <c r="D74" s="6">
        <f t="shared" si="0"/>
        <v>72483.324999999953</v>
      </c>
      <c r="E74" s="7">
        <f t="shared" si="1"/>
        <v>6.6773053702675986E-2</v>
      </c>
    </row>
    <row r="75" spans="1:5">
      <c r="A75" s="17" t="s">
        <v>22</v>
      </c>
      <c r="B75" s="5">
        <v>123189.54999999994</v>
      </c>
      <c r="C75" s="5">
        <v>125954.94999999992</v>
      </c>
      <c r="D75" s="6">
        <f t="shared" si="0"/>
        <v>2765.3999999999796</v>
      </c>
      <c r="E75" s="7">
        <f t="shared" si="1"/>
        <v>2.2448332671074624E-2</v>
      </c>
    </row>
    <row r="76" spans="1:5">
      <c r="A76" s="17" t="s">
        <v>29</v>
      </c>
      <c r="B76" s="5">
        <v>43209.35</v>
      </c>
      <c r="C76" s="5">
        <v>42503.775000000031</v>
      </c>
      <c r="D76" s="6">
        <f t="shared" si="0"/>
        <v>-705.57499999996799</v>
      </c>
      <c r="E76" s="7">
        <f t="shared" si="1"/>
        <v>-1.6329220411785136E-2</v>
      </c>
    </row>
    <row r="77" spans="1:5">
      <c r="A77" s="17" t="s">
        <v>26</v>
      </c>
      <c r="B77" s="5">
        <v>7233</v>
      </c>
      <c r="C77" s="5">
        <v>15255</v>
      </c>
      <c r="D77" s="6">
        <f t="shared" si="0"/>
        <v>8022</v>
      </c>
      <c r="E77" s="7">
        <f t="shared" si="1"/>
        <v>1.1090833678971381</v>
      </c>
    </row>
    <row r="78" spans="1:5">
      <c r="A78" s="17" t="s">
        <v>43</v>
      </c>
      <c r="B78" s="5">
        <v>3177.75</v>
      </c>
      <c r="C78" s="5">
        <v>13318.5</v>
      </c>
      <c r="D78" s="6">
        <f t="shared" si="0"/>
        <v>10140.75</v>
      </c>
      <c r="E78" s="7">
        <f t="shared" si="1"/>
        <v>3.1911729997639839</v>
      </c>
    </row>
    <row r="79" spans="1:5">
      <c r="A79" s="17" t="s">
        <v>19</v>
      </c>
      <c r="B79" s="5">
        <v>6111</v>
      </c>
      <c r="C79" s="5">
        <v>13017</v>
      </c>
      <c r="D79" s="6">
        <f t="shared" si="0"/>
        <v>6906</v>
      </c>
      <c r="E79" s="7">
        <f t="shared" si="1"/>
        <v>1.1300932744231713</v>
      </c>
    </row>
    <row r="80" spans="1:5">
      <c r="A80" s="17" t="s">
        <v>23</v>
      </c>
      <c r="B80" s="5">
        <v>18593.25</v>
      </c>
      <c r="C80" s="5">
        <v>12278.25</v>
      </c>
      <c r="D80" s="6">
        <f t="shared" si="0"/>
        <v>-6315</v>
      </c>
      <c r="E80" s="7">
        <f t="shared" si="1"/>
        <v>-0.33963938526078014</v>
      </c>
    </row>
    <row r="81" spans="1:5">
      <c r="A81" s="17" t="s">
        <v>21</v>
      </c>
      <c r="B81" s="5">
        <v>10659</v>
      </c>
      <c r="C81" s="5">
        <v>6866.25</v>
      </c>
      <c r="D81" s="6">
        <f t="shared" ref="D81:D141" si="2">C81-B81</f>
        <v>-3792.75</v>
      </c>
      <c r="E81" s="7">
        <f t="shared" ref="E81:E141" si="3">D81/B81</f>
        <v>-0.35582606248240922</v>
      </c>
    </row>
    <row r="82" spans="1:5">
      <c r="A82" s="17" t="s">
        <v>25</v>
      </c>
      <c r="B82" s="5">
        <v>3431</v>
      </c>
      <c r="C82" s="5">
        <v>3301.5</v>
      </c>
      <c r="D82" s="6">
        <f t="shared" si="2"/>
        <v>-129.5</v>
      </c>
      <c r="E82" s="7">
        <f t="shared" si="3"/>
        <v>-3.7744097930632471E-2</v>
      </c>
    </row>
    <row r="83" spans="1:5">
      <c r="A83" s="17" t="s">
        <v>28</v>
      </c>
      <c r="B83" s="5">
        <v>1454.25</v>
      </c>
      <c r="C83" s="5">
        <v>1379.25</v>
      </c>
      <c r="D83" s="6">
        <f t="shared" si="2"/>
        <v>-75</v>
      </c>
      <c r="E83" s="7">
        <f t="shared" si="3"/>
        <v>-5.1572975760701391E-2</v>
      </c>
    </row>
    <row r="84" spans="1:5">
      <c r="A84" s="18" t="s">
        <v>38</v>
      </c>
      <c r="B84" s="5">
        <f>B71-SUM(B72:B83)</f>
        <v>2376.4000000003725</v>
      </c>
      <c r="C84" s="5">
        <f>C71-SUM(C72:C83)</f>
        <v>2240.6499999994412</v>
      </c>
      <c r="D84" s="6">
        <f t="shared" si="2"/>
        <v>-135.75000000093132</v>
      </c>
      <c r="E84" s="7">
        <f t="shared" si="3"/>
        <v>-5.7124221511912994E-2</v>
      </c>
    </row>
    <row r="85" spans="1:5">
      <c r="A85" s="13" t="s">
        <v>44</v>
      </c>
      <c r="B85" s="14">
        <v>2214886.7259999998</v>
      </c>
      <c r="C85" s="14">
        <v>2792983.9330000002</v>
      </c>
      <c r="D85" s="15">
        <f t="shared" si="2"/>
        <v>578097.2070000004</v>
      </c>
      <c r="E85" s="16">
        <f t="shared" si="3"/>
        <v>0.26100531472506572</v>
      </c>
    </row>
    <row r="86" spans="1:5">
      <c r="A86" s="17" t="s">
        <v>18</v>
      </c>
      <c r="B86" s="5">
        <v>1062985.2209999999</v>
      </c>
      <c r="C86" s="5">
        <v>1471847.5550000011</v>
      </c>
      <c r="D86" s="6">
        <f t="shared" si="2"/>
        <v>408862.3340000012</v>
      </c>
      <c r="E86" s="7">
        <f t="shared" si="3"/>
        <v>0.38463595346637586</v>
      </c>
    </row>
    <row r="87" spans="1:5">
      <c r="A87" s="17" t="s">
        <v>16</v>
      </c>
      <c r="B87" s="5">
        <v>452652.38000000006</v>
      </c>
      <c r="C87" s="5">
        <v>533772.37799999991</v>
      </c>
      <c r="D87" s="6">
        <f t="shared" si="2"/>
        <v>81119.997999999847</v>
      </c>
      <c r="E87" s="7">
        <f t="shared" si="3"/>
        <v>0.17921036447438946</v>
      </c>
    </row>
    <row r="88" spans="1:5">
      <c r="A88" s="17" t="s">
        <v>20</v>
      </c>
      <c r="B88" s="5">
        <v>318776.25</v>
      </c>
      <c r="C88" s="5">
        <v>352569</v>
      </c>
      <c r="D88" s="6">
        <f t="shared" si="2"/>
        <v>33792.75</v>
      </c>
      <c r="E88" s="7">
        <f t="shared" si="3"/>
        <v>0.10600774053901443</v>
      </c>
    </row>
    <row r="89" spans="1:5">
      <c r="A89" s="17" t="s">
        <v>17</v>
      </c>
      <c r="B89" s="5">
        <v>161771.75</v>
      </c>
      <c r="C89" s="5">
        <v>208487.25</v>
      </c>
      <c r="D89" s="6">
        <f t="shared" si="2"/>
        <v>46715.5</v>
      </c>
      <c r="E89" s="7">
        <f t="shared" si="3"/>
        <v>0.28877415247099697</v>
      </c>
    </row>
    <row r="90" spans="1:5">
      <c r="A90" s="17" t="s">
        <v>29</v>
      </c>
      <c r="B90" s="5">
        <v>47294.25</v>
      </c>
      <c r="C90" s="5">
        <v>90989</v>
      </c>
      <c r="D90" s="6">
        <f t="shared" si="2"/>
        <v>43694.75</v>
      </c>
      <c r="E90" s="7">
        <f t="shared" si="3"/>
        <v>0.92389138214476385</v>
      </c>
    </row>
    <row r="91" spans="1:5">
      <c r="A91" s="17" t="s">
        <v>19</v>
      </c>
      <c r="B91" s="5">
        <v>109538.25</v>
      </c>
      <c r="C91" s="5">
        <v>57020.25</v>
      </c>
      <c r="D91" s="6">
        <f t="shared" si="2"/>
        <v>-52518</v>
      </c>
      <c r="E91" s="7">
        <f t="shared" si="3"/>
        <v>-0.47944895960999923</v>
      </c>
    </row>
    <row r="92" spans="1:5">
      <c r="A92" s="17" t="s">
        <v>25</v>
      </c>
      <c r="B92" s="5">
        <v>46788</v>
      </c>
      <c r="C92" s="5">
        <v>26687.25</v>
      </c>
      <c r="D92" s="6">
        <f t="shared" si="2"/>
        <v>-20100.75</v>
      </c>
      <c r="E92" s="7">
        <f t="shared" si="3"/>
        <v>-0.42961336240061554</v>
      </c>
    </row>
    <row r="93" spans="1:5">
      <c r="A93" s="17" t="s">
        <v>26</v>
      </c>
      <c r="B93" s="5">
        <v>2586.75</v>
      </c>
      <c r="C93" s="5">
        <v>18553.5</v>
      </c>
      <c r="D93" s="6">
        <f t="shared" si="2"/>
        <v>15966.75</v>
      </c>
      <c r="E93" s="7">
        <f t="shared" si="3"/>
        <v>6.1725137721078571</v>
      </c>
    </row>
    <row r="94" spans="1:5">
      <c r="A94" s="17" t="s">
        <v>23</v>
      </c>
      <c r="B94" s="5">
        <v>5727</v>
      </c>
      <c r="C94" s="5">
        <v>10401.75</v>
      </c>
      <c r="D94" s="6">
        <f t="shared" si="2"/>
        <v>4674.75</v>
      </c>
      <c r="E94" s="7">
        <f t="shared" si="3"/>
        <v>0.8162650602409639</v>
      </c>
    </row>
    <row r="95" spans="1:5">
      <c r="A95" s="17" t="s">
        <v>24</v>
      </c>
      <c r="B95" s="5">
        <v>233.25</v>
      </c>
      <c r="C95" s="5">
        <v>9657</v>
      </c>
      <c r="D95" s="6">
        <f t="shared" si="2"/>
        <v>9423.75</v>
      </c>
      <c r="E95" s="7">
        <f t="shared" si="3"/>
        <v>40.40192926045016</v>
      </c>
    </row>
    <row r="96" spans="1:5">
      <c r="A96" s="17" t="s">
        <v>33</v>
      </c>
      <c r="B96" s="5">
        <v>2478</v>
      </c>
      <c r="C96" s="5">
        <v>4632</v>
      </c>
      <c r="D96" s="6">
        <f t="shared" si="2"/>
        <v>2154</v>
      </c>
      <c r="E96" s="7">
        <f t="shared" si="3"/>
        <v>0.86924939467312345</v>
      </c>
    </row>
    <row r="97" spans="1:5">
      <c r="A97" s="17" t="s">
        <v>21</v>
      </c>
      <c r="B97" s="5">
        <v>3528.375</v>
      </c>
      <c r="C97" s="5">
        <v>3912.75</v>
      </c>
      <c r="D97" s="6">
        <f t="shared" si="2"/>
        <v>384.375</v>
      </c>
      <c r="E97" s="7">
        <f t="shared" si="3"/>
        <v>0.10893825061111702</v>
      </c>
    </row>
    <row r="98" spans="1:5">
      <c r="A98" s="17" t="s">
        <v>22</v>
      </c>
      <c r="B98" s="5">
        <v>498.75</v>
      </c>
      <c r="C98" s="5">
        <v>2065.5</v>
      </c>
      <c r="D98" s="6">
        <f t="shared" si="2"/>
        <v>1566.75</v>
      </c>
      <c r="E98" s="7">
        <f t="shared" si="3"/>
        <v>3.1413533834586467</v>
      </c>
    </row>
    <row r="99" spans="1:5">
      <c r="A99" s="17" t="s">
        <v>41</v>
      </c>
      <c r="B99" s="5"/>
      <c r="C99" s="5">
        <v>1146.75</v>
      </c>
      <c r="D99" s="6">
        <f t="shared" si="2"/>
        <v>1146.75</v>
      </c>
      <c r="E99" s="7" t="e">
        <f t="shared" si="3"/>
        <v>#DIV/0!</v>
      </c>
    </row>
    <row r="100" spans="1:5">
      <c r="A100" s="17" t="s">
        <v>45</v>
      </c>
      <c r="B100" s="5">
        <v>9</v>
      </c>
      <c r="C100" s="5">
        <v>1096.5</v>
      </c>
      <c r="D100" s="6">
        <f t="shared" si="2"/>
        <v>1087.5</v>
      </c>
      <c r="E100" s="7">
        <f t="shared" si="3"/>
        <v>120.83333333333333</v>
      </c>
    </row>
    <row r="101" spans="1:5">
      <c r="A101" s="18" t="s">
        <v>38</v>
      </c>
      <c r="B101" s="5">
        <f>B85-SUM(B86:B100)</f>
        <v>19.5</v>
      </c>
      <c r="C101" s="5">
        <f>C85-SUM(C86:C100)</f>
        <v>145.49999999906868</v>
      </c>
      <c r="D101" s="6">
        <f t="shared" si="2"/>
        <v>125.99999999906868</v>
      </c>
      <c r="E101" s="7">
        <f t="shared" si="3"/>
        <v>6.4615384614907017</v>
      </c>
    </row>
    <row r="102" spans="1:5">
      <c r="A102" s="13" t="s">
        <v>46</v>
      </c>
      <c r="B102" s="14">
        <v>609288.87500000023</v>
      </c>
      <c r="C102" s="14">
        <v>675786.99999999977</v>
      </c>
      <c r="D102" s="15">
        <f t="shared" si="2"/>
        <v>66498.124999999534</v>
      </c>
      <c r="E102" s="16">
        <f t="shared" si="3"/>
        <v>0.10914055340334174</v>
      </c>
    </row>
    <row r="103" spans="1:5">
      <c r="A103" s="17" t="s">
        <v>16</v>
      </c>
      <c r="B103" s="5">
        <v>350694.87500000017</v>
      </c>
      <c r="C103" s="5">
        <v>381967.37499999983</v>
      </c>
      <c r="D103" s="6">
        <f t="shared" si="2"/>
        <v>31272.499999999651</v>
      </c>
      <c r="E103" s="7">
        <f t="shared" si="3"/>
        <v>8.9172959827256204E-2</v>
      </c>
    </row>
    <row r="104" spans="1:5">
      <c r="A104" s="17" t="s">
        <v>25</v>
      </c>
      <c r="B104" s="5">
        <v>49297.5</v>
      </c>
      <c r="C104" s="5">
        <v>106210.5</v>
      </c>
      <c r="D104" s="6">
        <f t="shared" si="2"/>
        <v>56913</v>
      </c>
      <c r="E104" s="7">
        <f t="shared" si="3"/>
        <v>1.1544804503270958</v>
      </c>
    </row>
    <row r="105" spans="1:5">
      <c r="A105" s="17" t="s">
        <v>22</v>
      </c>
      <c r="B105" s="5">
        <v>72177.75</v>
      </c>
      <c r="C105" s="5">
        <v>74553.75</v>
      </c>
      <c r="D105" s="6">
        <f t="shared" si="2"/>
        <v>2376</v>
      </c>
      <c r="E105" s="7">
        <f t="shared" si="3"/>
        <v>3.2918731880669599E-2</v>
      </c>
    </row>
    <row r="106" spans="1:5">
      <c r="A106" s="17" t="s">
        <v>21</v>
      </c>
      <c r="B106" s="5">
        <v>57228</v>
      </c>
      <c r="C106" s="5">
        <v>58436.625</v>
      </c>
      <c r="D106" s="6">
        <f t="shared" si="2"/>
        <v>1208.625</v>
      </c>
      <c r="E106" s="7">
        <f t="shared" si="3"/>
        <v>2.1119469490459217E-2</v>
      </c>
    </row>
    <row r="107" spans="1:5">
      <c r="A107" s="17" t="s">
        <v>30</v>
      </c>
      <c r="B107" s="5">
        <v>34489.5</v>
      </c>
      <c r="C107" s="5">
        <v>31915.5</v>
      </c>
      <c r="D107" s="6">
        <f t="shared" si="2"/>
        <v>-2574</v>
      </c>
      <c r="E107" s="7">
        <f t="shared" si="3"/>
        <v>-7.4631409559431136E-2</v>
      </c>
    </row>
    <row r="108" spans="1:5">
      <c r="A108" s="17" t="s">
        <v>18</v>
      </c>
      <c r="B108" s="5">
        <v>33588</v>
      </c>
      <c r="C108" s="5">
        <v>15723.75</v>
      </c>
      <c r="D108" s="6">
        <f t="shared" si="2"/>
        <v>-17864.25</v>
      </c>
      <c r="E108" s="7">
        <f t="shared" si="3"/>
        <v>-0.53186405859235442</v>
      </c>
    </row>
    <row r="109" spans="1:5">
      <c r="A109" s="17" t="s">
        <v>29</v>
      </c>
      <c r="B109" s="5">
        <v>3921</v>
      </c>
      <c r="C109" s="5">
        <v>3182.25</v>
      </c>
      <c r="D109" s="6">
        <f t="shared" si="2"/>
        <v>-738.75</v>
      </c>
      <c r="E109" s="7">
        <f t="shared" si="3"/>
        <v>-0.18840856924254018</v>
      </c>
    </row>
    <row r="110" spans="1:5">
      <c r="A110" s="17" t="s">
        <v>17</v>
      </c>
      <c r="B110" s="5">
        <v>771</v>
      </c>
      <c r="C110" s="5">
        <v>1872.75</v>
      </c>
      <c r="D110" s="6">
        <f t="shared" si="2"/>
        <v>1101.75</v>
      </c>
      <c r="E110" s="7">
        <f t="shared" si="3"/>
        <v>1.4289883268482491</v>
      </c>
    </row>
    <row r="111" spans="1:5">
      <c r="A111" s="17" t="s">
        <v>20</v>
      </c>
      <c r="B111" s="5">
        <v>445.5</v>
      </c>
      <c r="C111" s="5">
        <v>1632.75</v>
      </c>
      <c r="D111" s="6">
        <f t="shared" si="2"/>
        <v>1187.25</v>
      </c>
      <c r="E111" s="7">
        <f t="shared" si="3"/>
        <v>2.6649831649831648</v>
      </c>
    </row>
    <row r="112" spans="1:5">
      <c r="A112" s="17" t="s">
        <v>23</v>
      </c>
      <c r="B112" s="5">
        <v>6675.75</v>
      </c>
      <c r="C112" s="5">
        <v>281.25</v>
      </c>
      <c r="D112" s="6">
        <f t="shared" si="2"/>
        <v>-6394.5</v>
      </c>
      <c r="E112" s="7">
        <f t="shared" si="3"/>
        <v>-0.95786990225817326</v>
      </c>
    </row>
    <row r="113" spans="1:5">
      <c r="A113" s="13" t="s">
        <v>47</v>
      </c>
      <c r="B113" s="14">
        <v>231176.47500000003</v>
      </c>
      <c r="C113" s="14">
        <v>285212.25000000006</v>
      </c>
      <c r="D113" s="15">
        <f t="shared" si="2"/>
        <v>54035.775000000023</v>
      </c>
      <c r="E113" s="16">
        <f t="shared" si="3"/>
        <v>0.23374253370720363</v>
      </c>
    </row>
    <row r="114" spans="1:5">
      <c r="A114" s="17" t="s">
        <v>16</v>
      </c>
      <c r="B114" s="5">
        <v>30725.7</v>
      </c>
      <c r="C114" s="5">
        <v>57134.850000000006</v>
      </c>
      <c r="D114" s="6">
        <f t="shared" si="2"/>
        <v>26409.150000000005</v>
      </c>
      <c r="E114" s="7">
        <f t="shared" si="3"/>
        <v>0.85951337154238971</v>
      </c>
    </row>
    <row r="115" spans="1:5">
      <c r="A115" s="17" t="s">
        <v>48</v>
      </c>
      <c r="B115" s="5">
        <v>54403.75</v>
      </c>
      <c r="C115" s="5">
        <v>48830.62000000001</v>
      </c>
      <c r="D115" s="6">
        <f t="shared" si="2"/>
        <v>-5573.1299999999901</v>
      </c>
      <c r="E115" s="7">
        <f t="shared" si="3"/>
        <v>-0.10244018105369557</v>
      </c>
    </row>
    <row r="116" spans="1:5">
      <c r="A116" s="17" t="s">
        <v>49</v>
      </c>
      <c r="B116" s="5">
        <v>48774.830000000024</v>
      </c>
      <c r="C116" s="5">
        <v>37282.169999999991</v>
      </c>
      <c r="D116" s="6">
        <f t="shared" si="2"/>
        <v>-11492.660000000033</v>
      </c>
      <c r="E116" s="7">
        <f t="shared" si="3"/>
        <v>-0.23562685918126269</v>
      </c>
    </row>
    <row r="117" spans="1:5">
      <c r="A117" s="17" t="s">
        <v>29</v>
      </c>
      <c r="B117" s="5">
        <v>22001.750000000004</v>
      </c>
      <c r="C117" s="5">
        <v>31567.750000000007</v>
      </c>
      <c r="D117" s="6">
        <f t="shared" si="2"/>
        <v>9566.0000000000036</v>
      </c>
      <c r="E117" s="7">
        <f t="shared" si="3"/>
        <v>0.4347835967593488</v>
      </c>
    </row>
    <row r="118" spans="1:5">
      <c r="A118" s="17" t="s">
        <v>17</v>
      </c>
      <c r="B118" s="5">
        <v>27336.630000000005</v>
      </c>
      <c r="C118" s="5">
        <v>29246.875000000004</v>
      </c>
      <c r="D118" s="6">
        <f t="shared" si="2"/>
        <v>1910.244999999999</v>
      </c>
      <c r="E118" s="7">
        <f t="shared" si="3"/>
        <v>6.9878584156130394E-2</v>
      </c>
    </row>
    <row r="119" spans="1:5">
      <c r="A119" s="17" t="s">
        <v>50</v>
      </c>
      <c r="B119" s="5">
        <v>16474.540000000008</v>
      </c>
      <c r="C119" s="5">
        <v>26513.639999999978</v>
      </c>
      <c r="D119" s="6">
        <f t="shared" si="2"/>
        <v>10039.099999999969</v>
      </c>
      <c r="E119" s="7">
        <f t="shared" si="3"/>
        <v>0.60937058030148117</v>
      </c>
    </row>
    <row r="120" spans="1:5">
      <c r="A120" s="17" t="s">
        <v>43</v>
      </c>
      <c r="B120" s="5"/>
      <c r="C120" s="5">
        <v>21565.520000000011</v>
      </c>
      <c r="D120" s="6">
        <f t="shared" si="2"/>
        <v>21565.520000000011</v>
      </c>
      <c r="E120" s="7" t="e">
        <f t="shared" si="3"/>
        <v>#DIV/0!</v>
      </c>
    </row>
    <row r="121" spans="1:5">
      <c r="A121" s="17" t="s">
        <v>19</v>
      </c>
      <c r="B121" s="5">
        <v>22726.2</v>
      </c>
      <c r="C121" s="5">
        <v>21250.650000000009</v>
      </c>
      <c r="D121" s="6">
        <f t="shared" si="2"/>
        <v>-1475.549999999992</v>
      </c>
      <c r="E121" s="7">
        <f t="shared" si="3"/>
        <v>-6.4927264566887202E-2</v>
      </c>
    </row>
    <row r="122" spans="1:5">
      <c r="A122" s="17" t="s">
        <v>51</v>
      </c>
      <c r="B122" s="5">
        <v>4810</v>
      </c>
      <c r="C122" s="5">
        <v>5596.8599999999988</v>
      </c>
      <c r="D122" s="6">
        <f t="shared" si="2"/>
        <v>786.85999999999876</v>
      </c>
      <c r="E122" s="7">
        <f t="shared" si="3"/>
        <v>0.16358835758835732</v>
      </c>
    </row>
    <row r="123" spans="1:5">
      <c r="A123" s="17" t="s">
        <v>21</v>
      </c>
      <c r="B123" s="5">
        <v>489</v>
      </c>
      <c r="C123" s="5">
        <v>3654.75</v>
      </c>
      <c r="D123" s="6">
        <f t="shared" si="2"/>
        <v>3165.75</v>
      </c>
      <c r="E123" s="7">
        <f t="shared" si="3"/>
        <v>6.4739263803680984</v>
      </c>
    </row>
    <row r="124" spans="1:5">
      <c r="A124" s="17" t="s">
        <v>18</v>
      </c>
      <c r="B124" s="5">
        <v>1317.5749999999996</v>
      </c>
      <c r="C124" s="5">
        <v>1044.7249999999999</v>
      </c>
      <c r="D124" s="6">
        <f t="shared" si="2"/>
        <v>-272.84999999999968</v>
      </c>
      <c r="E124" s="7">
        <f t="shared" si="3"/>
        <v>-0.20708498567443961</v>
      </c>
    </row>
    <row r="125" spans="1:5">
      <c r="A125" s="18" t="s">
        <v>38</v>
      </c>
      <c r="B125" s="5">
        <f>B113-SUM(B114:B124)</f>
        <v>2116.4999999999709</v>
      </c>
      <c r="C125" s="5">
        <f>C113-SUM(C114:C124)</f>
        <v>1523.8400000000838</v>
      </c>
      <c r="D125" s="6">
        <f t="shared" si="2"/>
        <v>-592.65999999988708</v>
      </c>
      <c r="E125" s="7">
        <f t="shared" si="3"/>
        <v>-0.28001889912586592</v>
      </c>
    </row>
    <row r="126" spans="1:5">
      <c r="A126" s="13" t="s">
        <v>52</v>
      </c>
      <c r="B126" s="14">
        <v>126162.71500000004</v>
      </c>
      <c r="C126" s="14">
        <v>213364.48500000004</v>
      </c>
      <c r="D126" s="15">
        <f t="shared" si="2"/>
        <v>87201.77</v>
      </c>
      <c r="E126" s="16">
        <f t="shared" si="3"/>
        <v>0.69118495111650047</v>
      </c>
    </row>
    <row r="127" spans="1:5">
      <c r="A127" s="17" t="s">
        <v>48</v>
      </c>
      <c r="B127" s="5">
        <v>79046.990000000049</v>
      </c>
      <c r="C127" s="5">
        <v>138494.56500000006</v>
      </c>
      <c r="D127" s="6">
        <f t="shared" si="2"/>
        <v>59447.575000000012</v>
      </c>
      <c r="E127" s="7">
        <f t="shared" si="3"/>
        <v>0.75205362025802591</v>
      </c>
    </row>
    <row r="128" spans="1:5">
      <c r="A128" s="17" t="s">
        <v>43</v>
      </c>
      <c r="B128" s="5">
        <v>18646.669999999991</v>
      </c>
      <c r="C128" s="5">
        <v>33248.74</v>
      </c>
      <c r="D128" s="6">
        <f t="shared" si="2"/>
        <v>14602.070000000007</v>
      </c>
      <c r="E128" s="7">
        <f t="shared" si="3"/>
        <v>0.78309263798844586</v>
      </c>
    </row>
    <row r="129" spans="1:5">
      <c r="A129" s="17" t="s">
        <v>53</v>
      </c>
      <c r="B129" s="5">
        <v>13828.5</v>
      </c>
      <c r="C129" s="5">
        <v>13467.5</v>
      </c>
      <c r="D129" s="6">
        <f t="shared" si="2"/>
        <v>-361</v>
      </c>
      <c r="E129" s="7">
        <f t="shared" si="3"/>
        <v>-2.6105506743319955E-2</v>
      </c>
    </row>
    <row r="130" spans="1:5">
      <c r="A130" s="17" t="s">
        <v>18</v>
      </c>
      <c r="B130" s="5">
        <v>4475.5</v>
      </c>
      <c r="C130" s="5">
        <v>10645.819999999992</v>
      </c>
      <c r="D130" s="6">
        <f t="shared" si="2"/>
        <v>6170.3199999999924</v>
      </c>
      <c r="E130" s="7">
        <f t="shared" si="3"/>
        <v>1.3786884147022662</v>
      </c>
    </row>
    <row r="131" spans="1:5">
      <c r="A131" s="17" t="s">
        <v>23</v>
      </c>
      <c r="B131" s="5">
        <v>1372.1400000000003</v>
      </c>
      <c r="C131" s="5">
        <v>6454.1399999999985</v>
      </c>
      <c r="D131" s="6">
        <f t="shared" si="2"/>
        <v>5081.9999999999982</v>
      </c>
      <c r="E131" s="7">
        <f t="shared" si="3"/>
        <v>3.7037037037037015</v>
      </c>
    </row>
    <row r="132" spans="1:5">
      <c r="A132" s="17" t="s">
        <v>17</v>
      </c>
      <c r="B132" s="5">
        <v>2019</v>
      </c>
      <c r="C132" s="5">
        <v>3910.4749999999999</v>
      </c>
      <c r="D132" s="6">
        <f t="shared" si="2"/>
        <v>1891.4749999999999</v>
      </c>
      <c r="E132" s="7">
        <f t="shared" si="3"/>
        <v>0.93683754333828628</v>
      </c>
    </row>
    <row r="133" spans="1:5">
      <c r="A133" s="17" t="s">
        <v>20</v>
      </c>
      <c r="B133" s="5">
        <v>3726.9200000000005</v>
      </c>
      <c r="C133" s="5">
        <v>3538.8749999999995</v>
      </c>
      <c r="D133" s="6">
        <f t="shared" si="2"/>
        <v>-188.04500000000098</v>
      </c>
      <c r="E133" s="7">
        <f t="shared" si="3"/>
        <v>-5.0455872409389244E-2</v>
      </c>
    </row>
    <row r="134" spans="1:5">
      <c r="A134" s="17" t="s">
        <v>29</v>
      </c>
      <c r="B134" s="5">
        <v>363.65999999999997</v>
      </c>
      <c r="C134" s="5">
        <v>1515.8300000000008</v>
      </c>
      <c r="D134" s="6">
        <f t="shared" si="2"/>
        <v>1152.170000000001</v>
      </c>
      <c r="E134" s="7">
        <f t="shared" si="3"/>
        <v>3.1682615629984081</v>
      </c>
    </row>
    <row r="135" spans="1:5">
      <c r="A135" s="18" t="s">
        <v>38</v>
      </c>
      <c r="B135" s="5">
        <f>B126-SUM(B127:B134)</f>
        <v>2683.3350000000064</v>
      </c>
      <c r="C135" s="5">
        <v>193.38</v>
      </c>
      <c r="D135" s="6">
        <f t="shared" si="2"/>
        <v>-2489.9550000000063</v>
      </c>
      <c r="E135" s="7">
        <f t="shared" si="3"/>
        <v>-0.92793296401679271</v>
      </c>
    </row>
    <row r="136" spans="1:5">
      <c r="A136" s="13" t="s">
        <v>54</v>
      </c>
      <c r="B136" s="14">
        <v>58020.850000000006</v>
      </c>
      <c r="C136" s="14">
        <v>58363.525000000009</v>
      </c>
      <c r="D136" s="15">
        <f>C136-B136</f>
        <v>342.67500000000291</v>
      </c>
      <c r="E136" s="16">
        <f t="shared" si="3"/>
        <v>5.9060665260850694E-3</v>
      </c>
    </row>
    <row r="137" spans="1:5">
      <c r="A137" s="17" t="s">
        <v>55</v>
      </c>
      <c r="B137" s="5">
        <v>40682.25</v>
      </c>
      <c r="C137" s="5">
        <v>39968.25</v>
      </c>
      <c r="D137" s="6">
        <f t="shared" si="2"/>
        <v>-714</v>
      </c>
      <c r="E137" s="7">
        <f t="shared" si="3"/>
        <v>-1.7550651696993162E-2</v>
      </c>
    </row>
    <row r="138" spans="1:5">
      <c r="A138" s="17" t="s">
        <v>51</v>
      </c>
      <c r="B138" s="5">
        <v>14168.850000000006</v>
      </c>
      <c r="C138" s="5">
        <v>14516.300000000008</v>
      </c>
      <c r="D138" s="6">
        <f t="shared" si="2"/>
        <v>347.45000000000255</v>
      </c>
      <c r="E138" s="7">
        <f t="shared" si="3"/>
        <v>2.4522103064116171E-2</v>
      </c>
    </row>
    <row r="139" spans="1:5">
      <c r="A139" s="17" t="s">
        <v>48</v>
      </c>
      <c r="B139" s="5">
        <v>2685.375</v>
      </c>
      <c r="C139" s="5">
        <v>3218.25</v>
      </c>
      <c r="D139" s="6">
        <f t="shared" si="2"/>
        <v>532.875</v>
      </c>
      <c r="E139" s="7">
        <f t="shared" si="3"/>
        <v>0.19843597262952101</v>
      </c>
    </row>
    <row r="140" spans="1:5">
      <c r="A140" s="18" t="s">
        <v>38</v>
      </c>
      <c r="B140" s="5">
        <f>B136-SUM(B137:B139)</f>
        <v>484.375</v>
      </c>
      <c r="C140" s="5">
        <f>C136-SUM(C137:C139)</f>
        <v>660.72499999999854</v>
      </c>
      <c r="D140" s="6">
        <f t="shared" si="2"/>
        <v>176.34999999999854</v>
      </c>
      <c r="E140" s="7">
        <f t="shared" si="3"/>
        <v>0.36407741935483573</v>
      </c>
    </row>
    <row r="141" spans="1:5">
      <c r="A141" s="8" t="s">
        <v>13</v>
      </c>
      <c r="B141" s="9">
        <v>65746619.377000004</v>
      </c>
      <c r="C141" s="9">
        <v>66984945.934999987</v>
      </c>
      <c r="D141" s="10">
        <f t="shared" si="2"/>
        <v>1238326.5579999834</v>
      </c>
      <c r="E141" s="11">
        <f t="shared" si="3"/>
        <v>1.8834832417759025E-2</v>
      </c>
    </row>
    <row r="142" spans="1:5">
      <c r="E142" s="12"/>
    </row>
    <row r="143" spans="1:5">
      <c r="E143" s="12"/>
    </row>
    <row r="144" spans="1:5">
      <c r="E144" s="12"/>
    </row>
    <row r="145" spans="1:5">
      <c r="A145" s="23" t="s">
        <v>56</v>
      </c>
      <c r="B145" s="23"/>
      <c r="C145" s="23"/>
      <c r="D145" s="23"/>
      <c r="E145" s="23"/>
    </row>
    <row r="146" spans="1:5">
      <c r="A146" s="22" t="s">
        <v>1</v>
      </c>
      <c r="B146" s="23" t="s">
        <v>2</v>
      </c>
      <c r="C146" s="23"/>
      <c r="D146" s="24" t="s">
        <v>3</v>
      </c>
      <c r="E146" s="24"/>
    </row>
    <row r="147" spans="1:5">
      <c r="A147" s="22"/>
      <c r="B147" s="20" t="s">
        <v>4</v>
      </c>
      <c r="C147" s="20" t="s">
        <v>5</v>
      </c>
      <c r="D147" s="21" t="s">
        <v>6</v>
      </c>
      <c r="E147" s="3" t="s">
        <v>7</v>
      </c>
    </row>
    <row r="148" spans="1:5">
      <c r="A148" s="4" t="s">
        <v>57</v>
      </c>
      <c r="B148" s="5">
        <v>3359145.6200000066</v>
      </c>
      <c r="C148" s="5">
        <v>3321465.1600000062</v>
      </c>
      <c r="D148" s="6">
        <f t="shared" ref="D148:D197" si="4">C148-B148</f>
        <v>-37680.460000000428</v>
      </c>
      <c r="E148" s="7">
        <f t="shared" ref="E148:E197" si="5">D148/B148</f>
        <v>-1.1217274945049972E-2</v>
      </c>
    </row>
    <row r="149" spans="1:5">
      <c r="A149" s="4" t="s">
        <v>58</v>
      </c>
      <c r="B149" s="5">
        <v>1593363.0799999963</v>
      </c>
      <c r="C149" s="5">
        <v>1485139.219999996</v>
      </c>
      <c r="D149" s="6">
        <f t="shared" si="4"/>
        <v>-108223.86000000034</v>
      </c>
      <c r="E149" s="7">
        <f t="shared" si="5"/>
        <v>-6.7921656625808471E-2</v>
      </c>
    </row>
    <row r="150" spans="1:5">
      <c r="A150" s="4" t="s">
        <v>59</v>
      </c>
      <c r="B150" s="5">
        <v>1365662.7599999923</v>
      </c>
      <c r="C150" s="5">
        <v>1379472.3099999954</v>
      </c>
      <c r="D150" s="6">
        <f t="shared" si="4"/>
        <v>13809.550000003073</v>
      </c>
      <c r="E150" s="7">
        <f t="shared" si="5"/>
        <v>1.0111976693281986E-2</v>
      </c>
    </row>
    <row r="151" spans="1:5">
      <c r="A151" s="4" t="s">
        <v>60</v>
      </c>
      <c r="B151" s="5">
        <v>1342095.9999999944</v>
      </c>
      <c r="C151" s="5">
        <v>1341427.5499999947</v>
      </c>
      <c r="D151" s="6">
        <f t="shared" si="4"/>
        <v>-668.4499999997206</v>
      </c>
      <c r="E151" s="7">
        <f t="shared" si="5"/>
        <v>-4.9806422193324727E-4</v>
      </c>
    </row>
    <row r="152" spans="1:5">
      <c r="A152" s="4" t="s">
        <v>61</v>
      </c>
      <c r="B152" s="5">
        <v>1290805.8299999984</v>
      </c>
      <c r="C152" s="5">
        <v>1296819.7399999965</v>
      </c>
      <c r="D152" s="6">
        <f t="shared" si="4"/>
        <v>6013.9099999980535</v>
      </c>
      <c r="E152" s="7">
        <f t="shared" si="5"/>
        <v>4.6590353562301935E-3</v>
      </c>
    </row>
    <row r="153" spans="1:5">
      <c r="A153" s="4" t="s">
        <v>62</v>
      </c>
      <c r="B153" s="5">
        <v>671024.22000000067</v>
      </c>
      <c r="C153" s="5">
        <v>753833.36499999906</v>
      </c>
      <c r="D153" s="6">
        <f t="shared" si="4"/>
        <v>82809.144999998389</v>
      </c>
      <c r="E153" s="7">
        <f t="shared" si="5"/>
        <v>0.12340708804817553</v>
      </c>
    </row>
    <row r="154" spans="1:5">
      <c r="A154" s="4" t="s">
        <v>63</v>
      </c>
      <c r="B154" s="5">
        <v>661399.44499999948</v>
      </c>
      <c r="C154" s="5">
        <v>656063.96999999974</v>
      </c>
      <c r="D154" s="6">
        <f t="shared" si="4"/>
        <v>-5335.4749999997439</v>
      </c>
      <c r="E154" s="7">
        <f t="shared" si="5"/>
        <v>-8.0669481057694999E-3</v>
      </c>
    </row>
    <row r="155" spans="1:5">
      <c r="A155" s="4" t="s">
        <v>64</v>
      </c>
      <c r="B155" s="5">
        <v>500501.20000000269</v>
      </c>
      <c r="C155" s="5">
        <v>554553.65000000224</v>
      </c>
      <c r="D155" s="6">
        <f t="shared" si="4"/>
        <v>54052.449999999546</v>
      </c>
      <c r="E155" s="7">
        <f t="shared" si="5"/>
        <v>0.10799664416388863</v>
      </c>
    </row>
    <row r="156" spans="1:5">
      <c r="A156" s="4" t="s">
        <v>65</v>
      </c>
      <c r="B156" s="5">
        <v>178698.30000000019</v>
      </c>
      <c r="C156" s="5">
        <v>181474.95000000007</v>
      </c>
      <c r="D156" s="6">
        <f t="shared" si="4"/>
        <v>2776.6499999998778</v>
      </c>
      <c r="E156" s="7">
        <f t="shared" si="5"/>
        <v>1.5538200419365348E-2</v>
      </c>
    </row>
    <row r="157" spans="1:5">
      <c r="A157" s="4" t="s">
        <v>66</v>
      </c>
      <c r="B157" s="5">
        <v>165489.15000000011</v>
      </c>
      <c r="C157" s="5">
        <v>172283.44999999992</v>
      </c>
      <c r="D157" s="6">
        <f t="shared" si="4"/>
        <v>6794.2999999998137</v>
      </c>
      <c r="E157" s="7">
        <f t="shared" si="5"/>
        <v>4.1055863783213638E-2</v>
      </c>
    </row>
    <row r="158" spans="1:5">
      <c r="A158" s="4" t="s">
        <v>67</v>
      </c>
      <c r="B158" s="5">
        <v>62487.629999999925</v>
      </c>
      <c r="C158" s="5">
        <v>65295.139999999919</v>
      </c>
      <c r="D158" s="6">
        <f t="shared" si="4"/>
        <v>2807.5099999999948</v>
      </c>
      <c r="E158" s="7">
        <f t="shared" si="5"/>
        <v>4.4929052358042676E-2</v>
      </c>
    </row>
    <row r="159" spans="1:5">
      <c r="A159" s="4" t="s">
        <v>68</v>
      </c>
      <c r="B159" s="5">
        <v>14698.199999999999</v>
      </c>
      <c r="C159" s="5">
        <v>14668.199999999993</v>
      </c>
      <c r="D159" s="6">
        <f t="shared" si="4"/>
        <v>-30.000000000005457</v>
      </c>
      <c r="E159" s="7">
        <f t="shared" si="5"/>
        <v>-2.041066253010944E-3</v>
      </c>
    </row>
    <row r="160" spans="1:5">
      <c r="A160" s="8" t="s">
        <v>13</v>
      </c>
      <c r="B160" s="9">
        <v>11205371.434999993</v>
      </c>
      <c r="C160" s="9">
        <v>11222496.704999991</v>
      </c>
      <c r="D160" s="10">
        <f t="shared" si="4"/>
        <v>17125.26999999769</v>
      </c>
      <c r="E160" s="11">
        <f t="shared" si="5"/>
        <v>1.5283089988884157E-3</v>
      </c>
    </row>
    <row r="161" spans="1:5">
      <c r="E161" s="12"/>
    </row>
    <row r="162" spans="1:5">
      <c r="E162" s="12"/>
    </row>
    <row r="163" spans="1:5">
      <c r="E163" s="12"/>
    </row>
    <row r="164" spans="1:5">
      <c r="A164" s="23" t="s">
        <v>69</v>
      </c>
      <c r="B164" s="23"/>
      <c r="C164" s="23"/>
      <c r="D164" s="23"/>
      <c r="E164" s="23"/>
    </row>
    <row r="165" spans="1:5">
      <c r="A165" s="22" t="s">
        <v>1</v>
      </c>
      <c r="B165" s="23" t="s">
        <v>2</v>
      </c>
      <c r="C165" s="23"/>
      <c r="D165" s="24" t="s">
        <v>3</v>
      </c>
      <c r="E165" s="24"/>
    </row>
    <row r="166" spans="1:5">
      <c r="A166" s="22"/>
      <c r="B166" s="20" t="s">
        <v>4</v>
      </c>
      <c r="C166" s="20" t="s">
        <v>5</v>
      </c>
      <c r="D166" s="21" t="s">
        <v>6</v>
      </c>
      <c r="E166" s="3" t="s">
        <v>7</v>
      </c>
    </row>
    <row r="167" spans="1:5">
      <c r="A167" s="4" t="s">
        <v>70</v>
      </c>
      <c r="B167" s="5">
        <v>238072.2</v>
      </c>
      <c r="C167" s="5">
        <v>229473.55000000002</v>
      </c>
      <c r="D167" s="6">
        <f t="shared" si="4"/>
        <v>-8598.6499999999942</v>
      </c>
      <c r="E167" s="7">
        <f t="shared" si="5"/>
        <v>-3.6117824760723824E-2</v>
      </c>
    </row>
    <row r="168" spans="1:5">
      <c r="A168" s="4" t="s">
        <v>71</v>
      </c>
      <c r="B168" s="5">
        <v>153008.77499999991</v>
      </c>
      <c r="C168" s="5">
        <v>145881.54999999999</v>
      </c>
      <c r="D168" s="6">
        <f t="shared" si="4"/>
        <v>-7127.2249999999185</v>
      </c>
      <c r="E168" s="7">
        <f t="shared" si="5"/>
        <v>-4.6580498406054965E-2</v>
      </c>
    </row>
    <row r="169" spans="1:5">
      <c r="A169" s="4" t="s">
        <v>72</v>
      </c>
      <c r="B169" s="5">
        <v>73789.75</v>
      </c>
      <c r="C169" s="5">
        <v>66999.875</v>
      </c>
      <c r="D169" s="6">
        <f t="shared" si="4"/>
        <v>-6789.875</v>
      </c>
      <c r="E169" s="7">
        <f t="shared" si="5"/>
        <v>-9.2016506357590316E-2</v>
      </c>
    </row>
    <row r="170" spans="1:5">
      <c r="A170" s="4" t="s">
        <v>73</v>
      </c>
      <c r="B170" s="5">
        <v>23802.5</v>
      </c>
      <c r="C170" s="5">
        <v>26342.125</v>
      </c>
      <c r="D170" s="6">
        <f t="shared" si="4"/>
        <v>2539.625</v>
      </c>
      <c r="E170" s="7">
        <f t="shared" si="5"/>
        <v>0.10669572523894549</v>
      </c>
    </row>
    <row r="171" spans="1:5">
      <c r="A171" s="4" t="s">
        <v>74</v>
      </c>
      <c r="B171" s="5">
        <v>11591.25</v>
      </c>
      <c r="C171" s="5">
        <v>11638.799999999997</v>
      </c>
      <c r="D171" s="6">
        <f t="shared" si="4"/>
        <v>47.549999999997453</v>
      </c>
      <c r="E171" s="7">
        <f t="shared" si="5"/>
        <v>4.102232287285448E-3</v>
      </c>
    </row>
    <row r="172" spans="1:5">
      <c r="A172" s="8" t="s">
        <v>13</v>
      </c>
      <c r="B172" s="9">
        <v>500264.47499999992</v>
      </c>
      <c r="C172" s="9">
        <v>480335.9</v>
      </c>
      <c r="D172" s="10">
        <f t="shared" si="4"/>
        <v>-19928.574999999895</v>
      </c>
      <c r="E172" s="11">
        <f t="shared" si="5"/>
        <v>-3.983607870616817E-2</v>
      </c>
    </row>
    <row r="173" spans="1:5">
      <c r="E173" s="12"/>
    </row>
    <row r="174" spans="1:5">
      <c r="E174" s="12"/>
    </row>
    <row r="175" spans="1:5">
      <c r="E175" s="12"/>
    </row>
    <row r="176" spans="1:5">
      <c r="A176" s="23" t="s">
        <v>75</v>
      </c>
      <c r="B176" s="23"/>
      <c r="C176" s="23"/>
      <c r="D176" s="23"/>
      <c r="E176" s="23"/>
    </row>
    <row r="177" spans="1:5">
      <c r="A177" s="22" t="s">
        <v>1</v>
      </c>
      <c r="B177" s="23" t="s">
        <v>2</v>
      </c>
      <c r="C177" s="23"/>
      <c r="D177" s="24" t="s">
        <v>3</v>
      </c>
      <c r="E177" s="24"/>
    </row>
    <row r="178" spans="1:5">
      <c r="A178" s="22"/>
      <c r="B178" s="20" t="s">
        <v>4</v>
      </c>
      <c r="C178" s="20" t="s">
        <v>5</v>
      </c>
      <c r="D178" s="21" t="s">
        <v>6</v>
      </c>
      <c r="E178" s="3" t="s">
        <v>7</v>
      </c>
    </row>
    <row r="179" spans="1:5">
      <c r="A179" s="4" t="s">
        <v>76</v>
      </c>
      <c r="B179" s="5">
        <v>9544684.8870000094</v>
      </c>
      <c r="C179" s="5">
        <v>9898705.636000013</v>
      </c>
      <c r="D179" s="6">
        <f t="shared" si="4"/>
        <v>354020.74900000356</v>
      </c>
      <c r="E179" s="7">
        <f t="shared" si="5"/>
        <v>3.7090878660874876E-2</v>
      </c>
    </row>
    <row r="180" spans="1:5">
      <c r="A180" s="4" t="s">
        <v>77</v>
      </c>
      <c r="B180" s="5">
        <v>1746775.1770000025</v>
      </c>
      <c r="C180" s="5">
        <v>1803928.3679999996</v>
      </c>
      <c r="D180" s="6">
        <f t="shared" si="4"/>
        <v>57153.190999997081</v>
      </c>
      <c r="E180" s="7">
        <f t="shared" si="5"/>
        <v>3.2719259898205552E-2</v>
      </c>
    </row>
    <row r="181" spans="1:5">
      <c r="A181" s="4" t="s">
        <v>78</v>
      </c>
      <c r="B181" s="5">
        <v>4213592.5960000055</v>
      </c>
      <c r="C181" s="5">
        <v>4325438.5380000137</v>
      </c>
      <c r="D181" s="6">
        <f t="shared" si="4"/>
        <v>111845.94200000819</v>
      </c>
      <c r="E181" s="7">
        <f t="shared" si="5"/>
        <v>2.6544080722513221E-2</v>
      </c>
    </row>
    <row r="182" spans="1:5">
      <c r="A182" s="4" t="s">
        <v>79</v>
      </c>
      <c r="B182" s="5">
        <v>1104717.0599999982</v>
      </c>
      <c r="C182" s="5">
        <v>1129451.8419999999</v>
      </c>
      <c r="D182" s="6">
        <f t="shared" si="4"/>
        <v>24734.782000001753</v>
      </c>
      <c r="E182" s="7">
        <f t="shared" si="5"/>
        <v>2.2390151194009618E-2</v>
      </c>
    </row>
    <row r="183" spans="1:5">
      <c r="A183" s="4" t="s">
        <v>80</v>
      </c>
      <c r="B183" s="5">
        <v>2523285.8420000067</v>
      </c>
      <c r="C183" s="5">
        <v>2584132.8260000059</v>
      </c>
      <c r="D183" s="6">
        <f t="shared" si="4"/>
        <v>60846.98399999924</v>
      </c>
      <c r="E183" s="7">
        <f t="shared" si="5"/>
        <v>2.4114185950399779E-2</v>
      </c>
    </row>
    <row r="184" spans="1:5">
      <c r="A184" s="4" t="s">
        <v>81</v>
      </c>
      <c r="B184" s="5">
        <v>7995329.0529999929</v>
      </c>
      <c r="C184" s="5">
        <v>8174619.3009999925</v>
      </c>
      <c r="D184" s="6">
        <f t="shared" si="4"/>
        <v>179290.24799999967</v>
      </c>
      <c r="E184" s="7">
        <f t="shared" si="5"/>
        <v>2.2424373882739285E-2</v>
      </c>
    </row>
    <row r="185" spans="1:5">
      <c r="A185" s="4" t="s">
        <v>82</v>
      </c>
      <c r="B185" s="5">
        <v>3858299.8150000051</v>
      </c>
      <c r="C185" s="5">
        <v>3893512.5379999992</v>
      </c>
      <c r="D185" s="6">
        <f t="shared" si="4"/>
        <v>35212.722999994177</v>
      </c>
      <c r="E185" s="7">
        <f t="shared" si="5"/>
        <v>9.12648697312138E-3</v>
      </c>
    </row>
    <row r="186" spans="1:5">
      <c r="A186" s="4" t="s">
        <v>83</v>
      </c>
      <c r="B186" s="5">
        <v>4283893.6420000056</v>
      </c>
      <c r="C186" s="5">
        <v>4238065.206000003</v>
      </c>
      <c r="D186" s="6">
        <f t="shared" si="4"/>
        <v>-45828.436000002548</v>
      </c>
      <c r="E186" s="7">
        <f t="shared" si="5"/>
        <v>-1.0697846358904185E-2</v>
      </c>
    </row>
    <row r="187" spans="1:5">
      <c r="A187" s="4" t="s">
        <v>84</v>
      </c>
      <c r="B187" s="5">
        <v>3108861.0970000033</v>
      </c>
      <c r="C187" s="5">
        <v>3151837.1780000036</v>
      </c>
      <c r="D187" s="6">
        <f t="shared" si="4"/>
        <v>42976.081000000238</v>
      </c>
      <c r="E187" s="7">
        <f t="shared" si="5"/>
        <v>1.3823737908866821E-2</v>
      </c>
    </row>
    <row r="188" spans="1:5">
      <c r="A188" s="4" t="s">
        <v>85</v>
      </c>
      <c r="B188" s="5">
        <v>12335399.197000002</v>
      </c>
      <c r="C188" s="5">
        <v>12362458.348999998</v>
      </c>
      <c r="D188" s="6">
        <f t="shared" si="4"/>
        <v>27059.151999995112</v>
      </c>
      <c r="E188" s="7">
        <f t="shared" si="5"/>
        <v>2.1936178609100838E-3</v>
      </c>
    </row>
    <row r="189" spans="1:5">
      <c r="A189" s="4" t="s">
        <v>86</v>
      </c>
      <c r="B189" s="5">
        <v>6761087.4249999998</v>
      </c>
      <c r="C189" s="5">
        <v>6913249.6190000018</v>
      </c>
      <c r="D189" s="6">
        <f t="shared" si="4"/>
        <v>152162.194000002</v>
      </c>
      <c r="E189" s="7">
        <f t="shared" si="5"/>
        <v>2.2505580010304629E-2</v>
      </c>
    </row>
    <row r="190" spans="1:5">
      <c r="A190" s="4" t="s">
        <v>87</v>
      </c>
      <c r="B190" s="5">
        <v>1413547.0620000006</v>
      </c>
      <c r="C190" s="5">
        <v>1427569.8040000016</v>
      </c>
      <c r="D190" s="6">
        <f t="shared" si="4"/>
        <v>14022.742000001017</v>
      </c>
      <c r="E190" s="7">
        <f t="shared" si="5"/>
        <v>9.9202512438181633E-3</v>
      </c>
    </row>
    <row r="191" spans="1:5">
      <c r="A191" s="4" t="s">
        <v>88</v>
      </c>
      <c r="B191" s="5">
        <v>2486261.3269999996</v>
      </c>
      <c r="C191" s="5">
        <v>2519382.0630000052</v>
      </c>
      <c r="D191" s="6">
        <f t="shared" si="4"/>
        <v>33120.736000005621</v>
      </c>
      <c r="E191" s="7">
        <f t="shared" si="5"/>
        <v>1.3321502305620517E-2</v>
      </c>
    </row>
    <row r="192" spans="1:5">
      <c r="A192" s="4" t="s">
        <v>89</v>
      </c>
      <c r="B192" s="5">
        <v>3022877.9760000049</v>
      </c>
      <c r="C192" s="5">
        <v>3021962.1449999986</v>
      </c>
      <c r="D192" s="6">
        <f t="shared" si="4"/>
        <v>-915.83100000629202</v>
      </c>
      <c r="E192" s="7">
        <f t="shared" si="5"/>
        <v>-3.0296657929214756E-4</v>
      </c>
    </row>
    <row r="193" spans="1:5">
      <c r="A193" s="4" t="s">
        <v>90</v>
      </c>
      <c r="B193" s="5">
        <v>6935559.4590000026</v>
      </c>
      <c r="C193" s="5">
        <v>7016892.0030000098</v>
      </c>
      <c r="D193" s="6">
        <f t="shared" si="4"/>
        <v>81332.544000007212</v>
      </c>
      <c r="E193" s="7">
        <f t="shared" si="5"/>
        <v>1.172689016377261E-2</v>
      </c>
    </row>
    <row r="194" spans="1:5">
      <c r="A194" s="4" t="s">
        <v>91</v>
      </c>
      <c r="B194" s="5">
        <v>2431112.2520000008</v>
      </c>
      <c r="C194" s="5">
        <v>2493295.671000002</v>
      </c>
      <c r="D194" s="6">
        <f t="shared" si="4"/>
        <v>62183.419000001159</v>
      </c>
      <c r="E194" s="7">
        <f t="shared" si="5"/>
        <v>2.5578176799053512E-2</v>
      </c>
    </row>
    <row r="195" spans="1:5">
      <c r="A195" s="4" t="s">
        <v>92</v>
      </c>
      <c r="B195" s="5">
        <v>4143895.9250000035</v>
      </c>
      <c r="C195" s="5">
        <v>4229068.2350000031</v>
      </c>
      <c r="D195" s="6">
        <f t="shared" si="4"/>
        <v>85172.30999999959</v>
      </c>
      <c r="E195" s="7">
        <f t="shared" si="5"/>
        <v>2.0553679807969481E-2</v>
      </c>
    </row>
    <row r="196" spans="1:5">
      <c r="A196" s="4" t="s">
        <v>93</v>
      </c>
      <c r="B196" s="5">
        <v>2770870.6540000024</v>
      </c>
      <c r="C196" s="5">
        <v>2822761.2180000097</v>
      </c>
      <c r="D196" s="6">
        <f t="shared" si="4"/>
        <v>51890.564000007231</v>
      </c>
      <c r="E196" s="7">
        <f t="shared" si="5"/>
        <v>1.8727169355631419E-2</v>
      </c>
    </row>
    <row r="197" spans="1:5">
      <c r="A197" s="8" t="s">
        <v>13</v>
      </c>
      <c r="B197" s="9">
        <v>80680050.44600004</v>
      </c>
      <c r="C197" s="9">
        <v>82006330.540000066</v>
      </c>
      <c r="D197" s="10">
        <f t="shared" si="4"/>
        <v>1326280.0940000266</v>
      </c>
      <c r="E197" s="11">
        <f t="shared" si="5"/>
        <v>1.6438761337757454E-2</v>
      </c>
    </row>
    <row r="198" spans="1:5">
      <c r="E198" s="12"/>
    </row>
    <row r="199" spans="1:5">
      <c r="E199" s="12"/>
    </row>
    <row r="200" spans="1:5">
      <c r="E200" s="12"/>
    </row>
    <row r="201" spans="1:5">
      <c r="E201" s="12"/>
    </row>
    <row r="202" spans="1:5">
      <c r="E202" s="12"/>
    </row>
    <row r="203" spans="1:5">
      <c r="E203" s="12"/>
    </row>
    <row r="204" spans="1:5">
      <c r="E204" s="12"/>
    </row>
    <row r="205" spans="1:5">
      <c r="E205" s="12"/>
    </row>
    <row r="206" spans="1:5">
      <c r="E206" s="12"/>
    </row>
    <row r="207" spans="1:5">
      <c r="E207" s="12"/>
    </row>
    <row r="208" spans="1:5">
      <c r="E208" s="12"/>
    </row>
  </sheetData>
  <mergeCells count="20">
    <mergeCell ref="A176:E176"/>
    <mergeCell ref="A177:A178"/>
    <mergeCell ref="B177:C177"/>
    <mergeCell ref="D177:E177"/>
    <mergeCell ref="A145:E145"/>
    <mergeCell ref="A146:A147"/>
    <mergeCell ref="B146:C146"/>
    <mergeCell ref="D146:E146"/>
    <mergeCell ref="A164:E164"/>
    <mergeCell ref="A165:A166"/>
    <mergeCell ref="B165:C165"/>
    <mergeCell ref="D165:E165"/>
    <mergeCell ref="A26:A27"/>
    <mergeCell ref="B26:C26"/>
    <mergeCell ref="D26:E26"/>
    <mergeCell ref="A13:E13"/>
    <mergeCell ref="A14:A15"/>
    <mergeCell ref="B14:C14"/>
    <mergeCell ref="D14:E14"/>
    <mergeCell ref="A25:E25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6756168E9D51F4884422AF8811BC745" ma:contentTypeVersion="20" ma:contentTypeDescription="Opprett et nytt dokument." ma:contentTypeScope="" ma:versionID="e63dd0323b00081c59b4c61fb611c905">
  <xsd:schema xmlns:xsd="http://www.w3.org/2001/XMLSchema" xmlns:xs="http://www.w3.org/2001/XMLSchema" xmlns:p="http://schemas.microsoft.com/office/2006/metadata/properties" xmlns:ns2="38017dbb-a32a-40e8-9f02-a412e9e1a8ab" xmlns:ns3="bb9e497e-50d1-499c-ab9b-a1dd365e5d32" xmlns:ns4="cb3009fd-0dd9-42b4-b636-d64152022a82" targetNamespace="http://schemas.microsoft.com/office/2006/metadata/properties" ma:root="true" ma:fieldsID="2787b651c0e81e83d85509309ef1a6b8" ns2:_="" ns3:_="" ns4:_="">
    <xsd:import namespace="38017dbb-a32a-40e8-9f02-a412e9e1a8ab"/>
    <xsd:import namespace="bb9e497e-50d1-499c-ab9b-a1dd365e5d32"/>
    <xsd:import namespace="cb3009fd-0dd9-42b4-b636-d64152022a8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4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017dbb-a32a-40e8-9f02-a412e9e1a8a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Bildemerkelapper" ma:readOnly="false" ma:fieldId="{5cf76f15-5ced-4ddc-b409-7134ff3c332f}" ma:taxonomyMulti="true" ma:sspId="1bc1a000-f7e0-4dd1-a917-6a95be978c2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9e497e-50d1-499c-ab9b-a1dd365e5d32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3009fd-0dd9-42b4-b636-d64152022a82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1963cdbb-252c-4d42-aa37-721b51ee920e}" ma:internalName="TaxCatchAll" ma:showField="CatchAllData" ma:web="bb9e497e-50d1-499c-ab9b-a1dd365e5d3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8017dbb-a32a-40e8-9f02-a412e9e1a8ab">
      <Terms xmlns="http://schemas.microsoft.com/office/infopath/2007/PartnerControls"/>
    </lcf76f155ced4ddcb4097134ff3c332f>
    <TaxCatchAll xmlns="cb3009fd-0dd9-42b4-b636-d64152022a82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E6956CD-F108-4420-BA83-4B2EFF477237}"/>
</file>

<file path=customXml/itemProps2.xml><?xml version="1.0" encoding="utf-8"?>
<ds:datastoreItem xmlns:ds="http://schemas.openxmlformats.org/officeDocument/2006/customXml" ds:itemID="{16CADDDF-7C11-4CBE-92D1-1CE33CEA28D2}"/>
</file>

<file path=customXml/itemProps3.xml><?xml version="1.0" encoding="utf-8"?>
<ds:datastoreItem xmlns:ds="http://schemas.openxmlformats.org/officeDocument/2006/customXml" ds:itemID="{75E943AA-51B4-45E1-9F1C-35CA9DB6207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Nordahl, Jens</dc:creator>
  <cp:keywords/>
  <dc:description/>
  <cp:lastModifiedBy/>
  <cp:revision/>
  <dcterms:created xsi:type="dcterms:W3CDTF">2019-01-01T18:53:36Z</dcterms:created>
  <dcterms:modified xsi:type="dcterms:W3CDTF">2025-02-03T10:29:21Z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0x010100C6756168E9D51F4884422AF8811BC745</vt:lpwstr>
  </property>
  <property fmtid="{D5CDD505-2E9C-101B-9397-08002B2CF9AE}" pid="3" name="AuthorIds_UIVersion_3584">
    <vt:lpwstr>57</vt:lpwstr>
  </property>
</Properties>
</file>