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0" documentId="8_{EB35F6BD-9464-4E8F-9ADE-EFBE514EBB39}" xr6:coauthVersionLast="47" xr6:coauthVersionMax="47" xr10:uidLastSave="{00000000-0000-0000-0000-000000000000}"/>
  <bookViews>
    <workbookView xWindow="-120" yWindow="-120" windowWidth="51840" windowHeight="21120" xr2:uid="{475814F0-FB56-4176-8BAA-AC41B288537F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1" l="1"/>
  <c r="E130" i="1" s="1"/>
  <c r="D129" i="1"/>
  <c r="E129" i="1" s="1"/>
  <c r="C128" i="1"/>
  <c r="B128" i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C121" i="1"/>
  <c r="B121" i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C111" i="1"/>
  <c r="B111" i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C103" i="1"/>
  <c r="B103" i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C86" i="1"/>
  <c r="B86" i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21" i="1" l="1"/>
  <c r="E121" i="1" s="1"/>
  <c r="D86" i="1"/>
  <c r="E86" i="1" s="1"/>
  <c r="D128" i="1"/>
  <c r="E128" i="1" s="1"/>
  <c r="D111" i="1"/>
  <c r="E111" i="1" s="1"/>
  <c r="D103" i="1"/>
  <c r="E103" i="1" s="1"/>
</calcChain>
</file>

<file path=xl/sharedStrings.xml><?xml version="1.0" encoding="utf-8"?>
<sst xmlns="http://schemas.openxmlformats.org/spreadsheetml/2006/main" count="128" uniqueCount="73">
  <si>
    <t xml:space="preserve">Salget er ned med 3,5 prosent for årets fire første måneder målt mot samme periode i fjor. Det er 99 salgsdager i år, mot 100 i fjor (i fjor var det skuddårsdag med et salg rundt 270.000 liter); kalenderkorrigert salgsutvikling blir dermed en nedgang rundt 2,5 prosent. Nedgangen er som forventet. Etter pandemien har grensehandelen og taxfreesalget tatt seg opp, det samme gjelder utelivet. Når salget i disse kanalene øker, synker erfaringsmessig Vinmonopolets. Kort vinter i store deler av landet i kombinasjon med sen påske medfører en sjeldent tydelig dynamikk i salget: rødvin er klart ned mens det er vekst for hvitvin, rosévin, øl, sider og alkoholfritt. </t>
  </si>
  <si>
    <t>Totalt salg, liter</t>
  </si>
  <si>
    <t>Kategori</t>
  </si>
  <si>
    <t>Januar - april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</si>
  <si>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</si>
  <si>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</si>
  <si>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</si>
  <si>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</si>
  <si>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</si>
  <si>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</si>
  <si>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</si>
  <si>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</si>
  <si>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</si>
  <si>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</si>
  <si>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</si>
  <si>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</si>
  <si>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</si>
  <si>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</si>
  <si>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</si>
  <si>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</si>
  <si>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</si>
  <si>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</si>
  <si>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</si>
  <si>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</si>
  <si>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</si>
  <si>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</si>
  <si>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</si>
  <si>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</si>
  <si>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</si>
  <si>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</si>
  <si>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</si>
  <si>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</si>
  <si>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</si>
  <si>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</si>
  <si>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 xml:space="preserve">Totalt  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</si>
  <si>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</si>
  <si>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</si>
  <si>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</si>
  <si>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</si>
  <si>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</si>
  <si>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</si>
  <si>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</si>
  <si>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</si>
  <si>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</si>
  <si>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</si>
  <si>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</si>
  <si>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</si>
  <si>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</si>
  <si>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</si>
  <si>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</si>
  <si>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</si>
  <si>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</si>
  <si>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</si>
  <si>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Spania</t>
  </si>
  <si>
    <t>Frankrike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</si>
  <si>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</si>
  <si>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</si>
  <si>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</si>
  <si>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</si>
  <si>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</si>
  <si>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</si>
  <si>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</si>
  <si>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</si>
  <si>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Georgia</t>
  </si>
  <si>
    <t>Østerrike</t>
  </si>
  <si>
    <t>Hellas</t>
  </si>
  <si>
    <t>New Zealand</t>
  </si>
  <si>
    <t>Andre 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</si>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</sst>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5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165" fontId="0" fillId="0" borderId="1" xfId="1" applyNumberFormat="1" applyFont="1" applyBorder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/>
    <xf numFmtId="164" fontId="3" fillId="2" borderId="1" xfId="0" applyNumberFormat="1" applyFont="1" applyFill="1" applyBorder="1"/>
    <xf numFmtId="165" fontId="3" fillId="2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5B62-D013-4D68-AD9D-653AFABF2474}">
  <dimension ref="A1:E130"/>
  <sheetViews>
    <sheetView tabSelected="1" workbookViewId="0">
      <selection sqref="A1:E9"/>
    </sheetView>
  </sheetViews>
  <sheetFormatPr defaultColWidth="11.42578125" defaultRowHeight="14.25"/>
  <cols>
    <col min="1" max="1" width="34" customWidth="1"/>
    <col min="2" max="5" width="14.42578125" customWidth="1"/>
  </cols>
  <sheetData>
    <row r="1" spans="1:5">
      <c r="A1" s="17" t="s">
        <v>0</v>
      </c>
      <c r="B1" s="18"/>
      <c r="C1" s="18"/>
      <c r="D1" s="18"/>
      <c r="E1" s="19"/>
    </row>
    <row r="2" spans="1:5">
      <c r="A2" s="20"/>
      <c r="B2" s="21"/>
      <c r="C2" s="21"/>
      <c r="D2" s="21"/>
      <c r="E2" s="22"/>
    </row>
    <row r="3" spans="1:5">
      <c r="A3" s="20"/>
      <c r="B3" s="21"/>
      <c r="C3" s="21"/>
      <c r="D3" s="21"/>
      <c r="E3" s="22"/>
    </row>
    <row r="4" spans="1:5">
      <c r="A4" s="20"/>
      <c r="B4" s="21"/>
      <c r="C4" s="21"/>
      <c r="D4" s="21"/>
      <c r="E4" s="22"/>
    </row>
    <row r="5" spans="1:5">
      <c r="A5" s="20"/>
      <c r="B5" s="21"/>
      <c r="C5" s="21"/>
      <c r="D5" s="21"/>
      <c r="E5" s="22"/>
    </row>
    <row r="6" spans="1:5" ht="14.25" customHeight="1">
      <c r="A6" s="20"/>
      <c r="B6" s="21"/>
      <c r="C6" s="21"/>
      <c r="D6" s="21"/>
      <c r="E6" s="22"/>
    </row>
    <row r="7" spans="1:5">
      <c r="A7" s="20"/>
      <c r="B7" s="21"/>
      <c r="C7" s="21"/>
      <c r="D7" s="21"/>
      <c r="E7" s="22"/>
    </row>
    <row r="8" spans="1:5">
      <c r="A8" s="20"/>
      <c r="B8" s="21"/>
      <c r="C8" s="21"/>
      <c r="D8" s="21"/>
      <c r="E8" s="22"/>
    </row>
    <row r="9" spans="1:5" ht="15" thickBot="1">
      <c r="A9" s="23"/>
      <c r="B9" s="24"/>
      <c r="C9" s="24"/>
      <c r="D9" s="24"/>
      <c r="E9" s="25"/>
    </row>
    <row r="13" spans="1:5">
      <c r="A13" s="26" t="s">
        <v>1</v>
      </c>
      <c r="B13" s="26"/>
      <c r="C13" s="26"/>
      <c r="D13" s="26"/>
      <c r="E13" s="26"/>
    </row>
    <row r="14" spans="1:5">
      <c r="A14" s="27" t="s">
        <v>2</v>
      </c>
      <c r="B14" s="26" t="s">
        <v>3</v>
      </c>
      <c r="C14" s="26"/>
      <c r="D14" s="26" t="s">
        <v>4</v>
      </c>
      <c r="E14" s="26"/>
    </row>
    <row r="15" spans="1:5">
      <c r="A15" s="27"/>
      <c r="B15" s="2" t="s">
        <v>5</v>
      </c>
      <c r="C15" s="2" t="s">
        <v>6</v>
      </c>
      <c r="D15" s="1" t="s">
        <v>7</v>
      </c>
      <c r="E15" s="1" t="s">
        <v>8</v>
      </c>
    </row>
    <row r="16" spans="1:5">
      <c r="A16" s="3" t="s">
        <v>9</v>
      </c>
      <c r="B16" s="4">
        <v>22094919.622000001</v>
      </c>
      <c r="C16" s="4">
        <v>21272474.017000008</v>
      </c>
      <c r="D16" s="5">
        <f>C16-B16</f>
        <v>-822445.604999993</v>
      </c>
      <c r="E16" s="6">
        <f>D16/B16</f>
        <v>-3.7223290198398394E-2</v>
      </c>
    </row>
    <row r="17" spans="1:5">
      <c r="A17" s="7" t="s">
        <v>10</v>
      </c>
      <c r="B17" s="8">
        <v>12357421.698000005</v>
      </c>
      <c r="C17" s="8">
        <v>11426474.580000009</v>
      </c>
      <c r="D17" s="8">
        <f t="shared" ref="D17:D41" si="0">C17-B17</f>
        <v>-930947.11799999513</v>
      </c>
      <c r="E17" s="9">
        <f t="shared" ref="E17:E41" si="1">D17/B17</f>
        <v>-7.5335061046809218E-2</v>
      </c>
    </row>
    <row r="18" spans="1:5">
      <c r="A18" s="7" t="s">
        <v>11</v>
      </c>
      <c r="B18" s="8">
        <v>6648045.3149999948</v>
      </c>
      <c r="C18" s="8">
        <v>6700483.9560000012</v>
      </c>
      <c r="D18" s="8">
        <f t="shared" si="0"/>
        <v>52438.641000006348</v>
      </c>
      <c r="E18" s="9">
        <f t="shared" si="1"/>
        <v>7.8878284541305643E-3</v>
      </c>
    </row>
    <row r="19" spans="1:5">
      <c r="A19" s="7" t="s">
        <v>12</v>
      </c>
      <c r="B19" s="8">
        <v>1659000.8000000005</v>
      </c>
      <c r="C19" s="8">
        <v>1655878.0999999987</v>
      </c>
      <c r="D19" s="8">
        <f t="shared" si="0"/>
        <v>-3122.7000000018161</v>
      </c>
      <c r="E19" s="9">
        <f t="shared" si="1"/>
        <v>-1.8822775733452421E-3</v>
      </c>
    </row>
    <row r="20" spans="1:5">
      <c r="A20" s="7" t="s">
        <v>13</v>
      </c>
      <c r="B20" s="8">
        <v>977290.76800000004</v>
      </c>
      <c r="C20" s="8">
        <v>1060326.155</v>
      </c>
      <c r="D20" s="8">
        <f t="shared" si="0"/>
        <v>83035.386999999988</v>
      </c>
      <c r="E20" s="9">
        <f t="shared" si="1"/>
        <v>8.496487403634205E-2</v>
      </c>
    </row>
    <row r="21" spans="1:5">
      <c r="A21" s="7" t="s">
        <v>14</v>
      </c>
      <c r="B21" s="8">
        <v>203147.6</v>
      </c>
      <c r="C21" s="8">
        <v>189071.47499999998</v>
      </c>
      <c r="D21" s="8">
        <f t="shared" si="0"/>
        <v>-14076.125000000029</v>
      </c>
      <c r="E21" s="9">
        <f t="shared" si="1"/>
        <v>-6.9290136826622759E-2</v>
      </c>
    </row>
    <row r="22" spans="1:5">
      <c r="A22" s="7" t="s">
        <v>15</v>
      </c>
      <c r="B22" s="8">
        <v>152774.97100000005</v>
      </c>
      <c r="C22" s="8">
        <v>137510.37100000019</v>
      </c>
      <c r="D22" s="8">
        <f t="shared" si="0"/>
        <v>-15264.59999999986</v>
      </c>
      <c r="E22" s="9">
        <f t="shared" si="1"/>
        <v>-9.9915581067266931E-2</v>
      </c>
    </row>
    <row r="23" spans="1:5">
      <c r="A23" s="7" t="s">
        <v>16</v>
      </c>
      <c r="B23" s="8">
        <v>94437.320000000022</v>
      </c>
      <c r="C23" s="8">
        <v>99782.805000000022</v>
      </c>
      <c r="D23" s="8">
        <f t="shared" si="0"/>
        <v>5345.4850000000006</v>
      </c>
      <c r="E23" s="9">
        <f t="shared" si="1"/>
        <v>5.6603522844570341E-2</v>
      </c>
    </row>
    <row r="24" spans="1:5">
      <c r="A24" s="7" t="s">
        <v>17</v>
      </c>
      <c r="B24" s="8">
        <v>2801.1499999999996</v>
      </c>
      <c r="C24" s="8">
        <v>2941.3249999999994</v>
      </c>
      <c r="D24" s="8">
        <f t="shared" si="0"/>
        <v>140.17499999999973</v>
      </c>
      <c r="E24" s="9">
        <f t="shared" si="1"/>
        <v>5.0041947057458451E-2</v>
      </c>
    </row>
    <row r="25" spans="1:5">
      <c r="A25" s="3" t="s">
        <v>18</v>
      </c>
      <c r="B25" s="4">
        <v>3633719.7840000018</v>
      </c>
      <c r="C25" s="4">
        <v>3443231.8600000027</v>
      </c>
      <c r="D25" s="5">
        <f t="shared" si="0"/>
        <v>-190487.92399999918</v>
      </c>
      <c r="E25" s="6">
        <f t="shared" si="1"/>
        <v>-5.2422293221055676E-2</v>
      </c>
    </row>
    <row r="26" spans="1:5">
      <c r="A26" s="7" t="s">
        <v>19</v>
      </c>
      <c r="B26" s="8">
        <v>1054410.7299999995</v>
      </c>
      <c r="C26" s="8">
        <v>978493.24999999907</v>
      </c>
      <c r="D26" s="8">
        <f t="shared" si="0"/>
        <v>-75917.480000000447</v>
      </c>
      <c r="E26" s="9">
        <f t="shared" si="1"/>
        <v>-7.1999912216371781E-2</v>
      </c>
    </row>
    <row r="27" spans="1:5">
      <c r="A27" s="7" t="s">
        <v>20</v>
      </c>
      <c r="B27" s="8">
        <v>697852.94</v>
      </c>
      <c r="C27" s="8">
        <v>679042.07000000007</v>
      </c>
      <c r="D27" s="8">
        <f t="shared" si="0"/>
        <v>-18810.869999999879</v>
      </c>
      <c r="E27" s="9">
        <f t="shared" si="1"/>
        <v>-2.695534964716188E-2</v>
      </c>
    </row>
    <row r="28" spans="1:5">
      <c r="A28" s="7" t="s">
        <v>21</v>
      </c>
      <c r="B28" s="8">
        <v>504525.42000000185</v>
      </c>
      <c r="C28" s="8">
        <v>479340.16000000155</v>
      </c>
      <c r="D28" s="8">
        <f t="shared" si="0"/>
        <v>-25185.2600000003</v>
      </c>
      <c r="E28" s="9">
        <f t="shared" si="1"/>
        <v>-4.9918713709212525E-2</v>
      </c>
    </row>
    <row r="29" spans="1:5">
      <c r="A29" s="7" t="s">
        <v>22</v>
      </c>
      <c r="B29" s="8">
        <v>338591.73000000016</v>
      </c>
      <c r="C29" s="8">
        <v>329878.46000000054</v>
      </c>
      <c r="D29" s="8">
        <f t="shared" si="0"/>
        <v>-8713.2699999996112</v>
      </c>
      <c r="E29" s="9">
        <f t="shared" si="1"/>
        <v>-2.573385357049213E-2</v>
      </c>
    </row>
    <row r="30" spans="1:5">
      <c r="A30" s="7" t="s">
        <v>23</v>
      </c>
      <c r="B30" s="8">
        <v>329492.25000000058</v>
      </c>
      <c r="C30" s="8">
        <v>302922.15000000026</v>
      </c>
      <c r="D30" s="8">
        <f t="shared" si="0"/>
        <v>-26570.100000000326</v>
      </c>
      <c r="E30" s="9">
        <f t="shared" si="1"/>
        <v>-8.0639529457825723E-2</v>
      </c>
    </row>
    <row r="31" spans="1:5">
      <c r="A31" s="7" t="s">
        <v>24</v>
      </c>
      <c r="B31" s="8">
        <v>230051.35900000014</v>
      </c>
      <c r="C31" s="8">
        <v>227415.72000000102</v>
      </c>
      <c r="D31" s="8">
        <f t="shared" si="0"/>
        <v>-2635.6389999991225</v>
      </c>
      <c r="E31" s="9">
        <f t="shared" si="1"/>
        <v>-1.145674170957243E-2</v>
      </c>
    </row>
    <row r="32" spans="1:5">
      <c r="A32" s="7" t="s">
        <v>25</v>
      </c>
      <c r="B32" s="8">
        <v>231661.79000000018</v>
      </c>
      <c r="C32" s="8">
        <v>209727.47000000044</v>
      </c>
      <c r="D32" s="8">
        <f t="shared" si="0"/>
        <v>-21934.319999999745</v>
      </c>
      <c r="E32" s="9">
        <f t="shared" si="1"/>
        <v>-9.4682511086527157E-2</v>
      </c>
    </row>
    <row r="33" spans="1:5">
      <c r="A33" s="7" t="s">
        <v>26</v>
      </c>
      <c r="B33" s="8">
        <v>96344.374999999956</v>
      </c>
      <c r="C33" s="8">
        <v>97262.749999999942</v>
      </c>
      <c r="D33" s="8">
        <f t="shared" si="0"/>
        <v>918.37499999998545</v>
      </c>
      <c r="E33" s="9">
        <f t="shared" si="1"/>
        <v>9.5322119220762596E-3</v>
      </c>
    </row>
    <row r="34" spans="1:5">
      <c r="A34" s="7" t="s">
        <v>27</v>
      </c>
      <c r="B34" s="8">
        <v>68058.470000000016</v>
      </c>
      <c r="C34" s="8">
        <v>59881.129999999954</v>
      </c>
      <c r="D34" s="8">
        <f t="shared" si="0"/>
        <v>-8177.340000000062</v>
      </c>
      <c r="E34" s="9">
        <f t="shared" si="1"/>
        <v>-0.12015168721835887</v>
      </c>
    </row>
    <row r="35" spans="1:5">
      <c r="A35" s="7" t="s">
        <v>28</v>
      </c>
      <c r="B35" s="8">
        <v>56232.949999999822</v>
      </c>
      <c r="C35" s="8">
        <v>51797.849999999984</v>
      </c>
      <c r="D35" s="8">
        <f t="shared" si="0"/>
        <v>-4435.0999999998385</v>
      </c>
      <c r="E35" s="9">
        <f t="shared" si="1"/>
        <v>-7.8870128634543499E-2</v>
      </c>
    </row>
    <row r="36" spans="1:5">
      <c r="A36" s="7" t="s">
        <v>29</v>
      </c>
      <c r="B36" s="8">
        <v>23664.77</v>
      </c>
      <c r="C36" s="8">
        <v>24820.049999999992</v>
      </c>
      <c r="D36" s="8">
        <f t="shared" si="0"/>
        <v>1155.2799999999916</v>
      </c>
      <c r="E36" s="9">
        <f t="shared" si="1"/>
        <v>4.8818560247996981E-2</v>
      </c>
    </row>
    <row r="37" spans="1:5">
      <c r="A37" s="7" t="s">
        <v>30</v>
      </c>
      <c r="B37" s="8">
        <v>2832.9999999999995</v>
      </c>
      <c r="C37" s="8">
        <v>2650.8000000000006</v>
      </c>
      <c r="D37" s="8">
        <f t="shared" si="0"/>
        <v>-182.19999999999891</v>
      </c>
      <c r="E37" s="9">
        <f t="shared" si="1"/>
        <v>-6.4313448641016221E-2</v>
      </c>
    </row>
    <row r="38" spans="1:5">
      <c r="A38" s="3" t="s">
        <v>31</v>
      </c>
      <c r="B38" s="4">
        <v>953308.77699999826</v>
      </c>
      <c r="C38" s="4">
        <v>992345.59399999969</v>
      </c>
      <c r="D38" s="5">
        <f t="shared" si="0"/>
        <v>39036.817000001436</v>
      </c>
      <c r="E38" s="6">
        <f t="shared" si="1"/>
        <v>4.0948764914184262E-2</v>
      </c>
    </row>
    <row r="39" spans="1:5">
      <c r="A39" s="3" t="s">
        <v>32</v>
      </c>
      <c r="B39" s="4">
        <v>323781.5849999999</v>
      </c>
      <c r="C39" s="4">
        <v>359266.08000000042</v>
      </c>
      <c r="D39" s="5">
        <f t="shared" si="0"/>
        <v>35484.495000000519</v>
      </c>
      <c r="E39" s="6">
        <f t="shared" si="1"/>
        <v>0.10959392579414462</v>
      </c>
    </row>
    <row r="40" spans="1:5">
      <c r="A40" s="3" t="s">
        <v>33</v>
      </c>
      <c r="B40" s="4">
        <v>133508.29999999999</v>
      </c>
      <c r="C40" s="4">
        <v>122758.42499999999</v>
      </c>
      <c r="D40" s="5">
        <f t="shared" si="0"/>
        <v>-10749.875</v>
      </c>
      <c r="E40" s="6">
        <f t="shared" si="1"/>
        <v>-8.0518402226678054E-2</v>
      </c>
    </row>
    <row r="41" spans="1:5">
      <c r="A41" s="10" t="s">
        <v>34</v>
      </c>
      <c r="B41" s="11">
        <v>27139238.068</v>
      </c>
      <c r="C41" s="11">
        <v>26190075.976000011</v>
      </c>
      <c r="D41" s="12">
        <f t="shared" si="0"/>
        <v>-949162.091999989</v>
      </c>
      <c r="E41" s="13">
        <f t="shared" si="1"/>
        <v>-3.4973792912747624E-2</v>
      </c>
    </row>
    <row r="42" spans="1:5">
      <c r="D42" s="14"/>
      <c r="E42" s="15"/>
    </row>
    <row r="43" spans="1:5">
      <c r="D43" s="14"/>
      <c r="E43" s="15"/>
    </row>
    <row r="44" spans="1:5">
      <c r="D44" s="14"/>
      <c r="E44" s="15"/>
    </row>
    <row r="45" spans="1:5">
      <c r="A45" s="26" t="s">
        <v>1</v>
      </c>
      <c r="B45" s="26"/>
      <c r="C45" s="26"/>
      <c r="D45" s="26"/>
      <c r="E45" s="26"/>
    </row>
    <row r="46" spans="1:5">
      <c r="A46" s="27" t="s">
        <v>2</v>
      </c>
      <c r="B46" s="26" t="s">
        <v>3</v>
      </c>
      <c r="C46" s="26"/>
      <c r="D46" s="26" t="s">
        <v>4</v>
      </c>
      <c r="E46" s="26"/>
    </row>
    <row r="47" spans="1:5">
      <c r="A47" s="27"/>
      <c r="B47" s="2" t="s">
        <v>5</v>
      </c>
      <c r="C47" s="2" t="s">
        <v>6</v>
      </c>
      <c r="D47" s="1" t="s">
        <v>7</v>
      </c>
      <c r="E47" s="1" t="s">
        <v>8</v>
      </c>
    </row>
    <row r="48" spans="1:5">
      <c r="A48" s="16" t="s">
        <v>35</v>
      </c>
      <c r="B48" s="8">
        <v>1407551.6929999979</v>
      </c>
      <c r="C48" s="8">
        <v>1392366.8429999969</v>
      </c>
      <c r="D48" s="8">
        <f t="shared" ref="D48:D111" si="2">C48-B48</f>
        <v>-15184.850000001024</v>
      </c>
      <c r="E48" s="9">
        <f t="shared" ref="E48:E111" si="3">D48/B48</f>
        <v>-1.0788129541186981E-2</v>
      </c>
    </row>
    <row r="49" spans="1:5">
      <c r="A49" s="16" t="s">
        <v>36</v>
      </c>
      <c r="B49" s="8">
        <v>3637614.4099999988</v>
      </c>
      <c r="C49" s="8">
        <v>3463113.9420000082</v>
      </c>
      <c r="D49" s="8">
        <f t="shared" si="2"/>
        <v>-174500.46799999056</v>
      </c>
      <c r="E49" s="9">
        <f t="shared" si="3"/>
        <v>-4.7971128418745908E-2</v>
      </c>
    </row>
    <row r="50" spans="1:5">
      <c r="A50" s="16" t="s">
        <v>37</v>
      </c>
      <c r="B50" s="8">
        <v>1408998.6319999977</v>
      </c>
      <c r="C50" s="8">
        <v>1346056.998999997</v>
      </c>
      <c r="D50" s="8">
        <f t="shared" si="2"/>
        <v>-62941.633000000613</v>
      </c>
      <c r="E50" s="9">
        <f t="shared" si="3"/>
        <v>-4.467118105761278E-2</v>
      </c>
    </row>
    <row r="51" spans="1:5">
      <c r="A51" s="16" t="s">
        <v>38</v>
      </c>
      <c r="B51" s="8">
        <v>356197.16700000037</v>
      </c>
      <c r="C51" s="8">
        <v>351325.38200000022</v>
      </c>
      <c r="D51" s="8">
        <f t="shared" si="2"/>
        <v>-4871.785000000149</v>
      </c>
      <c r="E51" s="9">
        <f t="shared" si="3"/>
        <v>-1.367721433899036E-2</v>
      </c>
    </row>
    <row r="52" spans="1:5">
      <c r="A52" s="16" t="s">
        <v>39</v>
      </c>
      <c r="B52" s="8">
        <v>1868788.8069999961</v>
      </c>
      <c r="C52" s="8">
        <v>1809940.6209999975</v>
      </c>
      <c r="D52" s="8">
        <f t="shared" si="2"/>
        <v>-58848.18599999859</v>
      </c>
      <c r="E52" s="9">
        <f t="shared" si="3"/>
        <v>-3.1490014162953363E-2</v>
      </c>
    </row>
    <row r="53" spans="1:5">
      <c r="A53" s="16" t="s">
        <v>40</v>
      </c>
      <c r="B53" s="8">
        <v>1215561.544</v>
      </c>
      <c r="C53" s="8">
        <v>1175039.7419999999</v>
      </c>
      <c r="D53" s="8">
        <f t="shared" si="2"/>
        <v>-40521.802000000142</v>
      </c>
      <c r="E53" s="9">
        <f t="shared" si="3"/>
        <v>-3.3335870322663108E-2</v>
      </c>
    </row>
    <row r="54" spans="1:5">
      <c r="A54" s="16" t="s">
        <v>41</v>
      </c>
      <c r="B54" s="8">
        <v>1285488.8429999992</v>
      </c>
      <c r="C54" s="8">
        <v>1256250.052999997</v>
      </c>
      <c r="D54" s="8">
        <f t="shared" si="2"/>
        <v>-29238.790000002133</v>
      </c>
      <c r="E54" s="9">
        <f t="shared" si="3"/>
        <v>-2.2745269365206114E-2</v>
      </c>
    </row>
    <row r="55" spans="1:5">
      <c r="A55" s="16" t="s">
        <v>42</v>
      </c>
      <c r="B55" s="8">
        <v>4101127.6599999997</v>
      </c>
      <c r="C55" s="8">
        <v>3886247.584000004</v>
      </c>
      <c r="D55" s="8">
        <f t="shared" si="2"/>
        <v>-214880.07599999569</v>
      </c>
      <c r="E55" s="9">
        <f t="shared" si="3"/>
        <v>-5.2395363864385459E-2</v>
      </c>
    </row>
    <row r="56" spans="1:5">
      <c r="A56" s="16" t="s">
        <v>43</v>
      </c>
      <c r="B56" s="8">
        <v>2342925.8359999978</v>
      </c>
      <c r="C56" s="8">
        <v>2281757.5530000017</v>
      </c>
      <c r="D56" s="8">
        <f t="shared" si="2"/>
        <v>-61168.282999996096</v>
      </c>
      <c r="E56" s="9">
        <f t="shared" si="3"/>
        <v>-2.6107647993001241E-2</v>
      </c>
    </row>
    <row r="57" spans="1:5">
      <c r="A57" s="16" t="s">
        <v>44</v>
      </c>
      <c r="B57" s="8">
        <v>820090.48200000019</v>
      </c>
      <c r="C57" s="8">
        <v>803479.02899999928</v>
      </c>
      <c r="D57" s="8">
        <f t="shared" si="2"/>
        <v>-16611.453000000911</v>
      </c>
      <c r="E57" s="9">
        <f t="shared" si="3"/>
        <v>-2.0255634426447237E-2</v>
      </c>
    </row>
    <row r="58" spans="1:5">
      <c r="A58" s="16" t="s">
        <v>45</v>
      </c>
      <c r="B58" s="8">
        <v>955543.64999999874</v>
      </c>
      <c r="C58" s="8">
        <v>939048.19599999918</v>
      </c>
      <c r="D58" s="8">
        <f t="shared" si="2"/>
        <v>-16495.453999999561</v>
      </c>
      <c r="E58" s="9">
        <f t="shared" si="3"/>
        <v>-1.7262899502288129E-2</v>
      </c>
    </row>
    <row r="59" spans="1:5">
      <c r="A59" s="16" t="s">
        <v>46</v>
      </c>
      <c r="B59" s="8">
        <v>2315013.7839999977</v>
      </c>
      <c r="C59" s="8">
        <v>2245752.342000003</v>
      </c>
      <c r="D59" s="8">
        <f t="shared" si="2"/>
        <v>-69261.441999994684</v>
      </c>
      <c r="E59" s="9">
        <f t="shared" si="3"/>
        <v>-2.9918371319725478E-2</v>
      </c>
    </row>
    <row r="60" spans="1:5">
      <c r="A60" s="16" t="s">
        <v>47</v>
      </c>
      <c r="B60" s="8">
        <v>1360989.0679999981</v>
      </c>
      <c r="C60" s="8">
        <v>1330866.9939999965</v>
      </c>
      <c r="D60" s="8">
        <f t="shared" si="2"/>
        <v>-30122.074000001652</v>
      </c>
      <c r="E60" s="9">
        <f t="shared" si="3"/>
        <v>-2.2132487841556782E-2</v>
      </c>
    </row>
    <row r="61" spans="1:5">
      <c r="A61" s="16" t="s">
        <v>48</v>
      </c>
      <c r="B61" s="8">
        <v>3021965.9269999992</v>
      </c>
      <c r="C61" s="8">
        <v>2911538.3830000074</v>
      </c>
      <c r="D61" s="8">
        <f t="shared" si="2"/>
        <v>-110427.54399999185</v>
      </c>
      <c r="E61" s="9">
        <f t="shared" si="3"/>
        <v>-3.6541624448299705E-2</v>
      </c>
    </row>
    <row r="62" spans="1:5">
      <c r="A62" s="16" t="s">
        <v>49</v>
      </c>
      <c r="B62" s="8">
        <v>1041380.5649999999</v>
      </c>
      <c r="C62" s="8">
        <v>997292.3129999995</v>
      </c>
      <c r="D62" s="8">
        <f t="shared" si="2"/>
        <v>-44088.252000000444</v>
      </c>
      <c r="E62" s="9">
        <f t="shared" si="3"/>
        <v>-4.2336349920262285E-2</v>
      </c>
    </row>
    <row r="63" spans="1:5">
      <c r="A63" s="10" t="s">
        <v>34</v>
      </c>
      <c r="B63" s="11">
        <v>27139238.067999985</v>
      </c>
      <c r="C63" s="11">
        <v>26190075.976000011</v>
      </c>
      <c r="D63" s="12">
        <f t="shared" si="2"/>
        <v>-949162.0919999741</v>
      </c>
      <c r="E63" s="13">
        <f t="shared" si="3"/>
        <v>-3.4973792912747097E-2</v>
      </c>
    </row>
    <row r="64" spans="1:5">
      <c r="D64" s="14"/>
      <c r="E64" s="15"/>
    </row>
    <row r="65" spans="1:5">
      <c r="D65" s="14"/>
      <c r="E65" s="15"/>
    </row>
    <row r="66" spans="1:5">
      <c r="D66" s="14"/>
      <c r="E66" s="15"/>
    </row>
    <row r="67" spans="1:5">
      <c r="A67" s="26" t="s">
        <v>50</v>
      </c>
      <c r="B67" s="26"/>
      <c r="C67" s="26"/>
      <c r="D67" s="26"/>
      <c r="E67" s="26"/>
    </row>
    <row r="68" spans="1:5">
      <c r="A68" s="27" t="s">
        <v>51</v>
      </c>
      <c r="B68" s="26" t="s">
        <v>3</v>
      </c>
      <c r="C68" s="26"/>
      <c r="D68" s="26" t="s">
        <v>4</v>
      </c>
      <c r="E68" s="26"/>
    </row>
    <row r="69" spans="1:5">
      <c r="A69" s="27"/>
      <c r="B69" s="2" t="s">
        <v>5</v>
      </c>
      <c r="C69" s="2" t="s">
        <v>6</v>
      </c>
      <c r="D69" s="1" t="s">
        <v>7</v>
      </c>
      <c r="E69" s="1" t="s">
        <v>8</v>
      </c>
    </row>
    <row r="70" spans="1:5">
      <c r="A70" s="3" t="s">
        <v>10</v>
      </c>
      <c r="B70" s="4">
        <v>12357421.698000001</v>
      </c>
      <c r="C70" s="4">
        <v>11426474.58</v>
      </c>
      <c r="D70" s="5">
        <f t="shared" si="2"/>
        <v>-930947.11800000072</v>
      </c>
      <c r="E70" s="6">
        <f t="shared" si="3"/>
        <v>-7.533506104680969E-2</v>
      </c>
    </row>
    <row r="71" spans="1:5">
      <c r="A71" s="7" t="s">
        <v>52</v>
      </c>
      <c r="B71" s="8">
        <v>4193182.2030000002</v>
      </c>
      <c r="C71" s="8">
        <v>3902429.3409999991</v>
      </c>
      <c r="D71" s="8">
        <f t="shared" si="2"/>
        <v>-290752.86200000113</v>
      </c>
      <c r="E71" s="9">
        <f t="shared" si="3"/>
        <v>-6.9339429560676569E-2</v>
      </c>
    </row>
    <row r="72" spans="1:5">
      <c r="A72" s="7" t="s">
        <v>53</v>
      </c>
      <c r="B72" s="8">
        <v>1848982.8670000003</v>
      </c>
      <c r="C72" s="8">
        <v>1641384.875</v>
      </c>
      <c r="D72" s="8">
        <f t="shared" si="2"/>
        <v>-207597.99200000032</v>
      </c>
      <c r="E72" s="9">
        <f t="shared" si="3"/>
        <v>-0.11227686081095541</v>
      </c>
    </row>
    <row r="73" spans="1:5">
      <c r="A73" s="7" t="s">
        <v>54</v>
      </c>
      <c r="B73" s="8">
        <v>1734547.9129999997</v>
      </c>
      <c r="C73" s="8">
        <v>1594972.564</v>
      </c>
      <c r="D73" s="8">
        <f t="shared" si="2"/>
        <v>-139575.3489999997</v>
      </c>
      <c r="E73" s="9">
        <f t="shared" si="3"/>
        <v>-8.0467854450094814E-2</v>
      </c>
    </row>
    <row r="74" spans="1:5">
      <c r="A74" s="7" t="s">
        <v>55</v>
      </c>
      <c r="B74" s="8">
        <v>1151740.875</v>
      </c>
      <c r="C74" s="8">
        <v>990778.5</v>
      </c>
      <c r="D74" s="8">
        <f t="shared" si="2"/>
        <v>-160962.375</v>
      </c>
      <c r="E74" s="9">
        <f t="shared" si="3"/>
        <v>-0.13975571979244028</v>
      </c>
    </row>
    <row r="75" spans="1:5">
      <c r="A75" s="7" t="s">
        <v>56</v>
      </c>
      <c r="B75" s="8">
        <v>1014288.25</v>
      </c>
      <c r="C75" s="8">
        <v>955504.5</v>
      </c>
      <c r="D75" s="8">
        <f t="shared" si="2"/>
        <v>-58783.75</v>
      </c>
      <c r="E75" s="9">
        <f t="shared" si="3"/>
        <v>-5.7955664969992507E-2</v>
      </c>
    </row>
    <row r="76" spans="1:5">
      <c r="A76" s="7" t="s">
        <v>57</v>
      </c>
      <c r="B76" s="8">
        <v>754435.35</v>
      </c>
      <c r="C76" s="8">
        <v>783231.67500000005</v>
      </c>
      <c r="D76" s="8">
        <f t="shared" si="2"/>
        <v>28796.32500000007</v>
      </c>
      <c r="E76" s="9">
        <f t="shared" si="3"/>
        <v>3.8169373956297346E-2</v>
      </c>
    </row>
    <row r="77" spans="1:5">
      <c r="A77" s="7" t="s">
        <v>58</v>
      </c>
      <c r="B77" s="8">
        <v>840652.625</v>
      </c>
      <c r="C77" s="8">
        <v>719774.375</v>
      </c>
      <c r="D77" s="8">
        <f t="shared" si="2"/>
        <v>-120878.25</v>
      </c>
      <c r="E77" s="9">
        <f t="shared" si="3"/>
        <v>-0.1437909624085216</v>
      </c>
    </row>
    <row r="78" spans="1:5">
      <c r="A78" s="7" t="s">
        <v>59</v>
      </c>
      <c r="B78" s="8">
        <v>178756.25</v>
      </c>
      <c r="C78" s="8">
        <v>215436</v>
      </c>
      <c r="D78" s="8">
        <f t="shared" si="2"/>
        <v>36679.75</v>
      </c>
      <c r="E78" s="9">
        <f t="shared" si="3"/>
        <v>0.20519422397818257</v>
      </c>
    </row>
    <row r="79" spans="1:5">
      <c r="A79" s="7" t="s">
        <v>60</v>
      </c>
      <c r="B79" s="8">
        <v>205422.36500000002</v>
      </c>
      <c r="C79" s="8">
        <v>186087.375</v>
      </c>
      <c r="D79" s="8">
        <f t="shared" si="2"/>
        <v>-19334.99000000002</v>
      </c>
      <c r="E79" s="9">
        <f t="shared" si="3"/>
        <v>-9.4123100958359712E-2</v>
      </c>
    </row>
    <row r="80" spans="1:5">
      <c r="A80" s="7" t="s">
        <v>61</v>
      </c>
      <c r="B80" s="8">
        <v>148762.875</v>
      </c>
      <c r="C80" s="8">
        <v>170679</v>
      </c>
      <c r="D80" s="8">
        <f t="shared" si="2"/>
        <v>21916.125</v>
      </c>
      <c r="E80" s="9">
        <f t="shared" si="3"/>
        <v>0.1473225426706764</v>
      </c>
    </row>
    <row r="81" spans="1:5">
      <c r="A81" s="7" t="s">
        <v>62</v>
      </c>
      <c r="B81" s="8">
        <v>105205.25</v>
      </c>
      <c r="C81" s="8">
        <v>114014.75</v>
      </c>
      <c r="D81" s="8">
        <f t="shared" si="2"/>
        <v>8809.5</v>
      </c>
      <c r="E81" s="9">
        <f t="shared" si="3"/>
        <v>8.3736315440531728E-2</v>
      </c>
    </row>
    <row r="82" spans="1:5">
      <c r="A82" s="7" t="s">
        <v>63</v>
      </c>
      <c r="B82" s="8">
        <v>26492.25</v>
      </c>
      <c r="C82" s="8">
        <v>45699</v>
      </c>
      <c r="D82" s="8">
        <f t="shared" si="2"/>
        <v>19206.75</v>
      </c>
      <c r="E82" s="9">
        <f t="shared" si="3"/>
        <v>0.72499504572091833</v>
      </c>
    </row>
    <row r="83" spans="1:5">
      <c r="A83" s="7" t="s">
        <v>64</v>
      </c>
      <c r="B83" s="8">
        <v>56955.125</v>
      </c>
      <c r="C83" s="8">
        <v>38179.125</v>
      </c>
      <c r="D83" s="8">
        <f t="shared" si="2"/>
        <v>-18776</v>
      </c>
      <c r="E83" s="9">
        <f t="shared" si="3"/>
        <v>-0.32966304612622654</v>
      </c>
    </row>
    <row r="84" spans="1:5">
      <c r="A84" s="7" t="s">
        <v>65</v>
      </c>
      <c r="B84" s="8">
        <v>27295.5</v>
      </c>
      <c r="C84" s="8">
        <v>25061</v>
      </c>
      <c r="D84" s="8">
        <f t="shared" si="2"/>
        <v>-2234.5</v>
      </c>
      <c r="E84" s="9">
        <f t="shared" si="3"/>
        <v>-8.1863310802146871E-2</v>
      </c>
    </row>
    <row r="85" spans="1:5">
      <c r="A85" s="7" t="s">
        <v>66</v>
      </c>
      <c r="B85" s="8">
        <v>25168.5</v>
      </c>
      <c r="C85" s="8">
        <v>19953</v>
      </c>
      <c r="D85" s="8">
        <f t="shared" si="2"/>
        <v>-5215.5</v>
      </c>
      <c r="E85" s="9">
        <f t="shared" si="3"/>
        <v>-0.20722331485785803</v>
      </c>
    </row>
    <row r="86" spans="1:5">
      <c r="A86" s="7" t="s">
        <v>67</v>
      </c>
      <c r="B86" s="8">
        <f>B70-SUM(B71:B85)</f>
        <v>45533.500000001863</v>
      </c>
      <c r="C86" s="8">
        <f>C70-SUM(C71:C85)</f>
        <v>23289.5</v>
      </c>
      <c r="D86" s="8">
        <f t="shared" si="2"/>
        <v>-22244.000000001863</v>
      </c>
      <c r="E86" s="9">
        <f t="shared" si="3"/>
        <v>-0.48851944172973638</v>
      </c>
    </row>
    <row r="87" spans="1:5">
      <c r="A87" s="3" t="s">
        <v>11</v>
      </c>
      <c r="B87" s="4">
        <v>6648045.3150000004</v>
      </c>
      <c r="C87" s="4">
        <v>6700483.9559999993</v>
      </c>
      <c r="D87" s="5">
        <f t="shared" si="2"/>
        <v>52438.640999998897</v>
      </c>
      <c r="E87" s="6">
        <f t="shared" si="3"/>
        <v>7.8878284541294367E-3</v>
      </c>
    </row>
    <row r="88" spans="1:5">
      <c r="A88" s="7" t="s">
        <v>54</v>
      </c>
      <c r="B88" s="8">
        <v>1695102.173</v>
      </c>
      <c r="C88" s="8">
        <v>1739270.3159999994</v>
      </c>
      <c r="D88" s="8">
        <f t="shared" si="2"/>
        <v>44168.142999999458</v>
      </c>
      <c r="E88" s="9">
        <f t="shared" si="3"/>
        <v>2.6056330823899816E-2</v>
      </c>
    </row>
    <row r="89" spans="1:5">
      <c r="A89" s="7" t="s">
        <v>62</v>
      </c>
      <c r="B89" s="8">
        <v>1649021.38</v>
      </c>
      <c r="C89" s="8">
        <v>1626419.9200000002</v>
      </c>
      <c r="D89" s="8">
        <f t="shared" si="2"/>
        <v>-22601.45999999973</v>
      </c>
      <c r="E89" s="9">
        <f t="shared" si="3"/>
        <v>-1.3705983605864305E-2</v>
      </c>
    </row>
    <row r="90" spans="1:5">
      <c r="A90" s="7" t="s">
        <v>56</v>
      </c>
      <c r="B90" s="8">
        <v>750687.25</v>
      </c>
      <c r="C90" s="8">
        <v>759824</v>
      </c>
      <c r="D90" s="8">
        <f t="shared" si="2"/>
        <v>9136.75</v>
      </c>
      <c r="E90" s="9">
        <f t="shared" si="3"/>
        <v>1.2171180474958113E-2</v>
      </c>
    </row>
    <row r="91" spans="1:5">
      <c r="A91" s="7" t="s">
        <v>52</v>
      </c>
      <c r="B91" s="8">
        <v>580446.4040000001</v>
      </c>
      <c r="C91" s="8">
        <v>597430.91999999981</v>
      </c>
      <c r="D91" s="8">
        <f t="shared" si="2"/>
        <v>16984.515999999712</v>
      </c>
      <c r="E91" s="9">
        <f t="shared" si="3"/>
        <v>2.9261127096240413E-2</v>
      </c>
    </row>
    <row r="92" spans="1:5">
      <c r="A92" s="7" t="s">
        <v>58</v>
      </c>
      <c r="B92" s="8">
        <v>418513.875</v>
      </c>
      <c r="C92" s="8">
        <v>409092.125</v>
      </c>
      <c r="D92" s="8">
        <f t="shared" si="2"/>
        <v>-9421.75</v>
      </c>
      <c r="E92" s="9">
        <f t="shared" si="3"/>
        <v>-2.2512395795718839E-2</v>
      </c>
    </row>
    <row r="93" spans="1:5">
      <c r="A93" s="7" t="s">
        <v>57</v>
      </c>
      <c r="B93" s="8">
        <v>382114.75</v>
      </c>
      <c r="C93" s="8">
        <v>361653.25</v>
      </c>
      <c r="D93" s="8">
        <f t="shared" si="2"/>
        <v>-20461.5</v>
      </c>
      <c r="E93" s="9">
        <f t="shared" si="3"/>
        <v>-5.3548050683727859E-2</v>
      </c>
    </row>
    <row r="94" spans="1:5">
      <c r="A94" s="7" t="s">
        <v>59</v>
      </c>
      <c r="B94" s="8">
        <v>174808.5</v>
      </c>
      <c r="C94" s="8">
        <v>231469.625</v>
      </c>
      <c r="D94" s="8">
        <f t="shared" si="2"/>
        <v>56661.125</v>
      </c>
      <c r="E94" s="9">
        <f t="shared" si="3"/>
        <v>0.32413255076269176</v>
      </c>
    </row>
    <row r="95" spans="1:5">
      <c r="A95" s="7" t="s">
        <v>66</v>
      </c>
      <c r="B95" s="8">
        <v>202339.75</v>
      </c>
      <c r="C95" s="8">
        <v>195963.75</v>
      </c>
      <c r="D95" s="8">
        <f t="shared" si="2"/>
        <v>-6376</v>
      </c>
      <c r="E95" s="9">
        <f t="shared" si="3"/>
        <v>-3.1511356517935796E-2</v>
      </c>
    </row>
    <row r="96" spans="1:5">
      <c r="A96" s="7" t="s">
        <v>68</v>
      </c>
      <c r="B96" s="8">
        <v>184027.125</v>
      </c>
      <c r="C96" s="8">
        <v>194061.25</v>
      </c>
      <c r="D96" s="8">
        <f t="shared" si="2"/>
        <v>10034.125</v>
      </c>
      <c r="E96" s="9">
        <f t="shared" si="3"/>
        <v>5.452525001409439E-2</v>
      </c>
    </row>
    <row r="97" spans="1:5">
      <c r="A97" s="7" t="s">
        <v>53</v>
      </c>
      <c r="B97" s="8">
        <v>177553.60800000001</v>
      </c>
      <c r="C97" s="8">
        <v>169994.96</v>
      </c>
      <c r="D97" s="8">
        <f t="shared" si="2"/>
        <v>-7558.6480000000156</v>
      </c>
      <c r="E97" s="9">
        <f t="shared" si="3"/>
        <v>-4.2571075210141689E-2</v>
      </c>
    </row>
    <row r="98" spans="1:5">
      <c r="A98" s="7" t="s">
        <v>64</v>
      </c>
      <c r="B98" s="8">
        <v>143754</v>
      </c>
      <c r="C98" s="8">
        <v>121328.625</v>
      </c>
      <c r="D98" s="8">
        <f t="shared" si="2"/>
        <v>-22425.375</v>
      </c>
      <c r="E98" s="9">
        <f t="shared" si="3"/>
        <v>-0.15599826787428522</v>
      </c>
    </row>
    <row r="99" spans="1:5">
      <c r="A99" s="7" t="s">
        <v>55</v>
      </c>
      <c r="B99" s="8">
        <v>138855.625</v>
      </c>
      <c r="C99" s="8">
        <v>120546.875</v>
      </c>
      <c r="D99" s="8">
        <f t="shared" si="2"/>
        <v>-18308.75</v>
      </c>
      <c r="E99" s="9">
        <f t="shared" si="3"/>
        <v>-0.13185457917171162</v>
      </c>
    </row>
    <row r="100" spans="1:5">
      <c r="A100" s="7" t="s">
        <v>69</v>
      </c>
      <c r="B100" s="8">
        <v>77421.375</v>
      </c>
      <c r="C100" s="8">
        <v>90642.75</v>
      </c>
      <c r="D100" s="8">
        <f t="shared" si="2"/>
        <v>13221.375</v>
      </c>
      <c r="E100" s="9">
        <f t="shared" si="3"/>
        <v>0.17077163767757936</v>
      </c>
    </row>
    <row r="101" spans="1:5">
      <c r="A101" s="7" t="s">
        <v>60</v>
      </c>
      <c r="B101" s="8">
        <v>38017.5</v>
      </c>
      <c r="C101" s="8">
        <v>31458.75</v>
      </c>
      <c r="D101" s="8">
        <f t="shared" si="2"/>
        <v>-6558.75</v>
      </c>
      <c r="E101" s="9">
        <f t="shared" si="3"/>
        <v>-0.17251923456303017</v>
      </c>
    </row>
    <row r="102" spans="1:5">
      <c r="A102" s="7" t="s">
        <v>70</v>
      </c>
      <c r="B102" s="8">
        <v>11954.25</v>
      </c>
      <c r="C102" s="8">
        <v>19820.25</v>
      </c>
      <c r="D102" s="8">
        <f t="shared" si="2"/>
        <v>7866</v>
      </c>
      <c r="E102" s="9">
        <f t="shared" si="3"/>
        <v>0.65800865800865804</v>
      </c>
    </row>
    <row r="103" spans="1:5">
      <c r="A103" s="7" t="s">
        <v>67</v>
      </c>
      <c r="B103" s="8">
        <f>B87-SUM(B88:B102)</f>
        <v>23427.75</v>
      </c>
      <c r="C103" s="8">
        <f>C87-SUM(C88:C102)</f>
        <v>31506.589999999851</v>
      </c>
      <c r="D103" s="8">
        <f t="shared" si="2"/>
        <v>8078.839999999851</v>
      </c>
      <c r="E103" s="9">
        <f t="shared" si="3"/>
        <v>0.34484062703417317</v>
      </c>
    </row>
    <row r="104" spans="1:5">
      <c r="A104" s="3" t="s">
        <v>12</v>
      </c>
      <c r="B104" s="4">
        <v>1659000.8</v>
      </c>
      <c r="C104" s="4">
        <v>1655878.1</v>
      </c>
      <c r="D104" s="5">
        <f t="shared" si="2"/>
        <v>-3122.6999999999534</v>
      </c>
      <c r="E104" s="6">
        <f t="shared" si="3"/>
        <v>-1.8822775733441197E-3</v>
      </c>
    </row>
    <row r="105" spans="1:5">
      <c r="A105" s="7" t="s">
        <v>54</v>
      </c>
      <c r="B105" s="8">
        <v>689980.82499999984</v>
      </c>
      <c r="C105" s="8">
        <v>735680.19999999984</v>
      </c>
      <c r="D105" s="8">
        <f t="shared" si="2"/>
        <v>45699.375</v>
      </c>
      <c r="E105" s="9">
        <f t="shared" si="3"/>
        <v>6.6232818861306775E-2</v>
      </c>
    </row>
    <row r="106" spans="1:5">
      <c r="A106" s="7" t="s">
        <v>52</v>
      </c>
      <c r="B106" s="8">
        <v>588448.65000000014</v>
      </c>
      <c r="C106" s="8">
        <v>555090.17500000016</v>
      </c>
      <c r="D106" s="8">
        <f t="shared" si="2"/>
        <v>-33358.474999999977</v>
      </c>
      <c r="E106" s="9">
        <f t="shared" si="3"/>
        <v>-5.6688846172049112E-2</v>
      </c>
    </row>
    <row r="107" spans="1:5">
      <c r="A107" s="7" t="s">
        <v>53</v>
      </c>
      <c r="B107" s="8">
        <v>283700.05</v>
      </c>
      <c r="C107" s="8">
        <v>255035.47500000001</v>
      </c>
      <c r="D107" s="8">
        <f t="shared" si="2"/>
        <v>-28664.574999999983</v>
      </c>
      <c r="E107" s="9">
        <f t="shared" si="3"/>
        <v>-0.10103831493861204</v>
      </c>
    </row>
    <row r="108" spans="1:5">
      <c r="A108" s="7" t="s">
        <v>58</v>
      </c>
      <c r="B108" s="8">
        <v>34479.85</v>
      </c>
      <c r="C108" s="8">
        <v>34620</v>
      </c>
      <c r="D108" s="8">
        <f t="shared" si="2"/>
        <v>140.15000000000146</v>
      </c>
      <c r="E108" s="9">
        <f t="shared" si="3"/>
        <v>4.064692856842517E-3</v>
      </c>
    </row>
    <row r="109" spans="1:5">
      <c r="A109" s="7" t="s">
        <v>70</v>
      </c>
      <c r="B109" s="8">
        <v>21895.875</v>
      </c>
      <c r="C109" s="8">
        <v>27613.875</v>
      </c>
      <c r="D109" s="8">
        <f t="shared" si="2"/>
        <v>5718</v>
      </c>
      <c r="E109" s="9">
        <f t="shared" si="3"/>
        <v>0.2611450786963298</v>
      </c>
    </row>
    <row r="110" spans="1:5">
      <c r="A110" s="7" t="s">
        <v>59</v>
      </c>
      <c r="B110" s="8">
        <v>18678.75</v>
      </c>
      <c r="C110" s="8">
        <v>24427.875</v>
      </c>
      <c r="D110" s="8">
        <f t="shared" si="2"/>
        <v>5749.125</v>
      </c>
      <c r="E110" s="9">
        <f t="shared" si="3"/>
        <v>0.30778960048183096</v>
      </c>
    </row>
    <row r="111" spans="1:5">
      <c r="A111" s="7" t="s">
        <v>67</v>
      </c>
      <c r="B111" s="8">
        <f>B104-SUM(B105:B110)</f>
        <v>21816.799999999814</v>
      </c>
      <c r="C111" s="8">
        <f>C104-SUM(C105:C110)</f>
        <v>23410.5</v>
      </c>
      <c r="D111" s="8">
        <f t="shared" si="2"/>
        <v>1593.7000000001863</v>
      </c>
      <c r="E111" s="9">
        <f t="shared" si="3"/>
        <v>7.3049209783295432E-2</v>
      </c>
    </row>
    <row r="112" spans="1:5">
      <c r="A112" s="3" t="s">
        <v>13</v>
      </c>
      <c r="B112" s="4">
        <v>977290.76800000004</v>
      </c>
      <c r="C112" s="4">
        <v>1060326.1550000003</v>
      </c>
      <c r="D112" s="5">
        <f t="shared" ref="D112:D130" si="4">C112-B112</f>
        <v>83035.387000000221</v>
      </c>
      <c r="E112" s="6">
        <f t="shared" ref="E112:E130" si="5">D112/B112</f>
        <v>8.4964874036342286E-2</v>
      </c>
    </row>
    <row r="113" spans="1:5">
      <c r="A113" s="7" t="s">
        <v>54</v>
      </c>
      <c r="B113" s="8">
        <v>414389.44099999999</v>
      </c>
      <c r="C113" s="8">
        <v>454042.62300000025</v>
      </c>
      <c r="D113" s="8">
        <f t="shared" si="4"/>
        <v>39653.182000000263</v>
      </c>
      <c r="E113" s="9">
        <f t="shared" si="5"/>
        <v>9.5690618719216511E-2</v>
      </c>
    </row>
    <row r="114" spans="1:5">
      <c r="A114" s="7" t="s">
        <v>52</v>
      </c>
      <c r="B114" s="8">
        <v>228229.57700000008</v>
      </c>
      <c r="C114" s="8">
        <v>244033.18199999991</v>
      </c>
      <c r="D114" s="8">
        <f t="shared" si="4"/>
        <v>15803.604999999836</v>
      </c>
      <c r="E114" s="9">
        <f t="shared" si="5"/>
        <v>6.924433374382423E-2</v>
      </c>
    </row>
    <row r="115" spans="1:5">
      <c r="A115" s="7" t="s">
        <v>56</v>
      </c>
      <c r="B115" s="8">
        <v>101820.25</v>
      </c>
      <c r="C115" s="8">
        <v>110136</v>
      </c>
      <c r="D115" s="8">
        <f t="shared" si="4"/>
        <v>8315.75</v>
      </c>
      <c r="E115" s="9">
        <f t="shared" si="5"/>
        <v>8.1670885702991303E-2</v>
      </c>
    </row>
    <row r="116" spans="1:5">
      <c r="A116" s="7" t="s">
        <v>62</v>
      </c>
      <c r="B116" s="8">
        <v>63569.5</v>
      </c>
      <c r="C116" s="8">
        <v>83173.350000000006</v>
      </c>
      <c r="D116" s="8">
        <f t="shared" si="4"/>
        <v>19603.850000000006</v>
      </c>
      <c r="E116" s="9">
        <f t="shared" si="5"/>
        <v>0.30838452402488625</v>
      </c>
    </row>
    <row r="117" spans="1:5">
      <c r="A117" s="7" t="s">
        <v>55</v>
      </c>
      <c r="B117" s="8">
        <v>58835.25</v>
      </c>
      <c r="C117" s="8">
        <v>54841.875</v>
      </c>
      <c r="D117" s="8">
        <f t="shared" si="4"/>
        <v>-3993.375</v>
      </c>
      <c r="E117" s="9">
        <f t="shared" si="5"/>
        <v>-6.7873851135161326E-2</v>
      </c>
    </row>
    <row r="118" spans="1:5">
      <c r="A118" s="7" t="s">
        <v>53</v>
      </c>
      <c r="B118" s="8">
        <v>33793.25</v>
      </c>
      <c r="C118" s="8">
        <v>31017.75</v>
      </c>
      <c r="D118" s="8">
        <f t="shared" si="4"/>
        <v>-2775.5</v>
      </c>
      <c r="E118" s="9">
        <f t="shared" si="5"/>
        <v>-8.2131786673374119E-2</v>
      </c>
    </row>
    <row r="119" spans="1:5">
      <c r="A119" s="7" t="s">
        <v>66</v>
      </c>
      <c r="B119" s="8">
        <v>23739.75</v>
      </c>
      <c r="C119" s="8">
        <v>22614.75</v>
      </c>
      <c r="D119" s="8">
        <f t="shared" si="4"/>
        <v>-1125</v>
      </c>
      <c r="E119" s="9">
        <f t="shared" si="5"/>
        <v>-4.7388873092597858E-2</v>
      </c>
    </row>
    <row r="120" spans="1:5">
      <c r="A120" s="7" t="s">
        <v>58</v>
      </c>
      <c r="B120" s="8">
        <v>13578.5</v>
      </c>
      <c r="C120" s="8">
        <v>18225</v>
      </c>
      <c r="D120" s="8">
        <f t="shared" si="4"/>
        <v>4646.5</v>
      </c>
      <c r="E120" s="9">
        <f t="shared" si="5"/>
        <v>0.3421953824060095</v>
      </c>
    </row>
    <row r="121" spans="1:5">
      <c r="A121" s="7" t="s">
        <v>67</v>
      </c>
      <c r="B121" s="8">
        <f>B112-SUM(B113:B120)</f>
        <v>39335.25</v>
      </c>
      <c r="C121" s="8">
        <f>C112-SUM(C113:C120)</f>
        <v>42241.625000000116</v>
      </c>
      <c r="D121" s="8">
        <f t="shared" si="4"/>
        <v>2906.3750000001164</v>
      </c>
      <c r="E121" s="9">
        <f t="shared" si="5"/>
        <v>7.3887289390562313E-2</v>
      </c>
    </row>
    <row r="122" spans="1:5">
      <c r="A122" s="3" t="s">
        <v>14</v>
      </c>
      <c r="B122" s="4">
        <v>203147.6</v>
      </c>
      <c r="C122" s="4">
        <v>189071.47499999998</v>
      </c>
      <c r="D122" s="5">
        <f t="shared" si="4"/>
        <v>-14076.125000000029</v>
      </c>
      <c r="E122" s="6">
        <f t="shared" si="5"/>
        <v>-6.9290136826622759E-2</v>
      </c>
    </row>
    <row r="123" spans="1:5">
      <c r="A123" s="3" t="s">
        <v>15</v>
      </c>
      <c r="B123" s="4">
        <v>152774.97099999999</v>
      </c>
      <c r="C123" s="4">
        <v>137510.37100000019</v>
      </c>
      <c r="D123" s="5">
        <f t="shared" si="4"/>
        <v>-15264.599999999802</v>
      </c>
      <c r="E123" s="6">
        <f t="shared" si="5"/>
        <v>-9.9915581067266598E-2</v>
      </c>
    </row>
    <row r="124" spans="1:5">
      <c r="A124" s="3" t="s">
        <v>16</v>
      </c>
      <c r="B124" s="4">
        <v>94437.32</v>
      </c>
      <c r="C124" s="4">
        <v>99782.804999999993</v>
      </c>
      <c r="D124" s="5">
        <f t="shared" si="4"/>
        <v>5345.484999999986</v>
      </c>
      <c r="E124" s="6">
        <f t="shared" si="5"/>
        <v>5.6603522844570195E-2</v>
      </c>
    </row>
    <row r="125" spans="1:5">
      <c r="A125" s="7" t="s">
        <v>71</v>
      </c>
      <c r="B125" s="8">
        <v>70987.040000000008</v>
      </c>
      <c r="C125" s="8">
        <v>76553.464999999997</v>
      </c>
      <c r="D125" s="8">
        <f t="shared" si="4"/>
        <v>5566.4249999999884</v>
      </c>
      <c r="E125" s="9">
        <f t="shared" si="5"/>
        <v>7.8414665550218574E-2</v>
      </c>
    </row>
    <row r="126" spans="1:5">
      <c r="A126" s="7" t="s">
        <v>72</v>
      </c>
      <c r="B126" s="8">
        <v>13594.289999999999</v>
      </c>
      <c r="C126" s="8">
        <v>15106.079999999998</v>
      </c>
      <c r="D126" s="8">
        <f t="shared" si="4"/>
        <v>1511.7899999999991</v>
      </c>
      <c r="E126" s="9">
        <f t="shared" si="5"/>
        <v>0.11120772030021422</v>
      </c>
    </row>
    <row r="127" spans="1:5">
      <c r="A127" s="7" t="s">
        <v>70</v>
      </c>
      <c r="B127" s="8">
        <v>5984.2900000000009</v>
      </c>
      <c r="C127" s="8">
        <v>6298.5599999999995</v>
      </c>
      <c r="D127" s="8">
        <f t="shared" si="4"/>
        <v>314.26999999999862</v>
      </c>
      <c r="E127" s="9">
        <f t="shared" si="5"/>
        <v>5.2515837300665336E-2</v>
      </c>
    </row>
    <row r="128" spans="1:5">
      <c r="A128" s="7" t="s">
        <v>67</v>
      </c>
      <c r="B128" s="8">
        <f>B124-SUM(B125:B127)</f>
        <v>3871.7000000000116</v>
      </c>
      <c r="C128" s="8">
        <f>C124-SUM(C125:C127)</f>
        <v>1824.6999999999971</v>
      </c>
      <c r="D128" s="8">
        <f t="shared" si="4"/>
        <v>-2047.0000000000146</v>
      </c>
      <c r="E128" s="9">
        <f t="shared" si="5"/>
        <v>-0.5287083193429265</v>
      </c>
    </row>
    <row r="129" spans="1:5">
      <c r="A129" s="3" t="s">
        <v>17</v>
      </c>
      <c r="B129" s="4">
        <v>2801.15</v>
      </c>
      <c r="C129" s="4">
        <v>2941.3249999999994</v>
      </c>
      <c r="D129" s="5">
        <f t="shared" si="4"/>
        <v>140.17499999999927</v>
      </c>
      <c r="E129" s="6">
        <f t="shared" si="5"/>
        <v>5.0041947057458284E-2</v>
      </c>
    </row>
    <row r="130" spans="1:5">
      <c r="A130" s="10" t="s">
        <v>34</v>
      </c>
      <c r="B130" s="11">
        <v>22094919.622000001</v>
      </c>
      <c r="C130" s="11">
        <v>21272474.01699999</v>
      </c>
      <c r="D130" s="12">
        <f t="shared" si="4"/>
        <v>-822445.60500001162</v>
      </c>
      <c r="E130" s="13">
        <f t="shared" si="5"/>
        <v>-3.7223290198399234E-2</v>
      </c>
    </row>
  </sheetData>
  <mergeCells count="13">
    <mergeCell ref="A1:E9"/>
    <mergeCell ref="A67:E67"/>
    <mergeCell ref="A68:A69"/>
    <mergeCell ref="B68:C68"/>
    <mergeCell ref="D68:E68"/>
    <mergeCell ref="A13:E13"/>
    <mergeCell ref="A14:A15"/>
    <mergeCell ref="B14:C14"/>
    <mergeCell ref="D14:E14"/>
    <mergeCell ref="A45:E45"/>
    <mergeCell ref="A46:A47"/>
    <mergeCell ref="B46:C46"/>
    <mergeCell ref="D46:E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56168E9D51F4884422AF8811BC745" ma:contentTypeVersion="20" ma:contentTypeDescription="Create a new document." ma:contentTypeScope="" ma:versionID="8ddd2b6bffc316c3bd7cb05c1e886f6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c593bea7803d22b11359cf9772a2989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24BEF48A-4E5E-4E29-B3FF-83F2506E7A0C}"/>
</file>

<file path=customXml/itemProps2.xml><?xml version="1.0" encoding="utf-8"?>
<ds:datastoreItem xmlns:ds="http://schemas.openxmlformats.org/officeDocument/2006/customXml" ds:itemID="{D18638B3-C12C-4E26-AB5D-A313ADC2F7F7}"/>
</file>

<file path=customXml/itemProps3.xml><?xml version="1.0" encoding="utf-8"?>
<ds:datastoreItem xmlns:ds="http://schemas.openxmlformats.org/officeDocument/2006/customXml" ds:itemID="{78CD4850-F3AD-4CA2-AADE-FE6821D84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Vinmonopolet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2025-05-07T13:21:41Z</dcterms:created>
  <dcterms:modified xsi:type="dcterms:W3CDTF">2025-05-12T08:59:19Z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