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E9AAA711-4720-408A-BA55-36CC87CC61F5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Juli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" l="1"/>
  <c r="H141" i="1"/>
  <c r="G140" i="1"/>
  <c r="H140" i="1"/>
  <c r="G139" i="1"/>
  <c r="H139" i="1"/>
  <c r="G138" i="1"/>
  <c r="H138" i="1"/>
  <c r="G137" i="1"/>
  <c r="H137" i="1"/>
  <c r="G136" i="1"/>
  <c r="H136" i="1"/>
  <c r="G135" i="1"/>
  <c r="H135" i="1"/>
  <c r="G134" i="1"/>
  <c r="H134" i="1"/>
  <c r="G133" i="1"/>
  <c r="H133" i="1"/>
  <c r="G132" i="1"/>
  <c r="H132" i="1"/>
  <c r="G131" i="1"/>
  <c r="H131" i="1"/>
  <c r="G130" i="1"/>
  <c r="H130" i="1"/>
  <c r="G129" i="1"/>
  <c r="H129" i="1"/>
  <c r="G128" i="1"/>
  <c r="H128" i="1"/>
  <c r="G127" i="1"/>
  <c r="H127" i="1"/>
  <c r="G126" i="1"/>
  <c r="H126" i="1"/>
  <c r="G125" i="1"/>
  <c r="H125" i="1"/>
  <c r="G124" i="1"/>
  <c r="H124" i="1"/>
  <c r="G123" i="1"/>
  <c r="H123" i="1"/>
  <c r="G116" i="1"/>
  <c r="H116" i="1"/>
  <c r="G115" i="1"/>
  <c r="H115" i="1"/>
  <c r="G114" i="1"/>
  <c r="H114" i="1"/>
  <c r="G113" i="1"/>
  <c r="H113" i="1"/>
  <c r="G112" i="1"/>
  <c r="H112" i="1"/>
  <c r="G111" i="1"/>
  <c r="H111" i="1"/>
  <c r="G110" i="1"/>
  <c r="H110" i="1"/>
  <c r="G109" i="1"/>
  <c r="H109" i="1"/>
  <c r="G108" i="1"/>
  <c r="H108" i="1"/>
  <c r="G107" i="1"/>
  <c r="H107" i="1"/>
  <c r="G106" i="1"/>
  <c r="H106" i="1"/>
  <c r="G105" i="1"/>
  <c r="H105" i="1"/>
  <c r="G104" i="1"/>
  <c r="H104" i="1"/>
  <c r="G97" i="1"/>
  <c r="H97" i="1"/>
  <c r="G96" i="1"/>
  <c r="H96" i="1"/>
  <c r="G95" i="1"/>
  <c r="H95" i="1"/>
  <c r="G94" i="1"/>
  <c r="H94" i="1"/>
  <c r="G93" i="1"/>
  <c r="H93" i="1"/>
  <c r="F92" i="1"/>
  <c r="E92" i="1"/>
  <c r="G91" i="1"/>
  <c r="H91" i="1"/>
  <c r="G90" i="1"/>
  <c r="H90" i="1"/>
  <c r="G89" i="1"/>
  <c r="H89" i="1"/>
  <c r="G88" i="1"/>
  <c r="H88" i="1"/>
  <c r="G87" i="1"/>
  <c r="H87" i="1"/>
  <c r="G86" i="1"/>
  <c r="H86" i="1"/>
  <c r="G85" i="1"/>
  <c r="H85" i="1"/>
  <c r="G84" i="1"/>
  <c r="H84" i="1"/>
  <c r="F83" i="1"/>
  <c r="E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5" i="1"/>
  <c r="H75" i="1"/>
  <c r="G74" i="1"/>
  <c r="H74" i="1"/>
  <c r="G73" i="1"/>
  <c r="H73" i="1"/>
  <c r="G72" i="1"/>
  <c r="H72" i="1"/>
  <c r="F71" i="1"/>
  <c r="E71" i="1"/>
  <c r="G70" i="1"/>
  <c r="H70" i="1"/>
  <c r="G69" i="1"/>
  <c r="H69" i="1"/>
  <c r="G68" i="1"/>
  <c r="H68" i="1"/>
  <c r="G67" i="1"/>
  <c r="H67" i="1"/>
  <c r="G66" i="1"/>
  <c r="H66" i="1"/>
  <c r="G65" i="1"/>
  <c r="H65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5" i="1"/>
  <c r="H55" i="1"/>
  <c r="F54" i="1"/>
  <c r="E54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5" i="1"/>
  <c r="H45" i="1"/>
  <c r="G44" i="1"/>
  <c r="H44" i="1"/>
  <c r="G43" i="1"/>
  <c r="H43" i="1"/>
  <c r="G42" i="1"/>
  <c r="H42" i="1"/>
  <c r="G41" i="1"/>
  <c r="H41" i="1"/>
  <c r="G40" i="1"/>
  <c r="H40" i="1"/>
  <c r="G33" i="1"/>
  <c r="H33" i="1"/>
  <c r="G32" i="1"/>
  <c r="H32" i="1"/>
  <c r="G31" i="1"/>
  <c r="H31" i="1"/>
  <c r="G30" i="1"/>
  <c r="H30" i="1"/>
  <c r="G29" i="1"/>
  <c r="H29" i="1"/>
  <c r="G28" i="1"/>
  <c r="H28" i="1"/>
  <c r="G21" i="1"/>
  <c r="H21" i="1"/>
  <c r="G20" i="1"/>
  <c r="H20" i="1"/>
  <c r="G19" i="1"/>
  <c r="H19" i="1"/>
  <c r="G18" i="1"/>
  <c r="H18" i="1"/>
  <c r="G17" i="1"/>
  <c r="H17" i="1"/>
  <c r="G16" i="1"/>
  <c r="H16" i="1"/>
  <c r="G71" i="1"/>
  <c r="H71" i="1"/>
  <c r="G83" i="1"/>
  <c r="H83" i="1"/>
  <c r="G92" i="1"/>
  <c r="H92" i="1"/>
</calcChain>
</file>

<file path=xl/sharedStrings.xml><?xml version="1.0" encoding="utf-8"?>
<sst xmlns="http://schemas.openxmlformats.org/spreadsheetml/2006/main" count="143" uniqueCount="71">
  <si>
    <t xml:space="preserve">Den ekstreme sommervarmen i store deler av landet, resulterer i ekstreme salgsutslag, også for juli. Mens det er historisk vekst for hvitvin og rosévin, har vi aldri tidligere sett så markert nedgang for rødvin i en julimåned. Lette og lyse viner (hvitt, rosé, musserende, perlende og sider) utgjorde 57 prosent av vinsalget i juli, også det rekord. Men en mer normalisert værsituasjon vil det bli en mer normal utvikling i salget, hvilket innebærer mindre dynamikk målt mot fjoråret. </t>
  </si>
  <si>
    <t>Totalt</t>
  </si>
  <si>
    <t>Liter</t>
  </si>
  <si>
    <t>Januar - juli</t>
  </si>
  <si>
    <t>Endring</t>
  </si>
  <si>
    <t>2017</t>
  </si>
  <si>
    <t>2018</t>
  </si>
  <si>
    <t>Prosent</t>
  </si>
  <si>
    <t>Svakvin</t>
  </si>
  <si>
    <t>Brennevin</t>
  </si>
  <si>
    <t>Øl</t>
  </si>
  <si>
    <t>Alkoholfritt</t>
  </si>
  <si>
    <t>Sterkvin</t>
  </si>
  <si>
    <t>Totalsum</t>
  </si>
  <si>
    <t>Juli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</si>
  <si>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</si>
  <si>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</si>
  <si>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</si>
  <si>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</si>
  <si>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</si>
  <si>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</si>
  <si>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</si>
  <si>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</si>
  <si>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</si>
  <si>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</si>
  <si>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</si>
  <si>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</si>
  <si>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</si>
  <si>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Ungarn</t>
  </si>
  <si>
    <t>Andre land</t>
  </si>
  <si>
    <t>Hvitvin</t>
  </si>
  <si>
    <t>Tyskland</t>
  </si>
  <si>
    <t>Hellas</t>
  </si>
  <si>
    <t>Kroatia</t>
  </si>
  <si>
    <t>Rosévin</t>
  </si>
  <si>
    <t>Musserende vin</t>
  </si>
  <si>
    <t>Perlende vin</t>
  </si>
  <si>
    <t>Aromatisert vin</t>
  </si>
  <si>
    <t>Sider</t>
  </si>
  <si>
    <t>Fruktvin</t>
  </si>
  <si>
    <t>Vodka</t>
  </si>
  <si>
    <t>Likør</t>
  </si>
  <si>
    <t>Druebrennevin</t>
  </si>
  <si>
    <t>Whisky</t>
  </si>
  <si>
    <t>Brennevin, annet</t>
  </si>
  <si>
    <t>Akevitt</t>
  </si>
  <si>
    <t>Bitter</t>
  </si>
  <si>
    <t>Gin</t>
  </si>
  <si>
    <t>Rom</t>
  </si>
  <si>
    <t>Brennevin, nøytralt &lt; 37,5 %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</si>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</sst>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 * #,##0_ ;_ * \-#,##0_ ;_ * &quot;-&quot;??_ ;_ @_ "/>
    <numFmt numFmtId="166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166" fontId="2" fillId="2" borderId="1" xfId="1" applyNumberFormat="1" applyFont="1" applyFill="1" applyBorder="1"/>
    <xf numFmtId="164" fontId="0" fillId="0" borderId="0" xfId="0" applyNumberFormat="1"/>
    <xf numFmtId="166" fontId="0" fillId="0" borderId="0" xfId="1" applyNumberFormat="1" applyFont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4" fontId="2" fillId="0" borderId="1" xfId="0" applyNumberFormat="1" applyFont="1" applyBorder="1"/>
    <xf numFmtId="166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165" fontId="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141"/>
  <sheetViews>
    <sheetView tabSelected="1" workbookViewId="0">
      <selection activeCell="B3" sqref="B3"/>
    </sheetView>
  </sheetViews>
  <sheetFormatPr defaultColWidth="11.42578125" defaultRowHeight="12.75"/>
  <cols>
    <col min="4" max="4" width="29" customWidth="1"/>
    <col min="5" max="5" width="12.5703125" customWidth="1"/>
    <col min="6" max="6" width="12.28515625" customWidth="1"/>
    <col min="7" max="7" width="12.42578125" style="12" customWidth="1"/>
    <col min="8" max="8" width="12.42578125" customWidth="1"/>
  </cols>
  <sheetData>
    <row r="4" spans="4:8">
      <c r="D4" s="24" t="s">
        <v>0</v>
      </c>
      <c r="E4" s="25"/>
      <c r="F4" s="25"/>
      <c r="G4" s="25"/>
      <c r="H4" s="25"/>
    </row>
    <row r="5" spans="4:8">
      <c r="D5" s="25"/>
      <c r="E5" s="25"/>
      <c r="F5" s="25"/>
      <c r="G5" s="25"/>
      <c r="H5" s="25"/>
    </row>
    <row r="6" spans="4:8">
      <c r="D6" s="25"/>
      <c r="E6" s="25"/>
      <c r="F6" s="25"/>
      <c r="G6" s="25"/>
      <c r="H6" s="25"/>
    </row>
    <row r="7" spans="4:8">
      <c r="D7" s="25"/>
      <c r="E7" s="25"/>
      <c r="F7" s="25"/>
      <c r="G7" s="25"/>
      <c r="H7" s="25"/>
    </row>
    <row r="8" spans="4:8">
      <c r="D8" s="25"/>
      <c r="E8" s="25"/>
      <c r="F8" s="25"/>
      <c r="G8" s="25"/>
      <c r="H8" s="25"/>
    </row>
    <row r="9" spans="4:8">
      <c r="D9" s="25"/>
      <c r="E9" s="25"/>
      <c r="F9" s="25"/>
      <c r="G9" s="25"/>
      <c r="H9" s="25"/>
    </row>
    <row r="13" spans="4:8">
      <c r="D13" s="21" t="s">
        <v>1</v>
      </c>
      <c r="E13" s="21"/>
      <c r="F13" s="21"/>
      <c r="G13" s="21"/>
      <c r="H13" s="21"/>
    </row>
    <row r="14" spans="4:8">
      <c r="D14" s="22" t="s">
        <v>2</v>
      </c>
      <c r="E14" s="21" t="s">
        <v>3</v>
      </c>
      <c r="F14" s="21"/>
      <c r="G14" s="23" t="s">
        <v>4</v>
      </c>
      <c r="H14" s="23"/>
    </row>
    <row r="15" spans="4:8">
      <c r="D15" s="22"/>
      <c r="E15" s="1" t="s">
        <v>5</v>
      </c>
      <c r="F15" s="1" t="s">
        <v>6</v>
      </c>
      <c r="G15" s="2" t="s">
        <v>2</v>
      </c>
      <c r="H15" s="3" t="s">
        <v>7</v>
      </c>
    </row>
    <row r="16" spans="4:8">
      <c r="D16" s="4" t="s">
        <v>8</v>
      </c>
      <c r="E16" s="5">
        <v>37159352.219000079</v>
      </c>
      <c r="F16" s="5">
        <v>38159735.648000017</v>
      </c>
      <c r="G16" s="6">
        <f>F16-E16</f>
        <v>1000383.4289999381</v>
      </c>
      <c r="H16" s="7">
        <f>G16/E16</f>
        <v>2.6921444246501922E-2</v>
      </c>
    </row>
    <row r="17" spans="4:8">
      <c r="D17" s="4" t="s">
        <v>9</v>
      </c>
      <c r="E17" s="5">
        <v>5987727.170000121</v>
      </c>
      <c r="F17" s="5">
        <v>6036376.5100001032</v>
      </c>
      <c r="G17" s="6">
        <f t="shared" ref="G17:G21" si="0">F17-E17</f>
        <v>48649.339999982156</v>
      </c>
      <c r="H17" s="7">
        <f t="shared" ref="H17:H21" si="1">G17/E17</f>
        <v>8.1248424683954285E-3</v>
      </c>
    </row>
    <row r="18" spans="4:8">
      <c r="D18" s="4" t="s">
        <v>10</v>
      </c>
      <c r="E18" s="5">
        <v>1228345.5719999997</v>
      </c>
      <c r="F18" s="5">
        <v>1262767.8529999945</v>
      </c>
      <c r="G18" s="6">
        <f t="shared" si="0"/>
        <v>34422.280999994837</v>
      </c>
      <c r="H18" s="7">
        <f t="shared" si="1"/>
        <v>2.8023287407588623E-2</v>
      </c>
    </row>
    <row r="19" spans="4:8">
      <c r="D19" s="4" t="s">
        <v>11</v>
      </c>
      <c r="E19" s="5">
        <v>251745.98500000039</v>
      </c>
      <c r="F19" s="5">
        <v>285313.10000000033</v>
      </c>
      <c r="G19" s="6">
        <f t="shared" si="0"/>
        <v>33567.114999999932</v>
      </c>
      <c r="H19" s="7">
        <f t="shared" si="1"/>
        <v>0.13333724071110759</v>
      </c>
    </row>
    <row r="20" spans="4:8">
      <c r="D20" s="4" t="s">
        <v>12</v>
      </c>
      <c r="E20" s="5">
        <v>251645.12500000009</v>
      </c>
      <c r="F20" s="5">
        <v>244986.7</v>
      </c>
      <c r="G20" s="6">
        <f t="shared" si="0"/>
        <v>-6658.4250000000757</v>
      </c>
      <c r="H20" s="7">
        <f t="shared" si="1"/>
        <v>-2.6459582715938065E-2</v>
      </c>
    </row>
    <row r="21" spans="4:8">
      <c r="D21" s="8" t="s">
        <v>13</v>
      </c>
      <c r="E21" s="9">
        <v>44878816.071000196</v>
      </c>
      <c r="F21" s="9">
        <v>45989179.811000116</v>
      </c>
      <c r="G21" s="10">
        <f t="shared" si="0"/>
        <v>1110363.7399999201</v>
      </c>
      <c r="H21" s="11">
        <f t="shared" si="1"/>
        <v>2.474137771912872E-2</v>
      </c>
    </row>
    <row r="22" spans="4:8">
      <c r="H22" s="13"/>
    </row>
    <row r="23" spans="4:8">
      <c r="H23" s="13"/>
    </row>
    <row r="24" spans="4:8">
      <c r="H24" s="13"/>
    </row>
    <row r="25" spans="4:8">
      <c r="D25" s="21" t="s">
        <v>1</v>
      </c>
      <c r="E25" s="21"/>
      <c r="F25" s="21"/>
      <c r="G25" s="21"/>
      <c r="H25" s="21"/>
    </row>
    <row r="26" spans="4:8">
      <c r="D26" s="22" t="s">
        <v>2</v>
      </c>
      <c r="E26" s="21" t="s">
        <v>14</v>
      </c>
      <c r="F26" s="21"/>
      <c r="G26" s="23" t="s">
        <v>4</v>
      </c>
      <c r="H26" s="23"/>
    </row>
    <row r="27" spans="4:8">
      <c r="D27" s="22"/>
      <c r="E27" s="1" t="s">
        <v>5</v>
      </c>
      <c r="F27" s="1" t="s">
        <v>6</v>
      </c>
      <c r="G27" s="2" t="s">
        <v>2</v>
      </c>
      <c r="H27" s="3" t="s">
        <v>7</v>
      </c>
    </row>
    <row r="28" spans="4:8">
      <c r="D28" s="4" t="s">
        <v>8</v>
      </c>
      <c r="E28" s="5">
        <v>5884041.7580000022</v>
      </c>
      <c r="F28" s="5">
        <v>6045060.7710000006</v>
      </c>
      <c r="G28" s="6">
        <f t="shared" ref="G28:G83" si="2">F28-E28</f>
        <v>161019.01299999841</v>
      </c>
      <c r="H28" s="7">
        <f t="shared" ref="H28:H83" si="3">G28/E28</f>
        <v>2.736537564184947E-2</v>
      </c>
    </row>
    <row r="29" spans="4:8">
      <c r="D29" s="4" t="s">
        <v>9</v>
      </c>
      <c r="E29" s="5">
        <v>959442.97999999928</v>
      </c>
      <c r="F29" s="5">
        <v>953120.17999999877</v>
      </c>
      <c r="G29" s="6">
        <f t="shared" si="2"/>
        <v>-6322.8000000005122</v>
      </c>
      <c r="H29" s="7">
        <f t="shared" si="3"/>
        <v>-6.5900737530025146E-3</v>
      </c>
    </row>
    <row r="30" spans="4:8">
      <c r="D30" s="4" t="s">
        <v>10</v>
      </c>
      <c r="E30" s="5">
        <v>193502.5009999999</v>
      </c>
      <c r="F30" s="5">
        <v>193846.35100000005</v>
      </c>
      <c r="G30" s="6">
        <f t="shared" si="2"/>
        <v>343.85000000015134</v>
      </c>
      <c r="H30" s="7">
        <f t="shared" si="3"/>
        <v>1.7769796164037771E-3</v>
      </c>
    </row>
    <row r="31" spans="4:8">
      <c r="D31" s="4" t="s">
        <v>11</v>
      </c>
      <c r="E31" s="5">
        <v>39820.525000000001</v>
      </c>
      <c r="F31" s="5">
        <v>49668.045000000027</v>
      </c>
      <c r="G31" s="6">
        <f t="shared" si="2"/>
        <v>9847.5200000000259</v>
      </c>
      <c r="H31" s="7">
        <f t="shared" si="3"/>
        <v>0.24729759338933943</v>
      </c>
    </row>
    <row r="32" spans="4:8">
      <c r="D32" s="4" t="s">
        <v>12</v>
      </c>
      <c r="E32" s="5">
        <v>37057.75</v>
      </c>
      <c r="F32" s="5">
        <v>35762.300000000003</v>
      </c>
      <c r="G32" s="6">
        <f t="shared" si="2"/>
        <v>-1295.4499999999971</v>
      </c>
      <c r="H32" s="7">
        <f t="shared" si="3"/>
        <v>-3.4957599962221052E-2</v>
      </c>
    </row>
    <row r="33" spans="4:8">
      <c r="D33" s="8" t="s">
        <v>13</v>
      </c>
      <c r="E33" s="9">
        <v>7113865.5140000014</v>
      </c>
      <c r="F33" s="9">
        <v>7277457.6469999989</v>
      </c>
      <c r="G33" s="10">
        <f t="shared" si="2"/>
        <v>163592.13299999759</v>
      </c>
      <c r="H33" s="11">
        <f t="shared" si="3"/>
        <v>2.2996236389070085E-2</v>
      </c>
    </row>
    <row r="34" spans="4:8">
      <c r="H34" s="13"/>
    </row>
    <row r="35" spans="4:8">
      <c r="H35" s="13"/>
    </row>
    <row r="36" spans="4:8">
      <c r="H36" s="13"/>
    </row>
    <row r="37" spans="4:8">
      <c r="D37" s="21" t="s">
        <v>8</v>
      </c>
      <c r="E37" s="21"/>
      <c r="F37" s="21"/>
      <c r="G37" s="21"/>
      <c r="H37" s="21"/>
    </row>
    <row r="38" spans="4:8">
      <c r="D38" s="22" t="s">
        <v>2</v>
      </c>
      <c r="E38" s="21" t="s">
        <v>14</v>
      </c>
      <c r="F38" s="21"/>
      <c r="G38" s="23" t="s">
        <v>4</v>
      </c>
      <c r="H38" s="23"/>
    </row>
    <row r="39" spans="4:8">
      <c r="D39" s="22"/>
      <c r="E39" s="1" t="s">
        <v>5</v>
      </c>
      <c r="F39" s="1" t="s">
        <v>6</v>
      </c>
      <c r="G39" s="2" t="s">
        <v>2</v>
      </c>
      <c r="H39" s="3" t="s">
        <v>7</v>
      </c>
    </row>
    <row r="40" spans="4:8">
      <c r="D40" s="14" t="s">
        <v>15</v>
      </c>
      <c r="E40" s="15">
        <v>2888001.2749999999</v>
      </c>
      <c r="F40" s="15">
        <v>2555490.398</v>
      </c>
      <c r="G40" s="16">
        <f t="shared" si="2"/>
        <v>-332510.87699999986</v>
      </c>
      <c r="H40" s="17">
        <f t="shared" si="3"/>
        <v>-0.11513529439144721</v>
      </c>
    </row>
    <row r="41" spans="4:8">
      <c r="D41" s="18" t="s">
        <v>16</v>
      </c>
      <c r="E41" s="5">
        <v>1113715.308</v>
      </c>
      <c r="F41" s="5">
        <v>927014.69899999991</v>
      </c>
      <c r="G41" s="6">
        <f t="shared" si="2"/>
        <v>-186700.60900000005</v>
      </c>
      <c r="H41" s="7">
        <f t="shared" si="3"/>
        <v>-0.16763764281490873</v>
      </c>
    </row>
    <row r="42" spans="4:8">
      <c r="D42" s="18" t="s">
        <v>17</v>
      </c>
      <c r="E42" s="5">
        <v>423295.25</v>
      </c>
      <c r="F42" s="5">
        <v>380791.625</v>
      </c>
      <c r="G42" s="6">
        <f t="shared" si="2"/>
        <v>-42503.625</v>
      </c>
      <c r="H42" s="7">
        <f t="shared" si="3"/>
        <v>-0.10041129684304277</v>
      </c>
    </row>
    <row r="43" spans="4:8">
      <c r="D43" s="18" t="s">
        <v>18</v>
      </c>
      <c r="E43" s="5">
        <v>321857.84700000001</v>
      </c>
      <c r="F43" s="5">
        <v>318430.98900000006</v>
      </c>
      <c r="G43" s="6">
        <f t="shared" si="2"/>
        <v>-3426.8579999999492</v>
      </c>
      <c r="H43" s="7">
        <f t="shared" si="3"/>
        <v>-1.0647116520356111E-2</v>
      </c>
    </row>
    <row r="44" spans="4:8">
      <c r="D44" s="18" t="s">
        <v>19</v>
      </c>
      <c r="E44" s="5">
        <v>294811.245</v>
      </c>
      <c r="F44" s="5">
        <v>246907.375</v>
      </c>
      <c r="G44" s="6">
        <f t="shared" si="2"/>
        <v>-47903.869999999995</v>
      </c>
      <c r="H44" s="7">
        <f t="shared" si="3"/>
        <v>-0.16248996879342237</v>
      </c>
    </row>
    <row r="45" spans="4:8">
      <c r="D45" s="18" t="s">
        <v>20</v>
      </c>
      <c r="E45" s="5">
        <v>232031.5</v>
      </c>
      <c r="F45" s="5">
        <v>223970.25</v>
      </c>
      <c r="G45" s="6">
        <f t="shared" si="2"/>
        <v>-8061.25</v>
      </c>
      <c r="H45" s="7">
        <f t="shared" si="3"/>
        <v>-3.4742050109575637E-2</v>
      </c>
    </row>
    <row r="46" spans="4:8">
      <c r="D46" s="18" t="s">
        <v>21</v>
      </c>
      <c r="E46" s="5">
        <v>177013.25</v>
      </c>
      <c r="F46" s="5">
        <v>179954.27499999999</v>
      </c>
      <c r="G46" s="6">
        <f t="shared" si="2"/>
        <v>2941.0249999999942</v>
      </c>
      <c r="H46" s="7">
        <f t="shared" si="3"/>
        <v>1.6614716694936645E-2</v>
      </c>
    </row>
    <row r="47" spans="4:8">
      <c r="D47" s="18" t="s">
        <v>22</v>
      </c>
      <c r="E47" s="5">
        <v>188645.25</v>
      </c>
      <c r="F47" s="5">
        <v>163478.24799999999</v>
      </c>
      <c r="G47" s="6">
        <f t="shared" si="2"/>
        <v>-25167.002000000008</v>
      </c>
      <c r="H47" s="7">
        <f t="shared" si="3"/>
        <v>-0.13340914759316763</v>
      </c>
    </row>
    <row r="48" spans="4:8">
      <c r="D48" s="18" t="s">
        <v>23</v>
      </c>
      <c r="E48" s="5">
        <v>62690</v>
      </c>
      <c r="F48" s="5">
        <v>51663.75</v>
      </c>
      <c r="G48" s="6">
        <f t="shared" si="2"/>
        <v>-11026.25</v>
      </c>
      <c r="H48" s="7">
        <f t="shared" si="3"/>
        <v>-0.17588530866166852</v>
      </c>
    </row>
    <row r="49" spans="4:8">
      <c r="D49" s="18" t="s">
        <v>24</v>
      </c>
      <c r="E49" s="5">
        <v>51111</v>
      </c>
      <c r="F49" s="5">
        <v>40201.875</v>
      </c>
      <c r="G49" s="6">
        <f t="shared" si="2"/>
        <v>-10909.125</v>
      </c>
      <c r="H49" s="7">
        <f t="shared" si="3"/>
        <v>-0.21343986617362212</v>
      </c>
    </row>
    <row r="50" spans="4:8">
      <c r="D50" s="18" t="s">
        <v>25</v>
      </c>
      <c r="E50" s="5">
        <v>9647.25</v>
      </c>
      <c r="F50" s="5">
        <v>8384.25</v>
      </c>
      <c r="G50" s="6">
        <f t="shared" si="2"/>
        <v>-1263</v>
      </c>
      <c r="H50" s="7">
        <f t="shared" si="3"/>
        <v>-0.13091813729301097</v>
      </c>
    </row>
    <row r="51" spans="4:8">
      <c r="D51" s="18" t="s">
        <v>26</v>
      </c>
      <c r="E51" s="5">
        <v>6526.5</v>
      </c>
      <c r="F51" s="5">
        <v>5132.25</v>
      </c>
      <c r="G51" s="6">
        <f t="shared" si="2"/>
        <v>-1394.25</v>
      </c>
      <c r="H51" s="7">
        <f t="shared" si="3"/>
        <v>-0.21362905079292116</v>
      </c>
    </row>
    <row r="52" spans="4:8">
      <c r="D52" s="18" t="s">
        <v>27</v>
      </c>
      <c r="E52" s="5">
        <v>2265.375</v>
      </c>
      <c r="F52" s="5">
        <v>3655.875</v>
      </c>
      <c r="G52" s="6">
        <f t="shared" si="2"/>
        <v>1390.5</v>
      </c>
      <c r="H52" s="7">
        <f t="shared" si="3"/>
        <v>0.61380566131435188</v>
      </c>
    </row>
    <row r="53" spans="4:8">
      <c r="D53" s="18" t="s">
        <v>28</v>
      </c>
      <c r="E53" s="5">
        <v>2381.25</v>
      </c>
      <c r="F53" s="5">
        <v>2868</v>
      </c>
      <c r="G53" s="6">
        <f t="shared" si="2"/>
        <v>486.75</v>
      </c>
      <c r="H53" s="7">
        <f t="shared" si="3"/>
        <v>0.20440944881889764</v>
      </c>
    </row>
    <row r="54" spans="4:8">
      <c r="D54" s="19" t="s">
        <v>29</v>
      </c>
      <c r="E54" s="20">
        <f>E40-SUM(E41:E53)</f>
        <v>2010.25</v>
      </c>
      <c r="F54" s="20">
        <f>F40-SUM(F41:F53)</f>
        <v>3036.936999999918</v>
      </c>
      <c r="G54" s="6">
        <f t="shared" si="2"/>
        <v>1026.686999999918</v>
      </c>
      <c r="H54" s="7">
        <f t="shared" si="3"/>
        <v>0.51072602910081732</v>
      </c>
    </row>
    <row r="55" spans="4:8">
      <c r="D55" s="14" t="s">
        <v>30</v>
      </c>
      <c r="E55" s="15">
        <v>2063049.2680000002</v>
      </c>
      <c r="F55" s="15">
        <v>2332890.2069999999</v>
      </c>
      <c r="G55" s="16">
        <f t="shared" si="2"/>
        <v>269840.93899999978</v>
      </c>
      <c r="H55" s="17">
        <f t="shared" si="3"/>
        <v>0.13079713760863987</v>
      </c>
    </row>
    <row r="56" spans="4:8">
      <c r="D56" s="18" t="s">
        <v>31</v>
      </c>
      <c r="E56" s="5">
        <v>579274.875</v>
      </c>
      <c r="F56" s="5">
        <v>656234.54299999995</v>
      </c>
      <c r="G56" s="6">
        <f t="shared" si="2"/>
        <v>76959.667999999947</v>
      </c>
      <c r="H56" s="7">
        <f t="shared" si="3"/>
        <v>0.13285518036666091</v>
      </c>
    </row>
    <row r="57" spans="4:8">
      <c r="D57" s="18" t="s">
        <v>18</v>
      </c>
      <c r="E57" s="5">
        <v>538571.31400000001</v>
      </c>
      <c r="F57" s="5">
        <v>569643.77</v>
      </c>
      <c r="G57" s="6">
        <f t="shared" si="2"/>
        <v>31072.456000000006</v>
      </c>
      <c r="H57" s="7">
        <f t="shared" si="3"/>
        <v>5.769422765802934E-2</v>
      </c>
    </row>
    <row r="58" spans="4:8">
      <c r="D58" s="18" t="s">
        <v>16</v>
      </c>
      <c r="E58" s="5">
        <v>230086.34000000003</v>
      </c>
      <c r="F58" s="5">
        <v>244686.41299999997</v>
      </c>
      <c r="G58" s="6">
        <f t="shared" si="2"/>
        <v>14600.072999999946</v>
      </c>
      <c r="H58" s="7">
        <f t="shared" si="3"/>
        <v>6.3454757896535471E-2</v>
      </c>
    </row>
    <row r="59" spans="4:8">
      <c r="D59" s="18" t="s">
        <v>19</v>
      </c>
      <c r="E59" s="5">
        <v>149338.125</v>
      </c>
      <c r="F59" s="5">
        <v>181252.5</v>
      </c>
      <c r="G59" s="6">
        <f t="shared" si="2"/>
        <v>31914.375</v>
      </c>
      <c r="H59" s="7">
        <f t="shared" si="3"/>
        <v>0.21370547541024773</v>
      </c>
    </row>
    <row r="60" spans="4:8">
      <c r="D60" s="18" t="s">
        <v>22</v>
      </c>
      <c r="E60" s="5">
        <v>164044.5</v>
      </c>
      <c r="F60" s="5">
        <v>171579.98100000003</v>
      </c>
      <c r="G60" s="6">
        <f t="shared" si="2"/>
        <v>7535.4810000000289</v>
      </c>
      <c r="H60" s="7">
        <f t="shared" si="3"/>
        <v>4.5935590647659806E-2</v>
      </c>
    </row>
    <row r="61" spans="4:8">
      <c r="D61" s="18" t="s">
        <v>21</v>
      </c>
      <c r="E61" s="5">
        <v>37835.989000000001</v>
      </c>
      <c r="F61" s="5">
        <v>92012.625</v>
      </c>
      <c r="G61" s="6">
        <f t="shared" si="2"/>
        <v>54176.635999999999</v>
      </c>
      <c r="H61" s="7">
        <f t="shared" si="3"/>
        <v>1.4318810590625766</v>
      </c>
    </row>
    <row r="62" spans="4:8">
      <c r="D62" s="18" t="s">
        <v>28</v>
      </c>
      <c r="E62" s="5">
        <v>75984.75</v>
      </c>
      <c r="F62" s="5">
        <v>86982.75</v>
      </c>
      <c r="G62" s="6">
        <f t="shared" si="2"/>
        <v>10998</v>
      </c>
      <c r="H62" s="7">
        <f t="shared" si="3"/>
        <v>0.14473956945308106</v>
      </c>
    </row>
    <row r="63" spans="4:8">
      <c r="D63" s="18" t="s">
        <v>26</v>
      </c>
      <c r="E63" s="5">
        <v>72473.625</v>
      </c>
      <c r="F63" s="5">
        <v>78743</v>
      </c>
      <c r="G63" s="6">
        <f t="shared" si="2"/>
        <v>6269.375</v>
      </c>
      <c r="H63" s="7">
        <f t="shared" si="3"/>
        <v>8.650560807466165E-2</v>
      </c>
    </row>
    <row r="64" spans="4:8">
      <c r="D64" s="18" t="s">
        <v>25</v>
      </c>
      <c r="E64" s="5">
        <v>55577.5</v>
      </c>
      <c r="F64" s="5">
        <v>74915.125</v>
      </c>
      <c r="G64" s="6">
        <f t="shared" si="2"/>
        <v>19337.625</v>
      </c>
      <c r="H64" s="7">
        <f t="shared" si="3"/>
        <v>0.34793981377355943</v>
      </c>
    </row>
    <row r="65" spans="4:8">
      <c r="D65" s="18" t="s">
        <v>17</v>
      </c>
      <c r="E65" s="5">
        <v>56394.25</v>
      </c>
      <c r="F65" s="5">
        <v>70207</v>
      </c>
      <c r="G65" s="6">
        <f t="shared" si="2"/>
        <v>13812.75</v>
      </c>
      <c r="H65" s="7">
        <f t="shared" si="3"/>
        <v>0.24493188578622821</v>
      </c>
    </row>
    <row r="66" spans="4:8">
      <c r="D66" s="18" t="s">
        <v>23</v>
      </c>
      <c r="E66" s="5">
        <v>51056.125</v>
      </c>
      <c r="F66" s="5">
        <v>53413.625</v>
      </c>
      <c r="G66" s="6">
        <f t="shared" si="2"/>
        <v>2357.5</v>
      </c>
      <c r="H66" s="7">
        <f t="shared" si="3"/>
        <v>4.6174675418473296E-2</v>
      </c>
    </row>
    <row r="67" spans="4:8">
      <c r="D67" s="18" t="s">
        <v>20</v>
      </c>
      <c r="E67" s="5">
        <v>18203</v>
      </c>
      <c r="F67" s="5">
        <v>26077.875</v>
      </c>
      <c r="G67" s="6">
        <f t="shared" si="2"/>
        <v>7874.875</v>
      </c>
      <c r="H67" s="7">
        <f t="shared" si="3"/>
        <v>0.43261412953908696</v>
      </c>
    </row>
    <row r="68" spans="4:8">
      <c r="D68" s="18" t="s">
        <v>24</v>
      </c>
      <c r="E68" s="5">
        <v>32202.625</v>
      </c>
      <c r="F68" s="5">
        <v>23377</v>
      </c>
      <c r="G68" s="6">
        <f t="shared" si="2"/>
        <v>-8825.625</v>
      </c>
      <c r="H68" s="7">
        <f t="shared" si="3"/>
        <v>-0.27406539063197488</v>
      </c>
    </row>
    <row r="69" spans="4:8">
      <c r="D69" s="18" t="s">
        <v>32</v>
      </c>
      <c r="E69" s="5">
        <v>1611.75</v>
      </c>
      <c r="F69" s="5">
        <v>1850.75</v>
      </c>
      <c r="G69" s="6">
        <f t="shared" si="2"/>
        <v>239</v>
      </c>
      <c r="H69" s="7">
        <f t="shared" si="3"/>
        <v>0.14828602450752287</v>
      </c>
    </row>
    <row r="70" spans="4:8">
      <c r="D70" s="18" t="s">
        <v>33</v>
      </c>
      <c r="E70" s="5">
        <v>2.25</v>
      </c>
      <c r="F70" s="5">
        <v>1100.25</v>
      </c>
      <c r="G70" s="6">
        <f t="shared" si="2"/>
        <v>1098</v>
      </c>
      <c r="H70" s="7">
        <f t="shared" si="3"/>
        <v>488</v>
      </c>
    </row>
    <row r="71" spans="4:8">
      <c r="D71" s="19" t="s">
        <v>29</v>
      </c>
      <c r="E71" s="5">
        <f>E55-SUM(E56:E70)</f>
        <v>392.25</v>
      </c>
      <c r="F71" s="5">
        <f>F55-SUM(F56:F70)</f>
        <v>813</v>
      </c>
      <c r="G71" s="6">
        <f t="shared" si="2"/>
        <v>420.75</v>
      </c>
      <c r="H71" s="7">
        <f t="shared" si="3"/>
        <v>1.0726577437858509</v>
      </c>
    </row>
    <row r="72" spans="4:8">
      <c r="D72" s="14" t="s">
        <v>34</v>
      </c>
      <c r="E72" s="15">
        <v>400445.55499999999</v>
      </c>
      <c r="F72" s="15">
        <v>539840.326</v>
      </c>
      <c r="G72" s="16">
        <f t="shared" si="2"/>
        <v>139394.77100000001</v>
      </c>
      <c r="H72" s="17">
        <f t="shared" si="3"/>
        <v>0.34809918416999286</v>
      </c>
    </row>
    <row r="73" spans="4:8">
      <c r="D73" s="18" t="s">
        <v>18</v>
      </c>
      <c r="E73" s="5">
        <v>211398.01299999998</v>
      </c>
      <c r="F73" s="5">
        <v>303426.12800000003</v>
      </c>
      <c r="G73" s="6">
        <f t="shared" si="2"/>
        <v>92028.115000000049</v>
      </c>
      <c r="H73" s="7">
        <f t="shared" si="3"/>
        <v>0.43533103123348688</v>
      </c>
    </row>
    <row r="74" spans="4:8">
      <c r="D74" s="18" t="s">
        <v>16</v>
      </c>
      <c r="E74" s="5">
        <v>71998.292000000001</v>
      </c>
      <c r="F74" s="5">
        <v>90039.448000000004</v>
      </c>
      <c r="G74" s="6">
        <f t="shared" si="2"/>
        <v>18041.156000000003</v>
      </c>
      <c r="H74" s="7">
        <f t="shared" si="3"/>
        <v>0.25057755536756349</v>
      </c>
    </row>
    <row r="75" spans="4:8">
      <c r="D75" s="18" t="s">
        <v>20</v>
      </c>
      <c r="E75" s="5">
        <v>53067.75</v>
      </c>
      <c r="F75" s="5">
        <v>64568.25</v>
      </c>
      <c r="G75" s="6">
        <f t="shared" si="2"/>
        <v>11500.5</v>
      </c>
      <c r="H75" s="7">
        <f t="shared" si="3"/>
        <v>0.2167135407097531</v>
      </c>
    </row>
    <row r="76" spans="4:8">
      <c r="D76" s="18" t="s">
        <v>17</v>
      </c>
      <c r="E76" s="5">
        <v>25181.25</v>
      </c>
      <c r="F76" s="5">
        <v>37983.75</v>
      </c>
      <c r="G76" s="6">
        <f t="shared" si="2"/>
        <v>12802.5</v>
      </c>
      <c r="H76" s="7">
        <f t="shared" si="3"/>
        <v>0.50841399851079672</v>
      </c>
    </row>
    <row r="77" spans="4:8">
      <c r="D77" s="18" t="s">
        <v>31</v>
      </c>
      <c r="E77" s="5">
        <v>9673.25</v>
      </c>
      <c r="F77" s="5">
        <v>21985.25</v>
      </c>
      <c r="G77" s="6">
        <f t="shared" si="2"/>
        <v>12312</v>
      </c>
      <c r="H77" s="7">
        <f t="shared" si="3"/>
        <v>1.2727883596516165</v>
      </c>
    </row>
    <row r="78" spans="4:8">
      <c r="D78" s="18" t="s">
        <v>19</v>
      </c>
      <c r="E78" s="5">
        <v>16584</v>
      </c>
      <c r="F78" s="5">
        <v>7039.25</v>
      </c>
      <c r="G78" s="6">
        <f t="shared" si="2"/>
        <v>-9544.75</v>
      </c>
      <c r="H78" s="7">
        <f t="shared" si="3"/>
        <v>-0.57553967679691265</v>
      </c>
    </row>
    <row r="79" spans="4:8">
      <c r="D79" s="18" t="s">
        <v>25</v>
      </c>
      <c r="E79" s="5">
        <v>9297</v>
      </c>
      <c r="F79" s="5">
        <v>5479.5</v>
      </c>
      <c r="G79" s="6">
        <f t="shared" si="2"/>
        <v>-3817.5</v>
      </c>
      <c r="H79" s="7">
        <f t="shared" si="3"/>
        <v>-0.41061632784769281</v>
      </c>
    </row>
    <row r="80" spans="4:8">
      <c r="D80" s="18" t="s">
        <v>24</v>
      </c>
      <c r="E80" s="5">
        <v>114</v>
      </c>
      <c r="F80" s="5">
        <v>3099</v>
      </c>
      <c r="G80" s="6">
        <f t="shared" si="2"/>
        <v>2985</v>
      </c>
      <c r="H80" s="7">
        <f t="shared" si="3"/>
        <v>26.184210526315791</v>
      </c>
    </row>
    <row r="81" spans="4:8">
      <c r="D81" s="18" t="s">
        <v>23</v>
      </c>
      <c r="E81" s="5">
        <v>1367.25</v>
      </c>
      <c r="F81" s="5">
        <v>2118.75</v>
      </c>
      <c r="G81" s="6">
        <f t="shared" si="2"/>
        <v>751.5</v>
      </c>
      <c r="H81" s="7">
        <f t="shared" si="3"/>
        <v>0.54964344487109162</v>
      </c>
    </row>
    <row r="82" spans="4:8">
      <c r="D82" s="18" t="s">
        <v>26</v>
      </c>
      <c r="E82" s="5">
        <v>654.75</v>
      </c>
      <c r="F82" s="5">
        <v>1387.5</v>
      </c>
      <c r="G82" s="6">
        <f t="shared" si="2"/>
        <v>732.75</v>
      </c>
      <c r="H82" s="7">
        <f t="shared" si="3"/>
        <v>1.1191294387170676</v>
      </c>
    </row>
    <row r="83" spans="4:8">
      <c r="D83" s="19" t="s">
        <v>29</v>
      </c>
      <c r="E83" s="5">
        <f>E72-SUM(E73:E82)</f>
        <v>1110</v>
      </c>
      <c r="F83" s="5">
        <f>F72-SUM(F73:F82)</f>
        <v>2713.5</v>
      </c>
      <c r="G83" s="6">
        <f t="shared" si="2"/>
        <v>1603.5</v>
      </c>
      <c r="H83" s="7">
        <f t="shared" si="3"/>
        <v>1.4445945945945946</v>
      </c>
    </row>
    <row r="84" spans="4:8">
      <c r="D84" s="14" t="s">
        <v>35</v>
      </c>
      <c r="E84" s="15">
        <v>413564.75000000006</v>
      </c>
      <c r="F84" s="15">
        <v>463384.32500000001</v>
      </c>
      <c r="G84" s="16">
        <f t="shared" ref="G84:G141" si="4">F84-E84</f>
        <v>49819.574999999953</v>
      </c>
      <c r="H84" s="17">
        <f t="shared" ref="H84:H141" si="5">G84/E84</f>
        <v>0.12046378469151432</v>
      </c>
    </row>
    <row r="85" spans="4:8">
      <c r="D85" s="18" t="s">
        <v>16</v>
      </c>
      <c r="E85" s="5">
        <v>217711.12500000003</v>
      </c>
      <c r="F85" s="5">
        <v>235439.37500000003</v>
      </c>
      <c r="G85" s="6">
        <f t="shared" si="4"/>
        <v>17728.25</v>
      </c>
      <c r="H85" s="7">
        <f t="shared" si="5"/>
        <v>8.1430151996137068E-2</v>
      </c>
    </row>
    <row r="86" spans="4:8">
      <c r="D86" s="18" t="s">
        <v>17</v>
      </c>
      <c r="E86" s="5">
        <v>92982.674999999988</v>
      </c>
      <c r="F86" s="5">
        <v>107253.54999999999</v>
      </c>
      <c r="G86" s="6">
        <f t="shared" si="4"/>
        <v>14270.875</v>
      </c>
      <c r="H86" s="7">
        <f t="shared" si="5"/>
        <v>0.15347886044362569</v>
      </c>
    </row>
    <row r="87" spans="4:8">
      <c r="D87" s="18" t="s">
        <v>18</v>
      </c>
      <c r="E87" s="5">
        <v>83010.075000000012</v>
      </c>
      <c r="F87" s="5">
        <v>98883.449999999983</v>
      </c>
      <c r="G87" s="6">
        <f t="shared" si="4"/>
        <v>15873.374999999971</v>
      </c>
      <c r="H87" s="7">
        <f t="shared" si="5"/>
        <v>0.1912222703087543</v>
      </c>
    </row>
    <row r="88" spans="4:8">
      <c r="D88" s="18" t="s">
        <v>22</v>
      </c>
      <c r="E88" s="5">
        <v>11715.849999999999</v>
      </c>
      <c r="F88" s="5">
        <v>12166.2</v>
      </c>
      <c r="G88" s="6">
        <f t="shared" si="4"/>
        <v>450.35000000000218</v>
      </c>
      <c r="H88" s="7">
        <f t="shared" si="5"/>
        <v>3.8439379131689315E-2</v>
      </c>
    </row>
    <row r="89" spans="4:8">
      <c r="D89" s="18" t="s">
        <v>31</v>
      </c>
      <c r="E89" s="5">
        <v>3295.2</v>
      </c>
      <c r="F89" s="5">
        <v>3280.7000000000003</v>
      </c>
      <c r="G89" s="6">
        <f t="shared" si="4"/>
        <v>-14.499999999999545</v>
      </c>
      <c r="H89" s="7">
        <f t="shared" si="5"/>
        <v>-4.4003398883222704E-3</v>
      </c>
    </row>
    <row r="90" spans="4:8">
      <c r="D90" s="18" t="s">
        <v>19</v>
      </c>
      <c r="E90" s="5">
        <v>1236.75</v>
      </c>
      <c r="F90" s="5">
        <v>2109</v>
      </c>
      <c r="G90" s="6">
        <f t="shared" si="4"/>
        <v>872.25</v>
      </c>
      <c r="H90" s="7">
        <f t="shared" si="5"/>
        <v>0.7052759248029109</v>
      </c>
    </row>
    <row r="91" spans="4:8">
      <c r="D91" s="18" t="s">
        <v>26</v>
      </c>
      <c r="E91" s="5">
        <v>954</v>
      </c>
      <c r="F91" s="5">
        <v>1621.5</v>
      </c>
      <c r="G91" s="6">
        <f t="shared" si="4"/>
        <v>667.5</v>
      </c>
      <c r="H91" s="7">
        <f t="shared" si="5"/>
        <v>0.69968553459119498</v>
      </c>
    </row>
    <row r="92" spans="4:8">
      <c r="D92" s="19" t="s">
        <v>29</v>
      </c>
      <c r="E92" s="5">
        <f>E84-SUM(E85:E91)</f>
        <v>2659.0750000000116</v>
      </c>
      <c r="F92" s="5">
        <f>F84-SUM(F85:F91)</f>
        <v>2630.5499999999884</v>
      </c>
      <c r="G92" s="6">
        <f t="shared" si="4"/>
        <v>-28.525000000023283</v>
      </c>
      <c r="H92" s="7">
        <f t="shared" si="5"/>
        <v>-1.0727414608472178E-2</v>
      </c>
    </row>
    <row r="93" spans="4:8">
      <c r="D93" s="14" t="s">
        <v>36</v>
      </c>
      <c r="E93" s="15">
        <v>80424.450000000012</v>
      </c>
      <c r="F93" s="15">
        <v>94677.875</v>
      </c>
      <c r="G93" s="16">
        <f t="shared" si="4"/>
        <v>14253.424999999988</v>
      </c>
      <c r="H93" s="17">
        <f t="shared" si="5"/>
        <v>0.17722750979335247</v>
      </c>
    </row>
    <row r="94" spans="4:8">
      <c r="D94" s="14" t="s">
        <v>37</v>
      </c>
      <c r="E94" s="15">
        <v>20412.490000000002</v>
      </c>
      <c r="F94" s="15">
        <v>31302.06</v>
      </c>
      <c r="G94" s="16">
        <f t="shared" si="4"/>
        <v>10889.57</v>
      </c>
      <c r="H94" s="17">
        <f t="shared" si="5"/>
        <v>0.53347582778975022</v>
      </c>
    </row>
    <row r="95" spans="4:8">
      <c r="D95" s="14" t="s">
        <v>38</v>
      </c>
      <c r="E95" s="15">
        <v>13611.594999999996</v>
      </c>
      <c r="F95" s="15">
        <v>22797.22</v>
      </c>
      <c r="G95" s="16">
        <f t="shared" si="4"/>
        <v>9185.6250000000055</v>
      </c>
      <c r="H95" s="17">
        <f t="shared" si="5"/>
        <v>0.67483825370942996</v>
      </c>
    </row>
    <row r="96" spans="4:8">
      <c r="D96" s="14" t="s">
        <v>39</v>
      </c>
      <c r="E96" s="15">
        <v>4532.375</v>
      </c>
      <c r="F96" s="15">
        <v>4678.3599999999997</v>
      </c>
      <c r="G96" s="16">
        <f t="shared" si="4"/>
        <v>145.98499999999967</v>
      </c>
      <c r="H96" s="17">
        <f t="shared" si="5"/>
        <v>3.2209382498138324E-2</v>
      </c>
    </row>
    <row r="97" spans="4:8">
      <c r="D97" s="8" t="s">
        <v>13</v>
      </c>
      <c r="E97" s="9">
        <v>5884041.7580000004</v>
      </c>
      <c r="F97" s="9">
        <v>6045060.7709999997</v>
      </c>
      <c r="G97" s="10">
        <f t="shared" si="4"/>
        <v>161019.01299999934</v>
      </c>
      <c r="H97" s="11">
        <f t="shared" si="5"/>
        <v>2.736537564184964E-2</v>
      </c>
    </row>
    <row r="98" spans="4:8">
      <c r="H98" s="13"/>
    </row>
    <row r="99" spans="4:8">
      <c r="H99" s="13"/>
    </row>
    <row r="100" spans="4:8">
      <c r="H100" s="13"/>
    </row>
    <row r="101" spans="4:8">
      <c r="D101" s="21" t="s">
        <v>9</v>
      </c>
      <c r="E101" s="21"/>
      <c r="F101" s="21"/>
      <c r="G101" s="21"/>
      <c r="H101" s="21"/>
    </row>
    <row r="102" spans="4:8">
      <c r="D102" s="22" t="s">
        <v>2</v>
      </c>
      <c r="E102" s="21" t="s">
        <v>14</v>
      </c>
      <c r="F102" s="21"/>
      <c r="G102" s="23" t="s">
        <v>4</v>
      </c>
      <c r="H102" s="23"/>
    </row>
    <row r="103" spans="4:8">
      <c r="D103" s="22"/>
      <c r="E103" s="1" t="s">
        <v>5</v>
      </c>
      <c r="F103" s="1" t="s">
        <v>6</v>
      </c>
      <c r="G103" s="2" t="s">
        <v>2</v>
      </c>
      <c r="H103" s="3" t="s">
        <v>7</v>
      </c>
    </row>
    <row r="104" spans="4:8">
      <c r="D104" s="4" t="s">
        <v>40</v>
      </c>
      <c r="E104" s="5">
        <v>290593.10000000015</v>
      </c>
      <c r="F104" s="5">
        <v>289873.73000000027</v>
      </c>
      <c r="G104" s="6">
        <f t="shared" si="4"/>
        <v>-719.36999999987893</v>
      </c>
      <c r="H104" s="7">
        <f t="shared" si="5"/>
        <v>-2.4755233348619722E-3</v>
      </c>
    </row>
    <row r="105" spans="4:8">
      <c r="D105" s="4" t="s">
        <v>41</v>
      </c>
      <c r="E105" s="5">
        <v>123347.40000000002</v>
      </c>
      <c r="F105" s="5">
        <v>116759.01000000011</v>
      </c>
      <c r="G105" s="6">
        <f t="shared" si="4"/>
        <v>-6588.3899999999121</v>
      </c>
      <c r="H105" s="7">
        <f t="shared" si="5"/>
        <v>-5.3413286376526065E-2</v>
      </c>
    </row>
    <row r="106" spans="4:8">
      <c r="D106" s="4" t="s">
        <v>42</v>
      </c>
      <c r="E106" s="5">
        <v>127343.41000000002</v>
      </c>
      <c r="F106" s="5">
        <v>114083.17</v>
      </c>
      <c r="G106" s="6">
        <f t="shared" si="4"/>
        <v>-13260.24000000002</v>
      </c>
      <c r="H106" s="7">
        <f t="shared" si="5"/>
        <v>-0.10412977004463771</v>
      </c>
    </row>
    <row r="107" spans="4:8">
      <c r="D107" s="4" t="s">
        <v>43</v>
      </c>
      <c r="E107" s="5">
        <v>110530.64999999994</v>
      </c>
      <c r="F107" s="5">
        <v>104954.44999999998</v>
      </c>
      <c r="G107" s="6">
        <f t="shared" si="4"/>
        <v>-5576.1999999999534</v>
      </c>
      <c r="H107" s="7">
        <f t="shared" si="5"/>
        <v>-5.0449354997911949E-2</v>
      </c>
    </row>
    <row r="108" spans="4:8">
      <c r="D108" s="4" t="s">
        <v>44</v>
      </c>
      <c r="E108" s="5">
        <v>71014.080000000031</v>
      </c>
      <c r="F108" s="5">
        <v>86200.020000000033</v>
      </c>
      <c r="G108" s="6">
        <f t="shared" si="4"/>
        <v>15185.940000000002</v>
      </c>
      <c r="H108" s="7">
        <f t="shared" si="5"/>
        <v>0.21384407148554196</v>
      </c>
    </row>
    <row r="109" spans="4:8">
      <c r="D109" s="4" t="s">
        <v>45</v>
      </c>
      <c r="E109" s="5">
        <v>81119.859999999986</v>
      </c>
      <c r="F109" s="5">
        <v>80856.169999999984</v>
      </c>
      <c r="G109" s="6">
        <f t="shared" si="4"/>
        <v>-263.69000000000233</v>
      </c>
      <c r="H109" s="7">
        <f t="shared" si="5"/>
        <v>-3.2506219808565049E-3</v>
      </c>
    </row>
    <row r="110" spans="4:8">
      <c r="D110" s="4" t="s">
        <v>46</v>
      </c>
      <c r="E110" s="5">
        <v>64134.649999999972</v>
      </c>
      <c r="F110" s="5">
        <v>62146.799999999988</v>
      </c>
      <c r="G110" s="6">
        <f t="shared" si="4"/>
        <v>-1987.849999999984</v>
      </c>
      <c r="H110" s="7">
        <f t="shared" si="5"/>
        <v>-3.0994945789834121E-2</v>
      </c>
    </row>
    <row r="111" spans="4:8">
      <c r="D111" s="4" t="s">
        <v>47</v>
      </c>
      <c r="E111" s="5">
        <v>53395.69999999999</v>
      </c>
      <c r="F111" s="5">
        <v>61822.499999999993</v>
      </c>
      <c r="G111" s="6">
        <f t="shared" si="4"/>
        <v>8426.8000000000029</v>
      </c>
      <c r="H111" s="7">
        <f t="shared" si="5"/>
        <v>0.15781795163280946</v>
      </c>
    </row>
    <row r="112" spans="4:8">
      <c r="D112" s="4" t="s">
        <v>48</v>
      </c>
      <c r="E112" s="5">
        <v>19234.200000000008</v>
      </c>
      <c r="F112" s="5">
        <v>19339.749999999996</v>
      </c>
      <c r="G112" s="6">
        <f t="shared" si="4"/>
        <v>105.54999999998836</v>
      </c>
      <c r="H112" s="7">
        <f t="shared" si="5"/>
        <v>5.4876210084114918E-3</v>
      </c>
    </row>
    <row r="113" spans="4:8">
      <c r="D113" s="4" t="s">
        <v>49</v>
      </c>
      <c r="E113" s="5">
        <v>11891.500000000002</v>
      </c>
      <c r="F113" s="5">
        <v>10350.300000000003</v>
      </c>
      <c r="G113" s="6">
        <f t="shared" si="4"/>
        <v>-1541.1999999999989</v>
      </c>
      <c r="H113" s="7">
        <f t="shared" si="5"/>
        <v>-0.12960518017071007</v>
      </c>
    </row>
    <row r="114" spans="4:8">
      <c r="D114" s="4" t="s">
        <v>50</v>
      </c>
      <c r="E114" s="5">
        <v>5651.3300000000008</v>
      </c>
      <c r="F114" s="5">
        <v>5612.7800000000007</v>
      </c>
      <c r="G114" s="6">
        <f t="shared" si="4"/>
        <v>-38.550000000000182</v>
      </c>
      <c r="H114" s="7">
        <f t="shared" si="5"/>
        <v>-6.821403103340307E-3</v>
      </c>
    </row>
    <row r="115" spans="4:8">
      <c r="D115" s="4" t="s">
        <v>51</v>
      </c>
      <c r="E115" s="5">
        <v>1187.0999999999999</v>
      </c>
      <c r="F115" s="5">
        <v>1121.5000000000002</v>
      </c>
      <c r="G115" s="6">
        <f t="shared" si="4"/>
        <v>-65.599999999999682</v>
      </c>
      <c r="H115" s="7">
        <f t="shared" si="5"/>
        <v>-5.5260719400218754E-2</v>
      </c>
    </row>
    <row r="116" spans="4:8">
      <c r="D116" s="8" t="s">
        <v>13</v>
      </c>
      <c r="E116" s="9">
        <v>959442.98</v>
      </c>
      <c r="F116" s="9">
        <v>953120.1800000004</v>
      </c>
      <c r="G116" s="10">
        <f t="shared" si="4"/>
        <v>-6322.7999999995809</v>
      </c>
      <c r="H116" s="11">
        <f t="shared" si="5"/>
        <v>-6.5900737530015397E-3</v>
      </c>
    </row>
    <row r="117" spans="4:8">
      <c r="H117" s="13"/>
    </row>
    <row r="118" spans="4:8">
      <c r="H118" s="13"/>
    </row>
    <row r="119" spans="4:8">
      <c r="H119" s="13"/>
    </row>
    <row r="120" spans="4:8">
      <c r="D120" s="21" t="s">
        <v>52</v>
      </c>
      <c r="E120" s="21"/>
      <c r="F120" s="21"/>
      <c r="G120" s="21"/>
      <c r="H120" s="21"/>
    </row>
    <row r="121" spans="4:8">
      <c r="D121" s="22" t="s">
        <v>2</v>
      </c>
      <c r="E121" s="21" t="s">
        <v>14</v>
      </c>
      <c r="F121" s="21"/>
      <c r="G121" s="23" t="s">
        <v>4</v>
      </c>
      <c r="H121" s="23"/>
    </row>
    <row r="122" spans="4:8">
      <c r="D122" s="22"/>
      <c r="E122" s="1" t="s">
        <v>5</v>
      </c>
      <c r="F122" s="1" t="s">
        <v>6</v>
      </c>
      <c r="G122" s="2" t="s">
        <v>2</v>
      </c>
      <c r="H122" s="3" t="s">
        <v>7</v>
      </c>
    </row>
    <row r="123" spans="4:8">
      <c r="D123" s="4" t="s">
        <v>53</v>
      </c>
      <c r="E123" s="5">
        <v>688049.00899999985</v>
      </c>
      <c r="F123" s="5">
        <v>718115.7779999997</v>
      </c>
      <c r="G123" s="6">
        <f t="shared" si="4"/>
        <v>30066.768999999855</v>
      </c>
      <c r="H123" s="7">
        <f t="shared" si="5"/>
        <v>4.3698586302301994E-2</v>
      </c>
    </row>
    <row r="124" spans="4:8">
      <c r="D124" s="4" t="s">
        <v>54</v>
      </c>
      <c r="E124" s="5">
        <v>275403.90299999999</v>
      </c>
      <c r="F124" s="5">
        <v>289599.87799999997</v>
      </c>
      <c r="G124" s="6">
        <f t="shared" si="4"/>
        <v>14195.974999999977</v>
      </c>
      <c r="H124" s="7">
        <f t="shared" si="5"/>
        <v>5.1546019665523683E-2</v>
      </c>
    </row>
    <row r="125" spans="4:8">
      <c r="D125" s="4" t="s">
        <v>55</v>
      </c>
      <c r="E125" s="5">
        <v>377758.78200000001</v>
      </c>
      <c r="F125" s="5">
        <v>391243.32200000004</v>
      </c>
      <c r="G125" s="6">
        <f t="shared" si="4"/>
        <v>13484.540000000037</v>
      </c>
      <c r="H125" s="7">
        <f t="shared" si="5"/>
        <v>3.5696165496425278E-2</v>
      </c>
    </row>
    <row r="126" spans="4:8">
      <c r="D126" s="4" t="s">
        <v>56</v>
      </c>
      <c r="E126" s="5">
        <v>106291.03299999989</v>
      </c>
      <c r="F126" s="5">
        <v>108550.18400000005</v>
      </c>
      <c r="G126" s="6">
        <f t="shared" si="4"/>
        <v>2259.1510000001581</v>
      </c>
      <c r="H126" s="7">
        <f t="shared" si="5"/>
        <v>2.1254389351923603E-2</v>
      </c>
    </row>
    <row r="127" spans="4:8">
      <c r="D127" s="4" t="s">
        <v>57</v>
      </c>
      <c r="E127" s="5">
        <v>221241.79900000014</v>
      </c>
      <c r="F127" s="5">
        <v>229635.61699999985</v>
      </c>
      <c r="G127" s="6">
        <f t="shared" si="4"/>
        <v>8393.8179999997083</v>
      </c>
      <c r="H127" s="7">
        <f t="shared" si="5"/>
        <v>3.7939566745250085E-2</v>
      </c>
    </row>
    <row r="128" spans="4:8">
      <c r="D128" s="4" t="s">
        <v>58</v>
      </c>
      <c r="E128" s="5">
        <v>651422.78999999922</v>
      </c>
      <c r="F128" s="5">
        <v>669567.31699999957</v>
      </c>
      <c r="G128" s="6">
        <f t="shared" si="4"/>
        <v>18144.527000000351</v>
      </c>
      <c r="H128" s="7">
        <f t="shared" si="5"/>
        <v>2.7853687771654985E-2</v>
      </c>
    </row>
    <row r="129" spans="4:8">
      <c r="D129" s="4" t="s">
        <v>59</v>
      </c>
      <c r="E129" s="5">
        <v>350063.00599999988</v>
      </c>
      <c r="F129" s="5">
        <v>353069.37299999996</v>
      </c>
      <c r="G129" s="6">
        <f t="shared" si="4"/>
        <v>3006.3670000000857</v>
      </c>
      <c r="H129" s="7">
        <f t="shared" si="5"/>
        <v>8.5880739994562208E-3</v>
      </c>
    </row>
    <row r="130" spans="4:8">
      <c r="D130" s="4" t="s">
        <v>60</v>
      </c>
      <c r="E130" s="5">
        <v>455071.53900000016</v>
      </c>
      <c r="F130" s="5">
        <v>451541.03500000021</v>
      </c>
      <c r="G130" s="6">
        <f t="shared" si="4"/>
        <v>-3530.5039999999572</v>
      </c>
      <c r="H130" s="7">
        <f t="shared" si="5"/>
        <v>-7.7581296509073834E-3</v>
      </c>
    </row>
    <row r="131" spans="4:8">
      <c r="D131" s="4" t="s">
        <v>61</v>
      </c>
      <c r="E131" s="5">
        <v>330174.10300000053</v>
      </c>
      <c r="F131" s="5">
        <v>343686.44999999995</v>
      </c>
      <c r="G131" s="6">
        <f t="shared" si="4"/>
        <v>13512.346999999427</v>
      </c>
      <c r="H131" s="7">
        <f t="shared" si="5"/>
        <v>4.092491469568528E-2</v>
      </c>
    </row>
    <row r="132" spans="4:8">
      <c r="D132" s="4" t="s">
        <v>62</v>
      </c>
      <c r="E132" s="5">
        <v>764093.64999999909</v>
      </c>
      <c r="F132" s="5">
        <v>752856.72599999944</v>
      </c>
      <c r="G132" s="6">
        <f t="shared" si="4"/>
        <v>-11236.92399999965</v>
      </c>
      <c r="H132" s="7">
        <f t="shared" si="5"/>
        <v>-1.470621304077015E-2</v>
      </c>
    </row>
    <row r="133" spans="4:8">
      <c r="D133" s="4" t="s">
        <v>63</v>
      </c>
      <c r="E133" s="5">
        <v>522497.64100000024</v>
      </c>
      <c r="F133" s="5">
        <v>547596.64999999967</v>
      </c>
      <c r="G133" s="6">
        <f t="shared" si="4"/>
        <v>25099.008999999438</v>
      </c>
      <c r="H133" s="7">
        <f t="shared" si="5"/>
        <v>4.8036597738437305E-2</v>
      </c>
    </row>
    <row r="134" spans="4:8">
      <c r="D134" s="4" t="s">
        <v>64</v>
      </c>
      <c r="E134" s="5">
        <v>157341.09700000004</v>
      </c>
      <c r="F134" s="5">
        <v>160312.49800000017</v>
      </c>
      <c r="G134" s="6">
        <f t="shared" si="4"/>
        <v>2971.401000000129</v>
      </c>
      <c r="H134" s="7">
        <f t="shared" si="5"/>
        <v>1.8885091413848018E-2</v>
      </c>
    </row>
    <row r="135" spans="4:8">
      <c r="D135" s="4" t="s">
        <v>65</v>
      </c>
      <c r="E135" s="5">
        <v>301092.45300000033</v>
      </c>
      <c r="F135" s="5">
        <v>308539.75499999989</v>
      </c>
      <c r="G135" s="6">
        <f t="shared" si="4"/>
        <v>7447.3019999995595</v>
      </c>
      <c r="H135" s="7">
        <f t="shared" si="5"/>
        <v>2.4734269908782972E-2</v>
      </c>
    </row>
    <row r="136" spans="4:8">
      <c r="D136" s="4" t="s">
        <v>66</v>
      </c>
      <c r="E136" s="5">
        <v>257689.94200000024</v>
      </c>
      <c r="F136" s="5">
        <v>255993.81300000005</v>
      </c>
      <c r="G136" s="6">
        <f t="shared" si="4"/>
        <v>-1696.12900000019</v>
      </c>
      <c r="H136" s="7">
        <f t="shared" si="5"/>
        <v>-6.5820535595455584E-3</v>
      </c>
    </row>
    <row r="137" spans="4:8">
      <c r="D137" s="4" t="s">
        <v>67</v>
      </c>
      <c r="E137" s="5">
        <v>600581.42000000004</v>
      </c>
      <c r="F137" s="5">
        <v>605269.1590000001</v>
      </c>
      <c r="G137" s="6">
        <f t="shared" si="4"/>
        <v>4687.7390000000596</v>
      </c>
      <c r="H137" s="7">
        <f t="shared" si="5"/>
        <v>7.8053347038276001E-3</v>
      </c>
    </row>
    <row r="138" spans="4:8">
      <c r="D138" s="4" t="s">
        <v>68</v>
      </c>
      <c r="E138" s="5">
        <v>288795.58300000004</v>
      </c>
      <c r="F138" s="5">
        <v>308105.40600000031</v>
      </c>
      <c r="G138" s="6">
        <f t="shared" si="4"/>
        <v>19309.823000000266</v>
      </c>
      <c r="H138" s="7">
        <f t="shared" si="5"/>
        <v>6.686329063419319E-2</v>
      </c>
    </row>
    <row r="139" spans="4:8">
      <c r="D139" s="4" t="s">
        <v>69</v>
      </c>
      <c r="E139" s="5">
        <v>489777.82300000009</v>
      </c>
      <c r="F139" s="5">
        <v>503890.91900000017</v>
      </c>
      <c r="G139" s="6">
        <f t="shared" si="4"/>
        <v>14113.096000000078</v>
      </c>
      <c r="H139" s="7">
        <f t="shared" si="5"/>
        <v>2.8815302239603598E-2</v>
      </c>
    </row>
    <row r="140" spans="4:8">
      <c r="D140" s="4" t="s">
        <v>70</v>
      </c>
      <c r="E140" s="5">
        <v>276519.94100000022</v>
      </c>
      <c r="F140" s="5">
        <v>279883.76700000011</v>
      </c>
      <c r="G140" s="6">
        <f t="shared" si="4"/>
        <v>3363.8259999998845</v>
      </c>
      <c r="H140" s="7">
        <f t="shared" si="5"/>
        <v>1.2164858663845446E-2</v>
      </c>
    </row>
    <row r="141" spans="4:8">
      <c r="D141" s="8" t="s">
        <v>13</v>
      </c>
      <c r="E141" s="9">
        <v>7113865.5139999995</v>
      </c>
      <c r="F141" s="9">
        <v>7277457.6469999989</v>
      </c>
      <c r="G141" s="10">
        <f t="shared" si="4"/>
        <v>163592.13299999945</v>
      </c>
      <c r="H141" s="11">
        <f t="shared" si="5"/>
        <v>2.2996236389070352E-2</v>
      </c>
    </row>
  </sheetData>
  <mergeCells count="21">
    <mergeCell ref="D102:D103"/>
    <mergeCell ref="E102:F102"/>
    <mergeCell ref="G102:H102"/>
    <mergeCell ref="D120:H120"/>
    <mergeCell ref="D121:D122"/>
    <mergeCell ref="E121:F121"/>
    <mergeCell ref="G121:H121"/>
    <mergeCell ref="D4:H9"/>
    <mergeCell ref="D37:H37"/>
    <mergeCell ref="D38:D39"/>
    <mergeCell ref="E38:F38"/>
    <mergeCell ref="G38:H38"/>
    <mergeCell ref="D101:H101"/>
    <mergeCell ref="D13:H13"/>
    <mergeCell ref="D14:D15"/>
    <mergeCell ref="E14:F14"/>
    <mergeCell ref="G14:H14"/>
    <mergeCell ref="D25:H25"/>
    <mergeCell ref="D26:D27"/>
    <mergeCell ref="E26:F26"/>
    <mergeCell ref="G26:H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1B0F0-28DB-4B2A-8081-F872B4D20B72}"/>
</file>

<file path=customXml/itemProps2.xml><?xml version="1.0" encoding="utf-8"?>
<ds:datastoreItem xmlns:ds="http://schemas.openxmlformats.org/officeDocument/2006/customXml" ds:itemID="{03CA6169-E47E-4800-A994-8D2E9AE4C9B0}"/>
</file>

<file path=customXml/itemProps3.xml><?xml version="1.0" encoding="utf-8"?>
<ds:datastoreItem xmlns:ds="http://schemas.openxmlformats.org/officeDocument/2006/customXml" ds:itemID="{920BE456-E26D-405A-8CEB-09BC0D1469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2018-08-04T17:57:18Z</dcterms:created>
  <dcterms:modified xsi:type="dcterms:W3CDTF">2025-02-03T10:39:29Z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