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W:\Redaktør\Presse-Info\Salgstall 2017\Web\"/>
    </mc:Choice>
  </mc:AlternateContent>
  <xr:revisionPtr revIDLastSave="0" documentId="8_{FBE9785E-C3C4-4D9F-AC02-6BA98F0FD3C9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Tabeller 20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3" i="1" l="1"/>
  <c r="G213" i="1"/>
  <c r="F212" i="1"/>
  <c r="G212" i="1"/>
  <c r="F211" i="1"/>
  <c r="G211" i="1"/>
  <c r="F210" i="1"/>
  <c r="G210" i="1"/>
  <c r="F209" i="1"/>
  <c r="G209" i="1"/>
  <c r="F208" i="1"/>
  <c r="G208" i="1"/>
  <c r="F201" i="1"/>
  <c r="G201" i="1"/>
  <c r="F200" i="1"/>
  <c r="G200" i="1"/>
  <c r="F199" i="1"/>
  <c r="G199" i="1"/>
  <c r="F198" i="1"/>
  <c r="G198" i="1"/>
  <c r="F197" i="1"/>
  <c r="G197" i="1"/>
  <c r="F196" i="1"/>
  <c r="G196" i="1"/>
  <c r="F195" i="1"/>
  <c r="G195" i="1"/>
  <c r="F194" i="1"/>
  <c r="G194" i="1"/>
  <c r="F193" i="1"/>
  <c r="G193" i="1"/>
  <c r="F192" i="1"/>
  <c r="G192" i="1"/>
  <c r="F191" i="1"/>
  <c r="G191" i="1"/>
  <c r="F190" i="1"/>
  <c r="G190" i="1"/>
  <c r="F189" i="1"/>
  <c r="G189" i="1"/>
  <c r="F188" i="1"/>
  <c r="G188" i="1"/>
  <c r="F187" i="1"/>
  <c r="G187" i="1"/>
  <c r="F186" i="1"/>
  <c r="G186" i="1"/>
  <c r="F185" i="1"/>
  <c r="G185" i="1"/>
  <c r="F184" i="1"/>
  <c r="G184" i="1"/>
  <c r="F183" i="1"/>
  <c r="G183" i="1"/>
  <c r="F182" i="1"/>
  <c r="G182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2" i="1"/>
  <c r="G162" i="1"/>
  <c r="F161" i="1"/>
  <c r="G161" i="1"/>
  <c r="F160" i="1"/>
  <c r="G160" i="1"/>
  <c r="F159" i="1"/>
  <c r="G159" i="1"/>
  <c r="F152" i="1"/>
  <c r="G152" i="1"/>
  <c r="F151" i="1"/>
  <c r="G151" i="1"/>
  <c r="F150" i="1"/>
  <c r="G150" i="1"/>
  <c r="F149" i="1"/>
  <c r="G149" i="1"/>
  <c r="F148" i="1"/>
  <c r="G148" i="1"/>
  <c r="F147" i="1"/>
  <c r="G147" i="1"/>
  <c r="F140" i="1"/>
  <c r="G140" i="1"/>
  <c r="F139" i="1"/>
  <c r="G139" i="1"/>
  <c r="F138" i="1"/>
  <c r="G138" i="1"/>
  <c r="F137" i="1"/>
  <c r="G137" i="1"/>
  <c r="F136" i="1"/>
  <c r="G136" i="1"/>
  <c r="F135" i="1"/>
  <c r="G135" i="1"/>
  <c r="F134" i="1"/>
  <c r="G134" i="1"/>
  <c r="F133" i="1"/>
  <c r="G133" i="1"/>
  <c r="F132" i="1"/>
  <c r="G132" i="1"/>
  <c r="F131" i="1"/>
  <c r="G131" i="1"/>
  <c r="F130" i="1"/>
  <c r="G130" i="1"/>
  <c r="F129" i="1"/>
  <c r="G129" i="1"/>
  <c r="F128" i="1"/>
  <c r="G128" i="1"/>
  <c r="F121" i="1"/>
  <c r="G121" i="1"/>
  <c r="E120" i="1"/>
  <c r="D120" i="1"/>
  <c r="F120" i="1"/>
  <c r="G120" i="1"/>
  <c r="F119" i="1"/>
  <c r="G119" i="1"/>
  <c r="F118" i="1"/>
  <c r="G118" i="1"/>
  <c r="F117" i="1"/>
  <c r="G117" i="1"/>
  <c r="F116" i="1"/>
  <c r="G116" i="1"/>
  <c r="E115" i="1"/>
  <c r="D115" i="1"/>
  <c r="F115" i="1"/>
  <c r="G115" i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6" i="1"/>
  <c r="G106" i="1"/>
  <c r="F105" i="1"/>
  <c r="G105" i="1"/>
  <c r="E104" i="1"/>
  <c r="D104" i="1"/>
  <c r="F104" i="1"/>
  <c r="G104" i="1"/>
  <c r="F103" i="1"/>
  <c r="G103" i="1"/>
  <c r="F102" i="1"/>
  <c r="G102" i="1"/>
  <c r="F101" i="1"/>
  <c r="G101" i="1"/>
  <c r="F100" i="1"/>
  <c r="G100" i="1"/>
  <c r="F99" i="1"/>
  <c r="G99" i="1"/>
  <c r="F98" i="1"/>
  <c r="G98" i="1"/>
  <c r="F97" i="1"/>
  <c r="G97" i="1"/>
  <c r="F96" i="1"/>
  <c r="G96" i="1"/>
  <c r="F95" i="1"/>
  <c r="G95" i="1"/>
  <c r="F94" i="1"/>
  <c r="G94" i="1"/>
  <c r="F93" i="1"/>
  <c r="G93" i="1"/>
  <c r="F92" i="1"/>
  <c r="G92" i="1"/>
  <c r="F91" i="1"/>
  <c r="G91" i="1"/>
  <c r="F90" i="1"/>
  <c r="G90" i="1"/>
  <c r="F89" i="1"/>
  <c r="G89" i="1"/>
  <c r="F88" i="1"/>
  <c r="G88" i="1"/>
  <c r="F87" i="1"/>
  <c r="G87" i="1"/>
  <c r="F86" i="1"/>
  <c r="G86" i="1"/>
  <c r="F85" i="1"/>
  <c r="G85" i="1"/>
  <c r="F84" i="1"/>
  <c r="G84" i="1"/>
  <c r="F83" i="1"/>
  <c r="G83" i="1"/>
  <c r="E82" i="1"/>
  <c r="D82" i="1"/>
  <c r="F82" i="1"/>
  <c r="G82" i="1"/>
  <c r="F81" i="1"/>
  <c r="G81" i="1"/>
  <c r="F80" i="1"/>
  <c r="G80" i="1"/>
  <c r="F79" i="1"/>
  <c r="G79" i="1"/>
  <c r="F78" i="1"/>
  <c r="G78" i="1"/>
  <c r="F77" i="1"/>
  <c r="G77" i="1"/>
  <c r="F76" i="1"/>
  <c r="G76" i="1"/>
  <c r="F75" i="1"/>
  <c r="G75" i="1"/>
  <c r="F74" i="1"/>
  <c r="G74" i="1"/>
  <c r="F73" i="1"/>
  <c r="G73" i="1"/>
  <c r="F72" i="1"/>
  <c r="G72" i="1"/>
  <c r="F71" i="1"/>
  <c r="G71" i="1"/>
  <c r="F70" i="1"/>
  <c r="G70" i="1"/>
  <c r="F69" i="1"/>
  <c r="G69" i="1"/>
  <c r="E68" i="1"/>
  <c r="D68" i="1"/>
  <c r="F68" i="1"/>
  <c r="G68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F60" i="1"/>
  <c r="G60" i="1"/>
  <c r="F59" i="1"/>
  <c r="G59" i="1"/>
  <c r="F58" i="1"/>
  <c r="G58" i="1"/>
  <c r="F57" i="1"/>
  <c r="G57" i="1"/>
  <c r="F56" i="1"/>
  <c r="G56" i="1"/>
  <c r="F55" i="1"/>
  <c r="G55" i="1"/>
  <c r="E54" i="1"/>
  <c r="D54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F47" i="1"/>
  <c r="G47" i="1"/>
  <c r="F46" i="1"/>
  <c r="G46" i="1"/>
  <c r="F45" i="1"/>
  <c r="G45" i="1"/>
  <c r="F44" i="1"/>
  <c r="G44" i="1"/>
  <c r="F43" i="1"/>
  <c r="G43" i="1"/>
  <c r="F42" i="1"/>
  <c r="G42" i="1"/>
  <c r="F41" i="1"/>
  <c r="G41" i="1"/>
  <c r="F40" i="1"/>
  <c r="G40" i="1"/>
  <c r="F39" i="1"/>
  <c r="G39" i="1"/>
  <c r="E38" i="1"/>
  <c r="D38" i="1"/>
  <c r="F38" i="1"/>
  <c r="G38" i="1"/>
  <c r="F37" i="1"/>
  <c r="G37" i="1"/>
  <c r="F36" i="1"/>
  <c r="G36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22" i="1"/>
  <c r="G22" i="1"/>
  <c r="F21" i="1"/>
  <c r="G21" i="1"/>
  <c r="F20" i="1"/>
  <c r="G20" i="1"/>
  <c r="F19" i="1"/>
  <c r="G19" i="1"/>
  <c r="F12" i="1"/>
  <c r="G12" i="1"/>
  <c r="F11" i="1"/>
  <c r="G11" i="1"/>
  <c r="F10" i="1"/>
  <c r="G10" i="1"/>
  <c r="F9" i="1"/>
  <c r="G9" i="1"/>
  <c r="F8" i="1"/>
  <c r="G8" i="1"/>
  <c r="F7" i="1"/>
  <c r="G7" i="1"/>
</calcChain>
</file>

<file path=xl/sharedStrings.xml><?xml version="1.0" encoding="utf-8"?>
<sst xmlns="http://schemas.openxmlformats.org/spreadsheetml/2006/main" count="238" uniqueCount="103">
  <si>
    <t>Denne siden inneholder tabeller over</t>
  </si>
  <si>
    <t>1. Totalt salg</t>
  </si>
  <si>
    <t>2. Svakvin</t>
  </si>
  <si>
    <t>Totalt</t>
  </si>
  <si>
    <t>3. Brennevin</t>
  </si>
  <si>
    <t>Liter</t>
  </si>
  <si>
    <t>Hele året</t>
  </si>
  <si>
    <t>Endring</t>
  </si>
  <si>
    <t>4. Øl</t>
  </si>
  <si>
    <t>2016</t>
  </si>
  <si>
    <t>2017</t>
  </si>
  <si>
    <t>Prosent</t>
  </si>
  <si>
    <t>5. Sterkvin</t>
  </si>
  <si>
    <t>Svakvin</t>
  </si>
  <si>
    <t>6. Alkoholfritt</t>
  </si>
  <si>
    <t>Brennevin</t>
  </si>
  <si>
    <t>7. Fylkene</t>
  </si>
  <si>
    <t>Øl</t>
  </si>
  <si>
    <t>8. Liter ren alkohol</t>
  </si>
  <si>
    <t>Sterkvin</t>
  </si>
  <si>
    <t>Alkoholfritt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</si>
  <si>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</si>
  <si>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</si>
  <si>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</si>
  <si>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</si>
  <si>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</si>
  <si>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</si>
  <si>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</si>
  <si>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</si>
  <si>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</si>
  <si>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</si>
  <si>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</si>
  <si>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</si>
  <si>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</si>
  <si>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Ungarn</t>
  </si>
  <si>
    <t>Libanon</t>
  </si>
  <si>
    <t>Tyskland</t>
  </si>
  <si>
    <t>EU</t>
  </si>
  <si>
    <t>Hellas</t>
  </si>
  <si>
    <t>Øvrige</t>
  </si>
  <si>
    <t>Georgia</t>
  </si>
  <si>
    <t>Andre land</t>
  </si>
  <si>
    <t>Hvitvin</t>
  </si>
  <si>
    <t>Musserende vin</t>
  </si>
  <si>
    <t>England</t>
  </si>
  <si>
    <t>Rosévin</t>
  </si>
  <si>
    <t>Perlende vin</t>
  </si>
  <si>
    <t>Aromatisert vin</t>
  </si>
  <si>
    <t>Norge</t>
  </si>
  <si>
    <t>Irland</t>
  </si>
  <si>
    <t>Sverige</t>
  </si>
  <si>
    <t>Danmark</t>
  </si>
  <si>
    <t>Sider</t>
  </si>
  <si>
    <t>Storbritannia</t>
  </si>
  <si>
    <t>Belgia</t>
  </si>
  <si>
    <t>Fruktvin</t>
  </si>
  <si>
    <t>Finland</t>
  </si>
  <si>
    <t>Vodka</t>
  </si>
  <si>
    <t>Druebrennevin</t>
  </si>
  <si>
    <t>Likør</t>
  </si>
  <si>
    <t>Whisky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</si>
  <si>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</si>
  <si>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</si>
  <si>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</si>
  <si>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</si>
  <si>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</si>
  <si>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</si>
  <si>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</si>
  <si>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</si>
  <si>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Vermut</t>
  </si>
  <si>
    <t>Portvin</t>
  </si>
  <si>
    <t>Sherry</t>
  </si>
  <si>
    <t>Sterkvin, annen</t>
  </si>
  <si>
    <t>Madeira</t>
  </si>
  <si>
    <t>Mjød</t>
  </si>
  <si>
    <t>Sake</t>
  </si>
  <si>
    <t>Alkoholfri musserende drikk</t>
  </si>
  <si>
    <t>Alkoholfri vin</t>
  </si>
  <si>
    <t>Alkoholfri most</t>
  </si>
  <si>
    <t>Alkoholfri leskedrikk</t>
  </si>
  <si>
    <t>Alkoholfritt øl</t>
  </si>
  <si>
    <t>Alkoholfritt, øvrig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</si>
  <si>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</si>
  <si>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</si>
  <si>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</si>
  <si>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</si>
  <si>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</si>
  <si>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</si>
  <si>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</si>
  <si>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</si>
  <si>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</si>
  <si>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</si>
  <si>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</si>
  <si>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</si>
  <si>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</si>
  <si>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</si>
  <si>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</si>
  <si>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</si>
  <si>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</si>
  <si>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</si>
  <si>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</si>
  <si>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Østfold</t>
  </si>
  <si>
    <t>Liter ren alkohol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</si>
</sst>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\ %"/>
  </numFmts>
  <fonts count="8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6" fontId="0" fillId="0" borderId="1" xfId="2" applyNumberFormat="1" applyFont="1" applyBorder="1"/>
    <xf numFmtId="0" fontId="6" fillId="4" borderId="1" xfId="0" applyFont="1" applyFill="1" applyBorder="1" applyAlignment="1">
      <alignment horizontal="left"/>
    </xf>
    <xf numFmtId="165" fontId="6" fillId="4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2" applyNumberFormat="1" applyFont="1" applyFill="1" applyBorder="1"/>
    <xf numFmtId="165" fontId="0" fillId="0" borderId="0" xfId="0" applyNumberFormat="1"/>
    <xf numFmtId="166" fontId="0" fillId="0" borderId="0" xfId="2" applyNumberFormat="1" applyFont="1"/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/>
    <xf numFmtId="165" fontId="4" fillId="0" borderId="1" xfId="0" applyNumberFormat="1" applyFont="1" applyBorder="1"/>
    <xf numFmtId="166" fontId="4" fillId="0" borderId="1" xfId="2" applyNumberFormat="1" applyFont="1" applyBorder="1"/>
    <xf numFmtId="0" fontId="0" fillId="0" borderId="1" xfId="0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65" fontId="0" fillId="0" borderId="1" xfId="1" applyNumberFormat="1" applyFont="1" applyBorder="1"/>
    <xf numFmtId="0" fontId="5" fillId="4" borderId="1" xfId="0" applyFont="1" applyFill="1" applyBorder="1" applyAlignment="1">
      <alignment horizontal="left"/>
    </xf>
    <xf numFmtId="165" fontId="5" fillId="4" borderId="1" xfId="1" applyNumberFormat="1" applyFont="1" applyFill="1" applyBorder="1"/>
    <xf numFmtId="165" fontId="4" fillId="3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"/>
  <sheetViews>
    <sheetView tabSelected="1" workbookViewId="0">
      <selection activeCell="H15" sqref="H15"/>
    </sheetView>
  </sheetViews>
  <sheetFormatPr defaultColWidth="11.42578125" defaultRowHeight="12.75"/>
  <cols>
    <col min="1" max="1" width="35.42578125" bestFit="1" customWidth="1"/>
    <col min="3" max="3" width="30.42578125" customWidth="1"/>
  </cols>
  <sheetData>
    <row r="1" spans="1:7">
      <c r="A1" s="1" t="s">
        <v>0</v>
      </c>
    </row>
    <row r="2" spans="1:7">
      <c r="A2" s="2"/>
    </row>
    <row r="3" spans="1:7">
      <c r="A3" s="1" t="s">
        <v>1</v>
      </c>
    </row>
    <row r="4" spans="1:7">
      <c r="A4" s="1" t="s">
        <v>2</v>
      </c>
      <c r="C4" s="24" t="s">
        <v>3</v>
      </c>
      <c r="D4" s="24"/>
      <c r="E4" s="24"/>
      <c r="F4" s="24"/>
      <c r="G4" s="24"/>
    </row>
    <row r="5" spans="1:7">
      <c r="A5" s="1" t="s">
        <v>4</v>
      </c>
      <c r="C5" s="23" t="s">
        <v>5</v>
      </c>
      <c r="D5" s="24" t="s">
        <v>6</v>
      </c>
      <c r="E5" s="24"/>
      <c r="F5" s="24" t="s">
        <v>7</v>
      </c>
      <c r="G5" s="24"/>
    </row>
    <row r="6" spans="1:7">
      <c r="A6" s="1" t="s">
        <v>8</v>
      </c>
      <c r="C6" s="23"/>
      <c r="D6" s="3" t="s">
        <v>9</v>
      </c>
      <c r="E6" s="3" t="s">
        <v>10</v>
      </c>
      <c r="F6" s="3" t="s">
        <v>5</v>
      </c>
      <c r="G6" s="3" t="s">
        <v>11</v>
      </c>
    </row>
    <row r="7" spans="1:7">
      <c r="A7" s="1" t="s">
        <v>12</v>
      </c>
      <c r="C7" s="4" t="s">
        <v>13</v>
      </c>
      <c r="D7" s="5">
        <v>66407441.77599977</v>
      </c>
      <c r="E7" s="5">
        <v>65746701.126999542</v>
      </c>
      <c r="F7" s="5">
        <f>E7-D7</f>
        <v>-660740.64900022745</v>
      </c>
      <c r="G7" s="6">
        <f>F7/D7</f>
        <v>-9.9497982655164553E-3</v>
      </c>
    </row>
    <row r="8" spans="1:7">
      <c r="A8" s="1" t="s">
        <v>14</v>
      </c>
      <c r="C8" s="4" t="s">
        <v>15</v>
      </c>
      <c r="D8" s="5">
        <v>11300211.910000136</v>
      </c>
      <c r="E8" s="5">
        <v>11205259.335000103</v>
      </c>
      <c r="F8" s="5">
        <f t="shared" ref="F8:F71" si="0">E8-D8</f>
        <v>-94952.575000032783</v>
      </c>
      <c r="G8" s="6">
        <f t="shared" ref="G8:G71" si="1">F8/D8</f>
        <v>-8.4027251662426253E-3</v>
      </c>
    </row>
    <row r="9" spans="1:7">
      <c r="A9" s="1" t="s">
        <v>16</v>
      </c>
      <c r="C9" s="4" t="s">
        <v>17</v>
      </c>
      <c r="D9" s="5">
        <v>2640666.3500000164</v>
      </c>
      <c r="E9" s="5">
        <v>2738244.5590000059</v>
      </c>
      <c r="F9" s="5">
        <f t="shared" si="0"/>
        <v>97578.208999989554</v>
      </c>
      <c r="G9" s="6">
        <f t="shared" si="1"/>
        <v>3.6952115893016529E-2</v>
      </c>
    </row>
    <row r="10" spans="1:7">
      <c r="A10" s="1" t="s">
        <v>18</v>
      </c>
      <c r="C10" s="4" t="s">
        <v>19</v>
      </c>
      <c r="D10" s="5">
        <v>518774.02499999985</v>
      </c>
      <c r="E10" s="5">
        <v>500265.97499999998</v>
      </c>
      <c r="F10" s="5">
        <f t="shared" si="0"/>
        <v>-18508.049999999872</v>
      </c>
      <c r="G10" s="6">
        <f t="shared" si="1"/>
        <v>-3.5676516379168903E-2</v>
      </c>
    </row>
    <row r="11" spans="1:7">
      <c r="C11" s="4" t="s">
        <v>20</v>
      </c>
      <c r="D11" s="5">
        <v>436385.45</v>
      </c>
      <c r="E11" s="5">
        <v>489550.3450000002</v>
      </c>
      <c r="F11" s="5">
        <f t="shared" si="0"/>
        <v>53164.895000000193</v>
      </c>
      <c r="G11" s="6">
        <f t="shared" si="1"/>
        <v>0.12183012747102405</v>
      </c>
    </row>
    <row r="12" spans="1:7">
      <c r="C12" s="7" t="s">
        <v>21</v>
      </c>
      <c r="D12" s="8">
        <v>81303479.510999918</v>
      </c>
      <c r="E12" s="8">
        <v>80680021.340999648</v>
      </c>
      <c r="F12" s="9">
        <f t="shared" si="0"/>
        <v>-623458.17000027001</v>
      </c>
      <c r="G12" s="10">
        <f t="shared" si="1"/>
        <v>-7.6682839867378552E-3</v>
      </c>
    </row>
    <row r="13" spans="1:7">
      <c r="F13" s="11"/>
      <c r="G13" s="12"/>
    </row>
    <row r="14" spans="1:7">
      <c r="F14" s="11"/>
      <c r="G14" s="12"/>
    </row>
    <row r="15" spans="1:7">
      <c r="F15" s="11"/>
      <c r="G15" s="12"/>
    </row>
    <row r="16" spans="1:7">
      <c r="C16" s="24" t="s">
        <v>13</v>
      </c>
      <c r="D16" s="24"/>
      <c r="E16" s="24"/>
      <c r="F16" s="24"/>
      <c r="G16" s="24"/>
    </row>
    <row r="17" spans="3:7">
      <c r="C17" s="23" t="s">
        <v>5</v>
      </c>
      <c r="D17" s="24" t="s">
        <v>6</v>
      </c>
      <c r="E17" s="24"/>
      <c r="F17" s="24" t="s">
        <v>7</v>
      </c>
      <c r="G17" s="24"/>
    </row>
    <row r="18" spans="3:7">
      <c r="C18" s="23"/>
      <c r="D18" s="3" t="s">
        <v>9</v>
      </c>
      <c r="E18" s="3" t="s">
        <v>10</v>
      </c>
      <c r="F18" s="3" t="s">
        <v>5</v>
      </c>
      <c r="G18" s="3" t="s">
        <v>11</v>
      </c>
    </row>
    <row r="19" spans="3:7">
      <c r="C19" s="13" t="s">
        <v>22</v>
      </c>
      <c r="D19" s="14">
        <v>40572505.339999996</v>
      </c>
      <c r="E19" s="14">
        <v>39780207.298000008</v>
      </c>
      <c r="F19" s="15">
        <f t="shared" si="0"/>
        <v>-792298.04199998826</v>
      </c>
      <c r="G19" s="16">
        <f t="shared" si="1"/>
        <v>-1.9527954592906793E-2</v>
      </c>
    </row>
    <row r="20" spans="3:7">
      <c r="C20" s="17" t="s">
        <v>23</v>
      </c>
      <c r="D20" s="5">
        <v>16567297.206999997</v>
      </c>
      <c r="E20" s="5">
        <v>15651282.229000008</v>
      </c>
      <c r="F20" s="5">
        <f t="shared" si="0"/>
        <v>-916014.97799998894</v>
      </c>
      <c r="G20" s="6">
        <f t="shared" si="1"/>
        <v>-5.529055020591743E-2</v>
      </c>
    </row>
    <row r="21" spans="3:7">
      <c r="C21" s="17" t="s">
        <v>24</v>
      </c>
      <c r="D21" s="5">
        <v>5358481</v>
      </c>
      <c r="E21" s="5">
        <v>5696287.875</v>
      </c>
      <c r="F21" s="5">
        <f t="shared" si="0"/>
        <v>337806.875</v>
      </c>
      <c r="G21" s="6">
        <f t="shared" si="1"/>
        <v>6.3041536398094913E-2</v>
      </c>
    </row>
    <row r="22" spans="3:7">
      <c r="C22" s="17" t="s">
        <v>25</v>
      </c>
      <c r="D22" s="5">
        <v>4166697.572999998</v>
      </c>
      <c r="E22" s="5">
        <v>4565843.5780000007</v>
      </c>
      <c r="F22" s="5">
        <f t="shared" si="0"/>
        <v>399146.00500000268</v>
      </c>
      <c r="G22" s="6">
        <f t="shared" si="1"/>
        <v>9.5794330643637252E-2</v>
      </c>
    </row>
    <row r="23" spans="3:7">
      <c r="C23" s="17" t="s">
        <v>26</v>
      </c>
      <c r="D23" s="5">
        <v>4258762.6769999992</v>
      </c>
      <c r="E23" s="5">
        <v>3969923.81</v>
      </c>
      <c r="F23" s="5">
        <f t="shared" si="0"/>
        <v>-288838.86699999915</v>
      </c>
      <c r="G23" s="6">
        <f t="shared" si="1"/>
        <v>-6.7822250007005785E-2</v>
      </c>
    </row>
    <row r="24" spans="3:7">
      <c r="C24" s="17" t="s">
        <v>27</v>
      </c>
      <c r="D24" s="5">
        <v>2805144.2080000001</v>
      </c>
      <c r="E24" s="5">
        <v>2923504.75</v>
      </c>
      <c r="F24" s="5">
        <f t="shared" si="0"/>
        <v>118360.5419999999</v>
      </c>
      <c r="G24" s="6">
        <f t="shared" si="1"/>
        <v>4.2194102414573581E-2</v>
      </c>
    </row>
    <row r="25" spans="3:7">
      <c r="C25" s="17" t="s">
        <v>28</v>
      </c>
      <c r="D25" s="5">
        <v>2534050.6749999993</v>
      </c>
      <c r="E25" s="5">
        <v>2567419.125</v>
      </c>
      <c r="F25" s="5">
        <f t="shared" si="0"/>
        <v>33368.450000000652</v>
      </c>
      <c r="G25" s="6">
        <f t="shared" si="1"/>
        <v>1.3168027904572454E-2</v>
      </c>
    </row>
    <row r="26" spans="3:7">
      <c r="C26" s="17" t="s">
        <v>29</v>
      </c>
      <c r="D26" s="5">
        <v>2672185.875</v>
      </c>
      <c r="E26" s="5">
        <v>2449055.25</v>
      </c>
      <c r="F26" s="5">
        <f t="shared" si="0"/>
        <v>-223130.625</v>
      </c>
      <c r="G26" s="6">
        <f t="shared" si="1"/>
        <v>-8.3501161759565096E-2</v>
      </c>
    </row>
    <row r="27" spans="3:7">
      <c r="C27" s="17" t="s">
        <v>30</v>
      </c>
      <c r="D27" s="5">
        <v>998516.25</v>
      </c>
      <c r="E27" s="5">
        <v>836546.5</v>
      </c>
      <c r="F27" s="5">
        <f t="shared" si="0"/>
        <v>-161969.75</v>
      </c>
      <c r="G27" s="6">
        <f t="shared" si="1"/>
        <v>-0.16221042972510463</v>
      </c>
    </row>
    <row r="28" spans="3:7">
      <c r="C28" s="17" t="s">
        <v>31</v>
      </c>
      <c r="D28" s="5">
        <v>887888.5</v>
      </c>
      <c r="E28" s="5">
        <v>741338.25</v>
      </c>
      <c r="F28" s="5">
        <f t="shared" si="0"/>
        <v>-146550.25</v>
      </c>
      <c r="G28" s="6">
        <f t="shared" si="1"/>
        <v>-0.16505479010033355</v>
      </c>
    </row>
    <row r="29" spans="3:7">
      <c r="C29" s="17" t="s">
        <v>32</v>
      </c>
      <c r="D29" s="5">
        <v>72593.625</v>
      </c>
      <c r="E29" s="5">
        <v>135294.75</v>
      </c>
      <c r="F29" s="5">
        <f t="shared" si="0"/>
        <v>62701.125</v>
      </c>
      <c r="G29" s="6">
        <f t="shared" si="1"/>
        <v>0.86372770336238203</v>
      </c>
    </row>
    <row r="30" spans="3:7">
      <c r="C30" s="17" t="s">
        <v>33</v>
      </c>
      <c r="D30" s="5">
        <v>123318</v>
      </c>
      <c r="E30" s="5">
        <v>106308</v>
      </c>
      <c r="F30" s="5">
        <f t="shared" si="0"/>
        <v>-17010</v>
      </c>
      <c r="G30" s="6">
        <f t="shared" si="1"/>
        <v>-0.13793606772733907</v>
      </c>
    </row>
    <row r="31" spans="3:7">
      <c r="C31" s="17" t="s">
        <v>34</v>
      </c>
      <c r="D31" s="5">
        <v>51036.75</v>
      </c>
      <c r="E31" s="5">
        <v>58167.75</v>
      </c>
      <c r="F31" s="5">
        <f t="shared" si="0"/>
        <v>7131</v>
      </c>
      <c r="G31" s="6">
        <f t="shared" si="1"/>
        <v>0.13972284677217886</v>
      </c>
    </row>
    <row r="32" spans="3:7">
      <c r="C32" s="17" t="s">
        <v>35</v>
      </c>
      <c r="D32" s="5">
        <v>40047</v>
      </c>
      <c r="E32" s="5">
        <v>47713.5</v>
      </c>
      <c r="F32" s="5">
        <f t="shared" si="0"/>
        <v>7666.5</v>
      </c>
      <c r="G32" s="6">
        <f t="shared" si="1"/>
        <v>0.19143756086598246</v>
      </c>
    </row>
    <row r="33" spans="3:7">
      <c r="C33" s="17" t="s">
        <v>36</v>
      </c>
      <c r="D33" s="5">
        <v>7348.5</v>
      </c>
      <c r="E33" s="5">
        <v>9503.25</v>
      </c>
      <c r="F33" s="5">
        <f t="shared" si="0"/>
        <v>2154.75</v>
      </c>
      <c r="G33" s="6">
        <f t="shared" si="1"/>
        <v>0.29322310675648089</v>
      </c>
    </row>
    <row r="34" spans="3:7">
      <c r="C34" s="17" t="s">
        <v>37</v>
      </c>
      <c r="D34" s="5">
        <v>7425</v>
      </c>
      <c r="E34" s="5">
        <v>6114.75</v>
      </c>
      <c r="F34" s="5">
        <f t="shared" si="0"/>
        <v>-1310.25</v>
      </c>
      <c r="G34" s="6">
        <f t="shared" si="1"/>
        <v>-0.17646464646464646</v>
      </c>
    </row>
    <row r="35" spans="3:7">
      <c r="C35" s="17" t="s">
        <v>38</v>
      </c>
      <c r="D35" s="5">
        <v>12031.5</v>
      </c>
      <c r="E35" s="5">
        <v>4653</v>
      </c>
      <c r="F35" s="5">
        <f t="shared" si="0"/>
        <v>-7378.5</v>
      </c>
      <c r="G35" s="6">
        <f t="shared" si="1"/>
        <v>-0.61326517890537335</v>
      </c>
    </row>
    <row r="36" spans="3:7">
      <c r="C36" s="17" t="s">
        <v>39</v>
      </c>
      <c r="D36" s="5">
        <v>1956</v>
      </c>
      <c r="E36" s="5">
        <v>3045.75</v>
      </c>
      <c r="F36" s="5">
        <f t="shared" si="0"/>
        <v>1089.75</v>
      </c>
      <c r="G36" s="6">
        <f t="shared" si="1"/>
        <v>0.55713190184049077</v>
      </c>
    </row>
    <row r="37" spans="3:7">
      <c r="C37" s="17" t="s">
        <v>40</v>
      </c>
      <c r="D37" s="5">
        <v>1994.25</v>
      </c>
      <c r="E37" s="5">
        <v>2127.75</v>
      </c>
      <c r="F37" s="5">
        <f t="shared" si="0"/>
        <v>133.5</v>
      </c>
      <c r="G37" s="6">
        <f t="shared" si="1"/>
        <v>6.694245957126739E-2</v>
      </c>
    </row>
    <row r="38" spans="3:7">
      <c r="C38" s="18" t="s">
        <v>41</v>
      </c>
      <c r="D38" s="5">
        <f>D19-SUM(D20:D37)</f>
        <v>5730.75</v>
      </c>
      <c r="E38" s="5">
        <f>E19-SUM(E20:E37)</f>
        <v>6077.430999994278</v>
      </c>
      <c r="F38" s="5">
        <f t="shared" si="0"/>
        <v>346.68099999427795</v>
      </c>
      <c r="G38" s="6">
        <f t="shared" si="1"/>
        <v>6.0494874142874487E-2</v>
      </c>
    </row>
    <row r="39" spans="3:7">
      <c r="C39" s="13" t="s">
        <v>42</v>
      </c>
      <c r="D39" s="14">
        <v>17958186.566</v>
      </c>
      <c r="E39" s="14">
        <v>17880809.363000002</v>
      </c>
      <c r="F39" s="5">
        <f t="shared" si="0"/>
        <v>-77377.202999997884</v>
      </c>
      <c r="G39" s="6">
        <f t="shared" si="1"/>
        <v>-4.3087425735121344E-3</v>
      </c>
    </row>
    <row r="40" spans="3:7">
      <c r="C40" s="17" t="s">
        <v>36</v>
      </c>
      <c r="D40" s="5">
        <v>5075788.625</v>
      </c>
      <c r="E40" s="5">
        <v>5031304.9250000007</v>
      </c>
      <c r="F40" s="5">
        <f t="shared" si="0"/>
        <v>-44483.699999999255</v>
      </c>
      <c r="G40" s="6">
        <f t="shared" si="1"/>
        <v>-8.7638992256103363E-3</v>
      </c>
    </row>
    <row r="41" spans="3:7">
      <c r="C41" s="17" t="s">
        <v>25</v>
      </c>
      <c r="D41" s="5">
        <v>4799805.7539999997</v>
      </c>
      <c r="E41" s="5">
        <v>4628288.4730000021</v>
      </c>
      <c r="F41" s="5">
        <f t="shared" si="0"/>
        <v>-171517.28099999763</v>
      </c>
      <c r="G41" s="6">
        <f t="shared" si="1"/>
        <v>-3.5734212964151892E-2</v>
      </c>
    </row>
    <row r="42" spans="3:7">
      <c r="C42" s="17" t="s">
        <v>23</v>
      </c>
      <c r="D42" s="5">
        <v>1973198.6730000007</v>
      </c>
      <c r="E42" s="5">
        <v>1979123.1019999995</v>
      </c>
      <c r="F42" s="5">
        <f t="shared" si="0"/>
        <v>5924.4289999988396</v>
      </c>
      <c r="G42" s="6">
        <f t="shared" si="1"/>
        <v>3.0024493129176344E-3</v>
      </c>
    </row>
    <row r="43" spans="3:7">
      <c r="C43" s="17" t="s">
        <v>26</v>
      </c>
      <c r="D43" s="5">
        <v>1406311.0270000002</v>
      </c>
      <c r="E43" s="5">
        <v>1462492.875</v>
      </c>
      <c r="F43" s="5">
        <f t="shared" si="0"/>
        <v>56181.847999999765</v>
      </c>
      <c r="G43" s="6">
        <f t="shared" si="1"/>
        <v>3.9949802654857341E-2</v>
      </c>
    </row>
    <row r="44" spans="3:7">
      <c r="C44" s="17" t="s">
        <v>29</v>
      </c>
      <c r="D44" s="5">
        <v>1296366.75</v>
      </c>
      <c r="E44" s="5">
        <v>1347487.5</v>
      </c>
      <c r="F44" s="5">
        <f t="shared" si="0"/>
        <v>51120.75</v>
      </c>
      <c r="G44" s="6">
        <f t="shared" si="1"/>
        <v>3.9433863912353505E-2</v>
      </c>
    </row>
    <row r="45" spans="3:7">
      <c r="C45" s="17" t="s">
        <v>34</v>
      </c>
      <c r="D45" s="5">
        <v>633792.25</v>
      </c>
      <c r="E45" s="5">
        <v>613136.5</v>
      </c>
      <c r="F45" s="5">
        <f t="shared" si="0"/>
        <v>-20655.75</v>
      </c>
      <c r="G45" s="6">
        <f t="shared" si="1"/>
        <v>-3.2590726693171146E-2</v>
      </c>
    </row>
    <row r="46" spans="3:7">
      <c r="C46" s="17" t="s">
        <v>33</v>
      </c>
      <c r="D46" s="5">
        <v>537076.5</v>
      </c>
      <c r="E46" s="5">
        <v>576426.75</v>
      </c>
      <c r="F46" s="5">
        <f t="shared" si="0"/>
        <v>39350.25</v>
      </c>
      <c r="G46" s="6">
        <f t="shared" si="1"/>
        <v>7.3267495412664682E-2</v>
      </c>
    </row>
    <row r="47" spans="3:7">
      <c r="C47" s="17" t="s">
        <v>32</v>
      </c>
      <c r="D47" s="5">
        <v>428957.25</v>
      </c>
      <c r="E47" s="5">
        <v>480583.875</v>
      </c>
      <c r="F47" s="5">
        <f t="shared" si="0"/>
        <v>51626.625</v>
      </c>
      <c r="G47" s="6">
        <f t="shared" si="1"/>
        <v>0.12035377651269445</v>
      </c>
    </row>
    <row r="48" spans="3:7">
      <c r="C48" s="17" t="s">
        <v>24</v>
      </c>
      <c r="D48" s="5">
        <v>401196.75</v>
      </c>
      <c r="E48" s="5">
        <v>463561.875</v>
      </c>
      <c r="F48" s="5">
        <f t="shared" si="0"/>
        <v>62365.125</v>
      </c>
      <c r="G48" s="6">
        <f t="shared" si="1"/>
        <v>0.15544773231587744</v>
      </c>
    </row>
    <row r="49" spans="3:7">
      <c r="C49" s="17" t="s">
        <v>30</v>
      </c>
      <c r="D49" s="5">
        <v>421942.625</v>
      </c>
      <c r="E49" s="5">
        <v>460060.125</v>
      </c>
      <c r="F49" s="5">
        <f t="shared" si="0"/>
        <v>38117.5</v>
      </c>
      <c r="G49" s="6">
        <f t="shared" si="1"/>
        <v>9.0338111727868209E-2</v>
      </c>
    </row>
    <row r="50" spans="3:7">
      <c r="C50" s="17" t="s">
        <v>28</v>
      </c>
      <c r="D50" s="5">
        <v>361000.2730000001</v>
      </c>
      <c r="E50" s="5">
        <v>341176.61299999995</v>
      </c>
      <c r="F50" s="5">
        <f t="shared" si="0"/>
        <v>-19823.660000000149</v>
      </c>
      <c r="G50" s="6">
        <f t="shared" si="1"/>
        <v>-5.4913144068453774E-2</v>
      </c>
    </row>
    <row r="51" spans="3:7">
      <c r="C51" s="17" t="s">
        <v>31</v>
      </c>
      <c r="D51" s="5">
        <v>329488</v>
      </c>
      <c r="E51" s="5">
        <v>300676.875</v>
      </c>
      <c r="F51" s="5">
        <f t="shared" si="0"/>
        <v>-28811.125</v>
      </c>
      <c r="G51" s="6">
        <f t="shared" si="1"/>
        <v>-8.7442107148060014E-2</v>
      </c>
    </row>
    <row r="52" spans="3:7">
      <c r="C52" s="17" t="s">
        <v>27</v>
      </c>
      <c r="D52" s="5">
        <v>264079.33900000009</v>
      </c>
      <c r="E52" s="5">
        <v>176514.625</v>
      </c>
      <c r="F52" s="5">
        <f t="shared" si="0"/>
        <v>-87564.714000000095</v>
      </c>
      <c r="G52" s="6">
        <f t="shared" si="1"/>
        <v>-0.33158487268100917</v>
      </c>
    </row>
    <row r="53" spans="3:7">
      <c r="C53" s="17" t="s">
        <v>38</v>
      </c>
      <c r="D53" s="5">
        <v>26075.5</v>
      </c>
      <c r="E53" s="5">
        <v>16769</v>
      </c>
      <c r="F53" s="5">
        <f t="shared" si="0"/>
        <v>-9306.5</v>
      </c>
      <c r="G53" s="6">
        <f t="shared" si="1"/>
        <v>-0.35690590784452841</v>
      </c>
    </row>
    <row r="54" spans="3:7">
      <c r="C54" s="18" t="s">
        <v>41</v>
      </c>
      <c r="D54" s="5">
        <f>D39-SUM(D40:D53)</f>
        <v>3107.2499999925494</v>
      </c>
      <c r="E54" s="5">
        <f>E39-SUM(E40:E53)</f>
        <v>3206.25</v>
      </c>
      <c r="F54" s="5">
        <f t="shared" si="0"/>
        <v>99.000000007450581</v>
      </c>
      <c r="G54" s="6">
        <f t="shared" si="1"/>
        <v>3.1860970313842774E-2</v>
      </c>
    </row>
    <row r="55" spans="3:7">
      <c r="C55" s="13" t="s">
        <v>43</v>
      </c>
      <c r="D55" s="14">
        <v>4797271.3999999966</v>
      </c>
      <c r="E55" s="14">
        <v>4846146.3249999993</v>
      </c>
      <c r="F55" s="5">
        <f t="shared" si="0"/>
        <v>48874.925000002608</v>
      </c>
      <c r="G55" s="6">
        <f t="shared" si="1"/>
        <v>1.018806753355723E-2</v>
      </c>
    </row>
    <row r="56" spans="3:7">
      <c r="C56" s="17" t="s">
        <v>23</v>
      </c>
      <c r="D56" s="5">
        <v>2522517.0749999974</v>
      </c>
      <c r="E56" s="5">
        <v>2427725.3750000005</v>
      </c>
      <c r="F56" s="5">
        <f t="shared" si="0"/>
        <v>-94791.699999996927</v>
      </c>
      <c r="G56" s="6">
        <f t="shared" si="1"/>
        <v>-3.7578219366462377E-2</v>
      </c>
    </row>
    <row r="57" spans="3:7">
      <c r="C57" s="17" t="s">
        <v>25</v>
      </c>
      <c r="D57" s="5">
        <v>1008026.7999999996</v>
      </c>
      <c r="E57" s="5">
        <v>1113468.8000000003</v>
      </c>
      <c r="F57" s="5">
        <f t="shared" si="0"/>
        <v>105442.0000000007</v>
      </c>
      <c r="G57" s="6">
        <f t="shared" si="1"/>
        <v>0.10460237763519853</v>
      </c>
    </row>
    <row r="58" spans="3:7">
      <c r="C58" s="17" t="s">
        <v>24</v>
      </c>
      <c r="D58" s="5">
        <v>1062600.6000000001</v>
      </c>
      <c r="E58" s="5">
        <v>1085517.5999999996</v>
      </c>
      <c r="F58" s="5">
        <f t="shared" si="0"/>
        <v>22916.999999999534</v>
      </c>
      <c r="G58" s="6">
        <f t="shared" si="1"/>
        <v>2.1566899171710924E-2</v>
      </c>
    </row>
    <row r="59" spans="3:7">
      <c r="C59" s="17" t="s">
        <v>29</v>
      </c>
      <c r="D59" s="5">
        <v>136344.95000000004</v>
      </c>
      <c r="E59" s="5">
        <v>123189.54999999993</v>
      </c>
      <c r="F59" s="5">
        <f t="shared" si="0"/>
        <v>-13155.400000000111</v>
      </c>
      <c r="G59" s="6">
        <f t="shared" si="1"/>
        <v>-9.6486155152795225E-2</v>
      </c>
    </row>
    <row r="60" spans="3:7">
      <c r="C60" s="17" t="s">
        <v>36</v>
      </c>
      <c r="D60" s="5">
        <v>38932.674999999981</v>
      </c>
      <c r="E60" s="5">
        <v>43209.349999999984</v>
      </c>
      <c r="F60" s="5">
        <f t="shared" si="0"/>
        <v>4276.6750000000029</v>
      </c>
      <c r="G60" s="6">
        <f t="shared" si="1"/>
        <v>0.10984796189832846</v>
      </c>
    </row>
    <row r="61" spans="3:7">
      <c r="C61" s="17" t="s">
        <v>30</v>
      </c>
      <c r="D61" s="5">
        <v>14087.25</v>
      </c>
      <c r="E61" s="5">
        <v>18593.25</v>
      </c>
      <c r="F61" s="5">
        <f t="shared" si="0"/>
        <v>4506</v>
      </c>
      <c r="G61" s="6">
        <f t="shared" si="1"/>
        <v>0.31986370654315072</v>
      </c>
    </row>
    <row r="62" spans="3:7">
      <c r="C62" s="17" t="s">
        <v>28</v>
      </c>
      <c r="D62" s="5">
        <v>6543</v>
      </c>
      <c r="E62" s="5">
        <v>10659</v>
      </c>
      <c r="F62" s="5">
        <f t="shared" si="0"/>
        <v>4116</v>
      </c>
      <c r="G62" s="6">
        <f t="shared" si="1"/>
        <v>0.62906923429619443</v>
      </c>
    </row>
    <row r="63" spans="3:7">
      <c r="C63" s="17" t="s">
        <v>33</v>
      </c>
      <c r="D63" s="5">
        <v>369.75</v>
      </c>
      <c r="E63" s="5">
        <v>7233</v>
      </c>
      <c r="F63" s="5">
        <f t="shared" si="0"/>
        <v>6863.25</v>
      </c>
      <c r="G63" s="6">
        <f t="shared" si="1"/>
        <v>18.561866125760648</v>
      </c>
    </row>
    <row r="64" spans="3:7">
      <c r="C64" s="17" t="s">
        <v>26</v>
      </c>
      <c r="D64" s="5">
        <v>747</v>
      </c>
      <c r="E64" s="5">
        <v>6111</v>
      </c>
      <c r="F64" s="5">
        <f t="shared" si="0"/>
        <v>5364</v>
      </c>
      <c r="G64" s="6">
        <f t="shared" si="1"/>
        <v>7.1807228915662646</v>
      </c>
    </row>
    <row r="65" spans="3:7">
      <c r="C65" s="17" t="s">
        <v>32</v>
      </c>
      <c r="D65" s="5">
        <v>3711.5</v>
      </c>
      <c r="E65" s="5">
        <v>3431</v>
      </c>
      <c r="F65" s="5">
        <f t="shared" si="0"/>
        <v>-280.5</v>
      </c>
      <c r="G65" s="6">
        <f t="shared" si="1"/>
        <v>-7.5575912703758588E-2</v>
      </c>
    </row>
    <row r="66" spans="3:7">
      <c r="C66" s="17" t="s">
        <v>44</v>
      </c>
      <c r="D66" s="5">
        <v>896.25</v>
      </c>
      <c r="E66" s="5">
        <v>3177.75</v>
      </c>
      <c r="F66" s="5">
        <f t="shared" si="0"/>
        <v>2281.5</v>
      </c>
      <c r="G66" s="6">
        <f t="shared" si="1"/>
        <v>2.5456066945606692</v>
      </c>
    </row>
    <row r="67" spans="3:7">
      <c r="C67" s="17" t="s">
        <v>34</v>
      </c>
      <c r="D67" s="5">
        <v>1448.25</v>
      </c>
      <c r="E67" s="5">
        <v>1454.25</v>
      </c>
      <c r="F67" s="5">
        <f t="shared" si="0"/>
        <v>6</v>
      </c>
      <c r="G67" s="6">
        <f t="shared" si="1"/>
        <v>4.142931123770067E-3</v>
      </c>
    </row>
    <row r="68" spans="3:7">
      <c r="C68" s="18" t="s">
        <v>41</v>
      </c>
      <c r="D68" s="5">
        <f>D55-SUM(D56:D67)</f>
        <v>1046.2999999988824</v>
      </c>
      <c r="E68" s="5">
        <f>E55-SUM(E56:E67)</f>
        <v>2376.3999999994412</v>
      </c>
      <c r="F68" s="5">
        <f t="shared" si="0"/>
        <v>1330.1000000005588</v>
      </c>
      <c r="G68" s="6">
        <f t="shared" si="1"/>
        <v>1.2712415177310328</v>
      </c>
    </row>
    <row r="69" spans="3:7">
      <c r="C69" s="13" t="s">
        <v>45</v>
      </c>
      <c r="D69" s="14">
        <v>2104035.0050000004</v>
      </c>
      <c r="E69" s="14">
        <v>2214886.7259999998</v>
      </c>
      <c r="F69" s="5">
        <f t="shared" si="0"/>
        <v>110851.72099999944</v>
      </c>
      <c r="G69" s="6">
        <f t="shared" si="1"/>
        <v>5.268530263829875E-2</v>
      </c>
    </row>
    <row r="70" spans="3:7">
      <c r="C70" s="17" t="s">
        <v>25</v>
      </c>
      <c r="D70" s="5">
        <v>942107.79900000046</v>
      </c>
      <c r="E70" s="5">
        <v>1062985.2209999999</v>
      </c>
      <c r="F70" s="5">
        <f t="shared" si="0"/>
        <v>120877.42199999944</v>
      </c>
      <c r="G70" s="6">
        <f t="shared" si="1"/>
        <v>0.12830529810739777</v>
      </c>
    </row>
    <row r="71" spans="3:7">
      <c r="C71" s="17" t="s">
        <v>23</v>
      </c>
      <c r="D71" s="5">
        <v>344567.29199999978</v>
      </c>
      <c r="E71" s="5">
        <v>452652.37999999983</v>
      </c>
      <c r="F71" s="5">
        <f t="shared" si="0"/>
        <v>108085.08800000005</v>
      </c>
      <c r="G71" s="6">
        <f t="shared" si="1"/>
        <v>0.31368354022412587</v>
      </c>
    </row>
    <row r="72" spans="3:7">
      <c r="C72" s="17" t="s">
        <v>27</v>
      </c>
      <c r="D72" s="5">
        <v>355816.28899999999</v>
      </c>
      <c r="E72" s="5">
        <v>318776.25</v>
      </c>
      <c r="F72" s="5">
        <f t="shared" ref="F72:F135" si="2">E72-D72</f>
        <v>-37040.03899999999</v>
      </c>
      <c r="G72" s="6">
        <f t="shared" ref="G72:G135" si="3">F72/D72</f>
        <v>-0.10409877272369616</v>
      </c>
    </row>
    <row r="73" spans="3:7">
      <c r="C73" s="17" t="s">
        <v>24</v>
      </c>
      <c r="D73" s="5">
        <v>173915.5</v>
      </c>
      <c r="E73" s="5">
        <v>161771.75</v>
      </c>
      <c r="F73" s="5">
        <f t="shared" si="2"/>
        <v>-12143.75</v>
      </c>
      <c r="G73" s="6">
        <f t="shared" si="3"/>
        <v>-6.9825576213735988E-2</v>
      </c>
    </row>
    <row r="74" spans="3:7">
      <c r="C74" s="17" t="s">
        <v>26</v>
      </c>
      <c r="D74" s="5">
        <v>135377.25</v>
      </c>
      <c r="E74" s="5">
        <v>109538.25</v>
      </c>
      <c r="F74" s="5">
        <f t="shared" si="2"/>
        <v>-25839</v>
      </c>
      <c r="G74" s="6">
        <f t="shared" si="3"/>
        <v>-0.19086663379556018</v>
      </c>
    </row>
    <row r="75" spans="3:7">
      <c r="C75" s="17" t="s">
        <v>36</v>
      </c>
      <c r="D75" s="5">
        <v>55454.75</v>
      </c>
      <c r="E75" s="5">
        <v>47294.25</v>
      </c>
      <c r="F75" s="5">
        <f t="shared" si="2"/>
        <v>-8160.5</v>
      </c>
      <c r="G75" s="6">
        <f t="shared" si="3"/>
        <v>-0.14715601458847077</v>
      </c>
    </row>
    <row r="76" spans="3:7">
      <c r="C76" s="17" t="s">
        <v>32</v>
      </c>
      <c r="D76" s="5">
        <v>55905</v>
      </c>
      <c r="E76" s="5">
        <v>46788</v>
      </c>
      <c r="F76" s="5">
        <f t="shared" si="2"/>
        <v>-9117</v>
      </c>
      <c r="G76" s="6">
        <f t="shared" si="3"/>
        <v>-0.16308022538234504</v>
      </c>
    </row>
    <row r="77" spans="3:7">
      <c r="C77" s="17" t="s">
        <v>30</v>
      </c>
      <c r="D77" s="5">
        <v>20259</v>
      </c>
      <c r="E77" s="5">
        <v>5727</v>
      </c>
      <c r="F77" s="5">
        <f t="shared" si="2"/>
        <v>-14532</v>
      </c>
      <c r="G77" s="6">
        <f t="shared" si="3"/>
        <v>-0.71731082481859909</v>
      </c>
    </row>
    <row r="78" spans="3:7">
      <c r="C78" s="17" t="s">
        <v>28</v>
      </c>
      <c r="D78" s="5">
        <v>14563.875</v>
      </c>
      <c r="E78" s="5">
        <v>3528.375</v>
      </c>
      <c r="F78" s="5">
        <f t="shared" si="2"/>
        <v>-11035.5</v>
      </c>
      <c r="G78" s="6">
        <f t="shared" si="3"/>
        <v>-0.75773102968818395</v>
      </c>
    </row>
    <row r="79" spans="3:7">
      <c r="C79" s="17" t="s">
        <v>33</v>
      </c>
      <c r="D79" s="5">
        <v>18.75</v>
      </c>
      <c r="E79" s="5">
        <v>2586.75</v>
      </c>
      <c r="F79" s="5">
        <f t="shared" si="2"/>
        <v>2568</v>
      </c>
      <c r="G79" s="6">
        <f t="shared" si="3"/>
        <v>136.96</v>
      </c>
    </row>
    <row r="80" spans="3:7">
      <c r="C80" s="17" t="s">
        <v>38</v>
      </c>
      <c r="D80" s="5">
        <v>655.5</v>
      </c>
      <c r="E80" s="5">
        <v>2478</v>
      </c>
      <c r="F80" s="5">
        <f t="shared" si="2"/>
        <v>1822.5</v>
      </c>
      <c r="G80" s="6">
        <f t="shared" si="3"/>
        <v>2.7803203661327229</v>
      </c>
    </row>
    <row r="81" spans="3:7">
      <c r="C81" s="17" t="s">
        <v>29</v>
      </c>
      <c r="D81" s="5">
        <v>5337</v>
      </c>
      <c r="E81" s="5">
        <v>498.75</v>
      </c>
      <c r="F81" s="5">
        <f t="shared" si="2"/>
        <v>-4838.25</v>
      </c>
      <c r="G81" s="6">
        <f t="shared" si="3"/>
        <v>-0.90654862282181004</v>
      </c>
    </row>
    <row r="82" spans="3:7">
      <c r="C82" s="18" t="s">
        <v>41</v>
      </c>
      <c r="D82" s="5">
        <f>D69-SUM(D70:D81)</f>
        <v>57</v>
      </c>
      <c r="E82" s="5">
        <f>E69-SUM(E70:E81)</f>
        <v>261.75</v>
      </c>
      <c r="F82" s="5">
        <f t="shared" si="2"/>
        <v>204.75</v>
      </c>
      <c r="G82" s="6">
        <f t="shared" si="3"/>
        <v>3.5921052631578947</v>
      </c>
    </row>
    <row r="83" spans="3:7">
      <c r="C83" s="13" t="s">
        <v>46</v>
      </c>
      <c r="D83" s="14">
        <v>591001.47499999986</v>
      </c>
      <c r="E83" s="14">
        <v>609288.87500000023</v>
      </c>
      <c r="F83" s="5">
        <f t="shared" si="2"/>
        <v>18287.400000000373</v>
      </c>
      <c r="G83" s="6">
        <f t="shared" si="3"/>
        <v>3.0943069981340363E-2</v>
      </c>
    </row>
    <row r="84" spans="3:7">
      <c r="C84" s="17" t="s">
        <v>23</v>
      </c>
      <c r="D84" s="5">
        <v>343714.84999999986</v>
      </c>
      <c r="E84" s="5">
        <v>350694.87500000029</v>
      </c>
      <c r="F84" s="5">
        <f t="shared" si="2"/>
        <v>6980.0250000004307</v>
      </c>
      <c r="G84" s="6">
        <f t="shared" si="3"/>
        <v>2.0307603817526165E-2</v>
      </c>
    </row>
    <row r="85" spans="3:7">
      <c r="C85" s="17" t="s">
        <v>29</v>
      </c>
      <c r="D85" s="5">
        <v>72928.5</v>
      </c>
      <c r="E85" s="5">
        <v>72177.75</v>
      </c>
      <c r="F85" s="5">
        <f t="shared" si="2"/>
        <v>-750.75</v>
      </c>
      <c r="G85" s="6">
        <f t="shared" si="3"/>
        <v>-1.0294329377403896E-2</v>
      </c>
    </row>
    <row r="86" spans="3:7">
      <c r="C86" s="17" t="s">
        <v>28</v>
      </c>
      <c r="D86" s="5">
        <v>62893.875</v>
      </c>
      <c r="E86" s="5">
        <v>57228</v>
      </c>
      <c r="F86" s="5">
        <f t="shared" si="2"/>
        <v>-5665.875</v>
      </c>
      <c r="G86" s="6">
        <f t="shared" si="3"/>
        <v>-9.0086276286840336E-2</v>
      </c>
    </row>
    <row r="87" spans="3:7">
      <c r="C87" s="17" t="s">
        <v>32</v>
      </c>
      <c r="D87" s="5">
        <v>50295</v>
      </c>
      <c r="E87" s="5">
        <v>49297.5</v>
      </c>
      <c r="F87" s="5">
        <f t="shared" si="2"/>
        <v>-997.5</v>
      </c>
      <c r="G87" s="6">
        <f t="shared" si="3"/>
        <v>-1.9832985386221295E-2</v>
      </c>
    </row>
    <row r="88" spans="3:7">
      <c r="C88" s="17" t="s">
        <v>37</v>
      </c>
      <c r="D88" s="5">
        <v>32908.5</v>
      </c>
      <c r="E88" s="5">
        <v>34489.5</v>
      </c>
      <c r="F88" s="5">
        <f t="shared" si="2"/>
        <v>1581</v>
      </c>
      <c r="G88" s="6">
        <f t="shared" si="3"/>
        <v>4.8042299102055701E-2</v>
      </c>
    </row>
    <row r="89" spans="3:7">
      <c r="C89" s="17" t="s">
        <v>25</v>
      </c>
      <c r="D89" s="5">
        <v>16967.25</v>
      </c>
      <c r="E89" s="5">
        <v>33588</v>
      </c>
      <c r="F89" s="5">
        <f t="shared" si="2"/>
        <v>16620.75</v>
      </c>
      <c r="G89" s="6">
        <f t="shared" si="3"/>
        <v>0.97957830526455381</v>
      </c>
    </row>
    <row r="90" spans="3:7">
      <c r="C90" s="17" t="s">
        <v>30</v>
      </c>
      <c r="D90" s="5">
        <v>4176.75</v>
      </c>
      <c r="E90" s="5">
        <v>6675.75</v>
      </c>
      <c r="F90" s="5">
        <f t="shared" si="2"/>
        <v>2499</v>
      </c>
      <c r="G90" s="6">
        <f t="shared" si="3"/>
        <v>0.59831208475489317</v>
      </c>
    </row>
    <row r="91" spans="3:7">
      <c r="C91" s="17" t="s">
        <v>36</v>
      </c>
      <c r="D91" s="5">
        <v>5508</v>
      </c>
      <c r="E91" s="5">
        <v>3921</v>
      </c>
      <c r="F91" s="5">
        <f t="shared" si="2"/>
        <v>-1587</v>
      </c>
      <c r="G91" s="6">
        <f t="shared" si="3"/>
        <v>-0.28812636165577343</v>
      </c>
    </row>
    <row r="92" spans="3:7">
      <c r="C92" s="17" t="s">
        <v>24</v>
      </c>
      <c r="D92" s="5">
        <v>948.75</v>
      </c>
      <c r="E92" s="5">
        <v>771</v>
      </c>
      <c r="F92" s="5">
        <f t="shared" si="2"/>
        <v>-177.75</v>
      </c>
      <c r="G92" s="6">
        <f t="shared" si="3"/>
        <v>-0.18735177865612648</v>
      </c>
    </row>
    <row r="93" spans="3:7">
      <c r="C93" s="17" t="s">
        <v>27</v>
      </c>
      <c r="D93" s="5">
        <v>660</v>
      </c>
      <c r="E93" s="5">
        <v>445.5</v>
      </c>
      <c r="F93" s="5">
        <f t="shared" si="2"/>
        <v>-214.5</v>
      </c>
      <c r="G93" s="6">
        <f t="shared" si="3"/>
        <v>-0.32500000000000001</v>
      </c>
    </row>
    <row r="94" spans="3:7">
      <c r="C94" s="13" t="s">
        <v>47</v>
      </c>
      <c r="D94" s="14">
        <v>249424.64000000001</v>
      </c>
      <c r="E94" s="14">
        <v>229590.68500000006</v>
      </c>
      <c r="F94" s="5">
        <f t="shared" si="2"/>
        <v>-19833.954999999958</v>
      </c>
      <c r="G94" s="6">
        <f t="shared" si="3"/>
        <v>-7.9518827811077358E-2</v>
      </c>
    </row>
    <row r="95" spans="3:7">
      <c r="C95" s="17" t="s">
        <v>48</v>
      </c>
      <c r="D95" s="5">
        <v>60537.25</v>
      </c>
      <c r="E95" s="5">
        <v>54403.75</v>
      </c>
      <c r="F95" s="5">
        <f t="shared" si="2"/>
        <v>-6133.5</v>
      </c>
      <c r="G95" s="6">
        <f t="shared" si="3"/>
        <v>-0.10131778367864414</v>
      </c>
    </row>
    <row r="96" spans="3:7">
      <c r="C96" s="17" t="s">
        <v>49</v>
      </c>
      <c r="D96" s="5">
        <v>54414.440000000039</v>
      </c>
      <c r="E96" s="5">
        <v>48774.830000000031</v>
      </c>
      <c r="F96" s="5">
        <f t="shared" si="2"/>
        <v>-5639.6100000000079</v>
      </c>
      <c r="G96" s="6">
        <f t="shared" si="3"/>
        <v>-0.10364179067174088</v>
      </c>
    </row>
    <row r="97" spans="3:7">
      <c r="C97" s="17" t="s">
        <v>23</v>
      </c>
      <c r="D97" s="5">
        <v>19696.399999999998</v>
      </c>
      <c r="E97" s="5">
        <v>30728.2</v>
      </c>
      <c r="F97" s="5">
        <f t="shared" si="2"/>
        <v>11031.800000000003</v>
      </c>
      <c r="G97" s="6">
        <f t="shared" si="3"/>
        <v>0.56009219958977297</v>
      </c>
    </row>
    <row r="98" spans="3:7">
      <c r="C98" s="17" t="s">
        <v>24</v>
      </c>
      <c r="D98" s="5">
        <v>37806</v>
      </c>
      <c r="E98" s="5">
        <v>27336.630000000012</v>
      </c>
      <c r="F98" s="5">
        <f t="shared" si="2"/>
        <v>-10469.369999999988</v>
      </c>
      <c r="G98" s="6">
        <f t="shared" si="3"/>
        <v>-0.27692350420568135</v>
      </c>
    </row>
    <row r="99" spans="3:7">
      <c r="C99" s="17" t="s">
        <v>26</v>
      </c>
      <c r="D99" s="5">
        <v>26094.799999999992</v>
      </c>
      <c r="E99" s="5">
        <v>22726.200000000012</v>
      </c>
      <c r="F99" s="5">
        <f t="shared" si="2"/>
        <v>-3368.5999999999804</v>
      </c>
      <c r="G99" s="6">
        <f t="shared" si="3"/>
        <v>-0.12909085335009202</v>
      </c>
    </row>
    <row r="100" spans="3:7">
      <c r="C100" s="17" t="s">
        <v>36</v>
      </c>
      <c r="D100" s="5">
        <v>23326.25</v>
      </c>
      <c r="E100" s="5">
        <v>22001.750000000011</v>
      </c>
      <c r="F100" s="5">
        <f t="shared" si="2"/>
        <v>-1324.4999999999891</v>
      </c>
      <c r="G100" s="6">
        <f t="shared" si="3"/>
        <v>-5.6781522962327378E-2</v>
      </c>
    </row>
    <row r="101" spans="3:7">
      <c r="C101" s="17" t="s">
        <v>50</v>
      </c>
      <c r="D101" s="5">
        <v>9229.5</v>
      </c>
      <c r="E101" s="5">
        <v>14886.25</v>
      </c>
      <c r="F101" s="5">
        <f t="shared" si="2"/>
        <v>5656.75</v>
      </c>
      <c r="G101" s="6">
        <f t="shared" si="3"/>
        <v>0.61289885692616064</v>
      </c>
    </row>
    <row r="102" spans="3:7">
      <c r="C102" s="17" t="s">
        <v>51</v>
      </c>
      <c r="D102" s="5">
        <v>11747.75</v>
      </c>
      <c r="E102" s="5">
        <v>4810</v>
      </c>
      <c r="F102" s="5">
        <f t="shared" si="2"/>
        <v>-6937.75</v>
      </c>
      <c r="G102" s="6">
        <f t="shared" si="3"/>
        <v>-0.59055989444787305</v>
      </c>
    </row>
    <row r="103" spans="3:7">
      <c r="C103" s="17" t="s">
        <v>25</v>
      </c>
      <c r="D103" s="5">
        <v>1529.25</v>
      </c>
      <c r="E103" s="5">
        <v>1317.575</v>
      </c>
      <c r="F103" s="5">
        <f t="shared" si="2"/>
        <v>-211.67499999999995</v>
      </c>
      <c r="G103" s="6">
        <f t="shared" si="3"/>
        <v>-0.13841752493052148</v>
      </c>
    </row>
    <row r="104" spans="3:7">
      <c r="C104" s="18" t="s">
        <v>41</v>
      </c>
      <c r="D104" s="5">
        <f>D94-SUM(D95:D103)</f>
        <v>5043</v>
      </c>
      <c r="E104" s="5">
        <f>E94-SUM(E95:E103)</f>
        <v>2605.5</v>
      </c>
      <c r="F104" s="5">
        <f t="shared" si="2"/>
        <v>-2437.5</v>
      </c>
      <c r="G104" s="6">
        <f t="shared" si="3"/>
        <v>-0.48334324806662698</v>
      </c>
    </row>
    <row r="105" spans="3:7">
      <c r="C105" s="13" t="s">
        <v>52</v>
      </c>
      <c r="D105" s="14">
        <v>72061.624999999985</v>
      </c>
      <c r="E105" s="14">
        <v>127751.00499999999</v>
      </c>
      <c r="F105" s="5">
        <f t="shared" si="2"/>
        <v>55689.380000000005</v>
      </c>
      <c r="G105" s="6">
        <f t="shared" si="3"/>
        <v>0.77280216758919906</v>
      </c>
    </row>
    <row r="106" spans="3:7">
      <c r="C106" s="17" t="s">
        <v>48</v>
      </c>
      <c r="D106" s="5">
        <v>31119.41</v>
      </c>
      <c r="E106" s="5">
        <v>79046.990000000005</v>
      </c>
      <c r="F106" s="5">
        <f t="shared" si="2"/>
        <v>47927.58</v>
      </c>
      <c r="G106" s="6">
        <f t="shared" si="3"/>
        <v>1.5401185305248397</v>
      </c>
    </row>
    <row r="107" spans="3:7">
      <c r="C107" s="17" t="s">
        <v>44</v>
      </c>
      <c r="D107" s="5">
        <v>13616.6</v>
      </c>
      <c r="E107" s="5">
        <v>16734.319999999996</v>
      </c>
      <c r="F107" s="5">
        <f t="shared" si="2"/>
        <v>3117.7199999999957</v>
      </c>
      <c r="G107" s="6">
        <f t="shared" si="3"/>
        <v>0.22896464609373821</v>
      </c>
    </row>
    <row r="108" spans="3:7">
      <c r="C108" s="17" t="s">
        <v>53</v>
      </c>
      <c r="D108" s="5">
        <v>9745.9</v>
      </c>
      <c r="E108" s="5">
        <v>15740.849999999997</v>
      </c>
      <c r="F108" s="5">
        <f t="shared" si="2"/>
        <v>5994.9499999999971</v>
      </c>
      <c r="G108" s="6">
        <f t="shared" si="3"/>
        <v>0.61512533475615361</v>
      </c>
    </row>
    <row r="109" spans="3:7">
      <c r="C109" s="17" t="s">
        <v>25</v>
      </c>
      <c r="D109" s="5">
        <v>9662</v>
      </c>
      <c r="E109" s="5">
        <v>4475.5</v>
      </c>
      <c r="F109" s="5">
        <f t="shared" si="2"/>
        <v>-5186.5</v>
      </c>
      <c r="G109" s="6">
        <f t="shared" si="3"/>
        <v>-0.5367936245083833</v>
      </c>
    </row>
    <row r="110" spans="3:7">
      <c r="C110" s="17" t="s">
        <v>27</v>
      </c>
      <c r="D110" s="5">
        <v>3045.9850000000019</v>
      </c>
      <c r="E110" s="5">
        <v>3726.920000000001</v>
      </c>
      <c r="F110" s="5">
        <f t="shared" si="2"/>
        <v>680.93499999999904</v>
      </c>
      <c r="G110" s="6">
        <f t="shared" si="3"/>
        <v>0.22355165898715804</v>
      </c>
    </row>
    <row r="111" spans="3:7">
      <c r="C111" s="17" t="s">
        <v>54</v>
      </c>
      <c r="D111" s="5"/>
      <c r="E111" s="5">
        <v>2089.5</v>
      </c>
      <c r="F111" s="5">
        <f t="shared" si="2"/>
        <v>2089.5</v>
      </c>
      <c r="G111" s="6" t="e">
        <f t="shared" si="3"/>
        <v>#DIV/0!</v>
      </c>
    </row>
    <row r="112" spans="3:7">
      <c r="C112" s="17" t="s">
        <v>24</v>
      </c>
      <c r="D112" s="5">
        <v>944.625</v>
      </c>
      <c r="E112" s="5">
        <v>2019</v>
      </c>
      <c r="F112" s="5">
        <f t="shared" si="2"/>
        <v>1074.375</v>
      </c>
      <c r="G112" s="6">
        <f t="shared" si="3"/>
        <v>1.1373560936879714</v>
      </c>
    </row>
    <row r="113" spans="3:7">
      <c r="C113" s="17" t="s">
        <v>50</v>
      </c>
      <c r="D113" s="5">
        <v>3654.0899999999965</v>
      </c>
      <c r="E113" s="5">
        <v>1699.4100000000005</v>
      </c>
      <c r="F113" s="5">
        <f t="shared" si="2"/>
        <v>-1954.679999999996</v>
      </c>
      <c r="G113" s="6">
        <f t="shared" si="3"/>
        <v>-0.5349293531358007</v>
      </c>
    </row>
    <row r="114" spans="3:7">
      <c r="C114" s="17" t="s">
        <v>30</v>
      </c>
      <c r="D114" s="5">
        <v>164.34000000000003</v>
      </c>
      <c r="E114" s="5">
        <v>1372.1400000000003</v>
      </c>
      <c r="F114" s="5">
        <f t="shared" si="2"/>
        <v>1207.8000000000002</v>
      </c>
      <c r="G114" s="6">
        <f t="shared" si="3"/>
        <v>7.3493975903614457</v>
      </c>
    </row>
    <row r="115" spans="3:7">
      <c r="C115" s="18" t="s">
        <v>41</v>
      </c>
      <c r="D115" s="5">
        <f>D105-SUM(D106:D114)</f>
        <v>108.67499999998836</v>
      </c>
      <c r="E115" s="5">
        <f>E105-SUM(E106:E114)</f>
        <v>846.375</v>
      </c>
      <c r="F115" s="5">
        <f t="shared" si="2"/>
        <v>737.70000000001164</v>
      </c>
      <c r="G115" s="6">
        <f t="shared" si="3"/>
        <v>6.7881297446523181</v>
      </c>
    </row>
    <row r="116" spans="3:7">
      <c r="C116" s="13" t="s">
        <v>55</v>
      </c>
      <c r="D116" s="14">
        <v>62955.724999999991</v>
      </c>
      <c r="E116" s="14">
        <v>58020.850000000006</v>
      </c>
      <c r="F116" s="5">
        <f t="shared" si="2"/>
        <v>-4934.8749999999854</v>
      </c>
      <c r="G116" s="6">
        <f t="shared" si="3"/>
        <v>-7.8386437452669891E-2</v>
      </c>
    </row>
    <row r="117" spans="3:7">
      <c r="C117" s="17" t="s">
        <v>56</v>
      </c>
      <c r="D117" s="5">
        <v>45083.25</v>
      </c>
      <c r="E117" s="5">
        <v>40682.25</v>
      </c>
      <c r="F117" s="5">
        <f t="shared" si="2"/>
        <v>-4401</v>
      </c>
      <c r="G117" s="6">
        <f t="shared" si="3"/>
        <v>-9.7619404102410545E-2</v>
      </c>
    </row>
    <row r="118" spans="3:7">
      <c r="C118" s="17" t="s">
        <v>51</v>
      </c>
      <c r="D118" s="5">
        <v>15015.849999999993</v>
      </c>
      <c r="E118" s="5">
        <v>14168.850000000009</v>
      </c>
      <c r="F118" s="5">
        <f t="shared" si="2"/>
        <v>-846.99999999998363</v>
      </c>
      <c r="G118" s="6">
        <f t="shared" si="3"/>
        <v>-5.6407063203214203E-2</v>
      </c>
    </row>
    <row r="119" spans="3:7">
      <c r="C119" s="17" t="s">
        <v>48</v>
      </c>
      <c r="D119" s="5">
        <v>2342.625</v>
      </c>
      <c r="E119" s="5">
        <v>2685.375</v>
      </c>
      <c r="F119" s="5">
        <f t="shared" si="2"/>
        <v>342.75</v>
      </c>
      <c r="G119" s="6">
        <f t="shared" si="3"/>
        <v>0.14631022890987674</v>
      </c>
    </row>
    <row r="120" spans="3:7">
      <c r="C120" s="18" t="s">
        <v>41</v>
      </c>
      <c r="D120" s="5">
        <f>D116-SUM(D117:D119)</f>
        <v>514</v>
      </c>
      <c r="E120" s="5">
        <f>E116-SUM(E117:E119)</f>
        <v>484.375</v>
      </c>
      <c r="F120" s="5">
        <f t="shared" si="2"/>
        <v>-29.625</v>
      </c>
      <c r="G120" s="6">
        <f t="shared" si="3"/>
        <v>-5.7636186770428019E-2</v>
      </c>
    </row>
    <row r="121" spans="3:7">
      <c r="C121" s="7" t="s">
        <v>21</v>
      </c>
      <c r="D121" s="8">
        <v>66407441.775999986</v>
      </c>
      <c r="E121" s="8">
        <v>65746701.127000019</v>
      </c>
      <c r="F121" s="9">
        <f t="shared" si="2"/>
        <v>-660740.64899996668</v>
      </c>
      <c r="G121" s="10">
        <f t="shared" si="3"/>
        <v>-9.949798265512495E-3</v>
      </c>
    </row>
    <row r="122" spans="3:7">
      <c r="F122" s="11"/>
      <c r="G122" s="12"/>
    </row>
    <row r="123" spans="3:7">
      <c r="F123" s="11"/>
      <c r="G123" s="12"/>
    </row>
    <row r="124" spans="3:7">
      <c r="F124" s="11"/>
      <c r="G124" s="12"/>
    </row>
    <row r="125" spans="3:7">
      <c r="C125" s="24" t="s">
        <v>15</v>
      </c>
      <c r="D125" s="24"/>
      <c r="E125" s="24"/>
      <c r="F125" s="24"/>
      <c r="G125" s="24"/>
    </row>
    <row r="126" spans="3:7">
      <c r="C126" s="23" t="s">
        <v>5</v>
      </c>
      <c r="D126" s="24" t="s">
        <v>6</v>
      </c>
      <c r="E126" s="24"/>
      <c r="F126" s="24" t="s">
        <v>7</v>
      </c>
      <c r="G126" s="24"/>
    </row>
    <row r="127" spans="3:7">
      <c r="C127" s="23"/>
      <c r="D127" s="3" t="s">
        <v>9</v>
      </c>
      <c r="E127" s="3" t="s">
        <v>10</v>
      </c>
      <c r="F127" s="3" t="s">
        <v>5</v>
      </c>
      <c r="G127" s="3" t="s">
        <v>11</v>
      </c>
    </row>
    <row r="128" spans="3:7">
      <c r="C128" s="4" t="s">
        <v>57</v>
      </c>
      <c r="D128" s="5">
        <v>3391941.7100000065</v>
      </c>
      <c r="E128" s="5">
        <v>3359149.2200000021</v>
      </c>
      <c r="F128" s="5">
        <f t="shared" si="2"/>
        <v>-32792.490000004414</v>
      </c>
      <c r="G128" s="6">
        <f t="shared" si="3"/>
        <v>-9.6677634239193191E-3</v>
      </c>
    </row>
    <row r="129" spans="3:7">
      <c r="C129" s="4" t="s">
        <v>58</v>
      </c>
      <c r="D129" s="5">
        <v>1716113.319999994</v>
      </c>
      <c r="E129" s="5">
        <v>1593347.5299999954</v>
      </c>
      <c r="F129" s="5">
        <f t="shared" si="2"/>
        <v>-122765.78999999864</v>
      </c>
      <c r="G129" s="6">
        <f t="shared" si="3"/>
        <v>-7.1537111546922244E-2</v>
      </c>
    </row>
    <row r="130" spans="3:7">
      <c r="C130" s="4" t="s">
        <v>59</v>
      </c>
      <c r="D130" s="5">
        <v>1328161.5499999977</v>
      </c>
      <c r="E130" s="5">
        <v>1359178.034999995</v>
      </c>
      <c r="F130" s="5">
        <f t="shared" si="2"/>
        <v>31016.484999997308</v>
      </c>
      <c r="G130" s="6">
        <f t="shared" si="3"/>
        <v>2.3352946032805542E-2</v>
      </c>
    </row>
    <row r="131" spans="3:7">
      <c r="C131" s="4" t="s">
        <v>60</v>
      </c>
      <c r="D131" s="5">
        <v>1344153.8999999948</v>
      </c>
      <c r="E131" s="5">
        <v>1342096.999999997</v>
      </c>
      <c r="F131" s="5">
        <f t="shared" si="2"/>
        <v>-2056.8999999978114</v>
      </c>
      <c r="G131" s="6">
        <f t="shared" si="3"/>
        <v>-1.5302563196058275E-3</v>
      </c>
    </row>
    <row r="132" spans="3:7">
      <c r="C132" s="4" t="s">
        <v>61</v>
      </c>
      <c r="D132" s="5">
        <v>1281763.1499999994</v>
      </c>
      <c r="E132" s="5">
        <v>1290737.5799999994</v>
      </c>
      <c r="F132" s="5">
        <f t="shared" si="2"/>
        <v>8974.4299999999348</v>
      </c>
      <c r="G132" s="6">
        <f t="shared" si="3"/>
        <v>7.0016289670989046E-3</v>
      </c>
    </row>
    <row r="133" spans="3:7">
      <c r="C133" s="4" t="s">
        <v>62</v>
      </c>
      <c r="D133" s="5">
        <v>663563.24000000034</v>
      </c>
      <c r="E133" s="5">
        <v>677513.84500000102</v>
      </c>
      <c r="F133" s="5">
        <f t="shared" si="2"/>
        <v>13950.60500000068</v>
      </c>
      <c r="G133" s="6">
        <f t="shared" si="3"/>
        <v>2.1023776121173728E-2</v>
      </c>
    </row>
    <row r="134" spans="3:7">
      <c r="C134" s="4" t="s">
        <v>63</v>
      </c>
      <c r="D134" s="5">
        <v>673017.66000000015</v>
      </c>
      <c r="E134" s="5">
        <v>661365.14500000095</v>
      </c>
      <c r="F134" s="5">
        <f t="shared" si="2"/>
        <v>-11652.514999999199</v>
      </c>
      <c r="G134" s="6">
        <f t="shared" si="3"/>
        <v>-1.7313832448318217E-2</v>
      </c>
    </row>
    <row r="135" spans="3:7">
      <c r="C135" s="4" t="s">
        <v>64</v>
      </c>
      <c r="D135" s="5">
        <v>480080.65000000148</v>
      </c>
      <c r="E135" s="5">
        <v>500501.20000000164</v>
      </c>
      <c r="F135" s="5">
        <f t="shared" si="2"/>
        <v>20420.550000000163</v>
      </c>
      <c r="G135" s="6">
        <f t="shared" si="3"/>
        <v>4.2535665622016008E-2</v>
      </c>
    </row>
    <row r="136" spans="3:7">
      <c r="C136" s="4" t="s">
        <v>65</v>
      </c>
      <c r="D136" s="5">
        <v>177169.80000000005</v>
      </c>
      <c r="E136" s="5">
        <v>178698.29999999993</v>
      </c>
      <c r="F136" s="5">
        <f t="shared" ref="F136:F199" si="4">E136-D136</f>
        <v>1528.4999999998836</v>
      </c>
      <c r="G136" s="6">
        <f t="shared" ref="G136:G199" si="5">F136/D136</f>
        <v>8.6273168451953056E-3</v>
      </c>
    </row>
    <row r="137" spans="3:7">
      <c r="C137" s="4" t="s">
        <v>66</v>
      </c>
      <c r="D137" s="5">
        <v>163114.94999999984</v>
      </c>
      <c r="E137" s="5">
        <v>165489.84999999948</v>
      </c>
      <c r="F137" s="5">
        <f t="shared" si="4"/>
        <v>2374.8999999996449</v>
      </c>
      <c r="G137" s="6">
        <f t="shared" si="5"/>
        <v>1.455967095597091E-2</v>
      </c>
    </row>
    <row r="138" spans="3:7">
      <c r="C138" s="4" t="s">
        <v>67</v>
      </c>
      <c r="D138" s="5">
        <v>64728.880000000012</v>
      </c>
      <c r="E138" s="5">
        <v>62483.429999999978</v>
      </c>
      <c r="F138" s="5">
        <f t="shared" si="4"/>
        <v>-2245.4500000000335</v>
      </c>
      <c r="G138" s="6">
        <f t="shared" si="5"/>
        <v>-3.4690079605888949E-2</v>
      </c>
    </row>
    <row r="139" spans="3:7">
      <c r="C139" s="4" t="s">
        <v>68</v>
      </c>
      <c r="D139" s="5">
        <v>16403.100000000013</v>
      </c>
      <c r="E139" s="5">
        <v>14698.2</v>
      </c>
      <c r="F139" s="5">
        <f t="shared" si="4"/>
        <v>-1704.9000000000124</v>
      </c>
      <c r="G139" s="6">
        <f t="shared" si="5"/>
        <v>-0.10393767031841609</v>
      </c>
    </row>
    <row r="140" spans="3:7">
      <c r="C140" s="7" t="s">
        <v>21</v>
      </c>
      <c r="D140" s="8">
        <v>11300211.909999993</v>
      </c>
      <c r="E140" s="8">
        <v>11205259.334999992</v>
      </c>
      <c r="F140" s="9">
        <f t="shared" si="4"/>
        <v>-94952.575000001118</v>
      </c>
      <c r="G140" s="10">
        <f t="shared" si="5"/>
        <v>-8.4027251662399296E-3</v>
      </c>
    </row>
    <row r="141" spans="3:7">
      <c r="F141" s="11"/>
      <c r="G141" s="12"/>
    </row>
    <row r="142" spans="3:7">
      <c r="F142" s="11"/>
      <c r="G142" s="12"/>
    </row>
    <row r="143" spans="3:7">
      <c r="F143" s="11"/>
      <c r="G143" s="12"/>
    </row>
    <row r="144" spans="3:7">
      <c r="C144" s="24" t="s">
        <v>19</v>
      </c>
      <c r="D144" s="24"/>
      <c r="E144" s="24"/>
      <c r="F144" s="24"/>
      <c r="G144" s="24"/>
    </row>
    <row r="145" spans="3:7">
      <c r="C145" s="23" t="s">
        <v>5</v>
      </c>
      <c r="D145" s="24" t="s">
        <v>6</v>
      </c>
      <c r="E145" s="24"/>
      <c r="F145" s="24" t="s">
        <v>7</v>
      </c>
      <c r="G145" s="24"/>
    </row>
    <row r="146" spans="3:7">
      <c r="C146" s="23"/>
      <c r="D146" s="3" t="s">
        <v>9</v>
      </c>
      <c r="E146" s="3" t="s">
        <v>10</v>
      </c>
      <c r="F146" s="3" t="s">
        <v>5</v>
      </c>
      <c r="G146" s="3" t="s">
        <v>11</v>
      </c>
    </row>
    <row r="147" spans="3:7">
      <c r="C147" s="4" t="s">
        <v>69</v>
      </c>
      <c r="D147" s="5">
        <v>254910.95</v>
      </c>
      <c r="E147" s="5">
        <v>238072.2</v>
      </c>
      <c r="F147" s="5">
        <f t="shared" si="4"/>
        <v>-16838.75</v>
      </c>
      <c r="G147" s="6">
        <f t="shared" si="5"/>
        <v>-6.6057381999478637E-2</v>
      </c>
    </row>
    <row r="148" spans="3:7">
      <c r="C148" s="4" t="s">
        <v>70</v>
      </c>
      <c r="D148" s="5">
        <v>145950.45000000004</v>
      </c>
      <c r="E148" s="5">
        <v>153008.77499999999</v>
      </c>
      <c r="F148" s="5">
        <f t="shared" si="4"/>
        <v>7058.3249999999534</v>
      </c>
      <c r="G148" s="6">
        <f t="shared" si="5"/>
        <v>4.8361104744794901E-2</v>
      </c>
    </row>
    <row r="149" spans="3:7">
      <c r="C149" s="4" t="s">
        <v>71</v>
      </c>
      <c r="D149" s="5">
        <v>81328</v>
      </c>
      <c r="E149" s="5">
        <v>73791.25</v>
      </c>
      <c r="F149" s="5">
        <f t="shared" si="4"/>
        <v>-7536.75</v>
      </c>
      <c r="G149" s="6">
        <f t="shared" si="5"/>
        <v>-9.2671035805626592E-2</v>
      </c>
    </row>
    <row r="150" spans="3:7">
      <c r="C150" s="4" t="s">
        <v>72</v>
      </c>
      <c r="D150" s="5">
        <v>24732.625</v>
      </c>
      <c r="E150" s="5">
        <v>23802.5</v>
      </c>
      <c r="F150" s="5">
        <f t="shared" si="4"/>
        <v>-930.125</v>
      </c>
      <c r="G150" s="6">
        <f t="shared" si="5"/>
        <v>-3.7607209101338822E-2</v>
      </c>
    </row>
    <row r="151" spans="3:7">
      <c r="C151" s="4" t="s">
        <v>73</v>
      </c>
      <c r="D151" s="5">
        <v>11852</v>
      </c>
      <c r="E151" s="5">
        <v>11591.250000000002</v>
      </c>
      <c r="F151" s="5">
        <f t="shared" si="4"/>
        <v>-260.74999999999818</v>
      </c>
      <c r="G151" s="6">
        <f t="shared" si="5"/>
        <v>-2.2000506243671801E-2</v>
      </c>
    </row>
    <row r="152" spans="3:7">
      <c r="C152" s="7" t="s">
        <v>21</v>
      </c>
      <c r="D152" s="8">
        <v>518774.02500000008</v>
      </c>
      <c r="E152" s="8">
        <v>500265.97500000003</v>
      </c>
      <c r="F152" s="9">
        <f t="shared" si="4"/>
        <v>-18508.050000000047</v>
      </c>
      <c r="G152" s="10">
        <f t="shared" si="5"/>
        <v>-3.5676516379169222E-2</v>
      </c>
    </row>
    <row r="153" spans="3:7">
      <c r="F153" s="11"/>
      <c r="G153" s="12"/>
    </row>
    <row r="154" spans="3:7">
      <c r="F154" s="11"/>
      <c r="G154" s="12"/>
    </row>
    <row r="155" spans="3:7">
      <c r="F155" s="11"/>
      <c r="G155" s="12"/>
    </row>
    <row r="156" spans="3:7">
      <c r="C156" s="24" t="s">
        <v>17</v>
      </c>
      <c r="D156" s="24"/>
      <c r="E156" s="24"/>
      <c r="F156" s="24"/>
      <c r="G156" s="24"/>
    </row>
    <row r="157" spans="3:7">
      <c r="C157" s="23" t="s">
        <v>5</v>
      </c>
      <c r="D157" s="24" t="s">
        <v>6</v>
      </c>
      <c r="E157" s="24"/>
      <c r="F157" s="24" t="s">
        <v>7</v>
      </c>
      <c r="G157" s="24"/>
    </row>
    <row r="158" spans="3:7">
      <c r="C158" s="23"/>
      <c r="D158" s="3" t="s">
        <v>9</v>
      </c>
      <c r="E158" s="3" t="s">
        <v>10</v>
      </c>
      <c r="F158" s="3" t="s">
        <v>5</v>
      </c>
      <c r="G158" s="3" t="s">
        <v>11</v>
      </c>
    </row>
    <row r="159" spans="3:7">
      <c r="C159" s="4" t="s">
        <v>17</v>
      </c>
      <c r="D159" s="5">
        <v>2613476.9050000068</v>
      </c>
      <c r="E159" s="5">
        <v>2710230.5190000078</v>
      </c>
      <c r="F159" s="5">
        <f t="shared" si="4"/>
        <v>96753.614000000991</v>
      </c>
      <c r="G159" s="6">
        <f t="shared" si="5"/>
        <v>3.7021032715037802E-2</v>
      </c>
    </row>
    <row r="160" spans="3:7">
      <c r="C160" s="4" t="s">
        <v>74</v>
      </c>
      <c r="D160" s="5">
        <v>16515.620000000006</v>
      </c>
      <c r="E160" s="5">
        <v>16517.599999999969</v>
      </c>
      <c r="F160" s="5">
        <f t="shared" si="4"/>
        <v>1.9799999999631837</v>
      </c>
      <c r="G160" s="6">
        <f t="shared" si="5"/>
        <v>1.1988650743739459E-4</v>
      </c>
    </row>
    <row r="161" spans="3:7">
      <c r="C161" s="4" t="s">
        <v>75</v>
      </c>
      <c r="D161" s="5">
        <v>10673.825000000006</v>
      </c>
      <c r="E161" s="5">
        <v>11496.440000000002</v>
      </c>
      <c r="F161" s="5">
        <f t="shared" si="4"/>
        <v>822.61499999999614</v>
      </c>
      <c r="G161" s="6">
        <f t="shared" si="5"/>
        <v>7.7068436104207785E-2</v>
      </c>
    </row>
    <row r="162" spans="3:7">
      <c r="C162" s="7" t="s">
        <v>21</v>
      </c>
      <c r="D162" s="8">
        <v>2640666.3500000066</v>
      </c>
      <c r="E162" s="8">
        <v>2738244.5590000078</v>
      </c>
      <c r="F162" s="9">
        <f t="shared" si="4"/>
        <v>97578.209000001196</v>
      </c>
      <c r="G162" s="10">
        <f t="shared" si="5"/>
        <v>3.6952115893021074E-2</v>
      </c>
    </row>
    <row r="163" spans="3:7">
      <c r="F163" s="11"/>
      <c r="G163" s="12"/>
    </row>
    <row r="164" spans="3:7">
      <c r="F164" s="11"/>
      <c r="G164" s="12"/>
    </row>
    <row r="165" spans="3:7">
      <c r="F165" s="11"/>
      <c r="G165" s="12"/>
    </row>
    <row r="166" spans="3:7">
      <c r="C166" s="24" t="s">
        <v>20</v>
      </c>
      <c r="D166" s="24"/>
      <c r="E166" s="24"/>
      <c r="F166" s="24"/>
      <c r="G166" s="24"/>
    </row>
    <row r="167" spans="3:7">
      <c r="C167" s="23" t="s">
        <v>5</v>
      </c>
      <c r="D167" s="24" t="s">
        <v>6</v>
      </c>
      <c r="E167" s="24"/>
      <c r="F167" s="24" t="s">
        <v>7</v>
      </c>
      <c r="G167" s="24"/>
    </row>
    <row r="168" spans="3:7">
      <c r="C168" s="23"/>
      <c r="D168" s="3" t="s">
        <v>9</v>
      </c>
      <c r="E168" s="3" t="s">
        <v>10</v>
      </c>
      <c r="F168" s="3" t="s">
        <v>5</v>
      </c>
      <c r="G168" s="3" t="s">
        <v>11</v>
      </c>
    </row>
    <row r="169" spans="3:7">
      <c r="C169" s="4" t="s">
        <v>76</v>
      </c>
      <c r="D169" s="5">
        <v>153050.25</v>
      </c>
      <c r="E169" s="5">
        <v>169370.2</v>
      </c>
      <c r="F169" s="5">
        <f t="shared" si="4"/>
        <v>16319.950000000012</v>
      </c>
      <c r="G169" s="6">
        <f t="shared" si="5"/>
        <v>0.10663131879889129</v>
      </c>
    </row>
    <row r="170" spans="3:7">
      <c r="C170" s="4" t="s">
        <v>77</v>
      </c>
      <c r="D170" s="5">
        <v>99133.999999999985</v>
      </c>
      <c r="E170" s="5">
        <v>104597.25</v>
      </c>
      <c r="F170" s="5">
        <f t="shared" si="4"/>
        <v>5463.2500000000146</v>
      </c>
      <c r="G170" s="6">
        <f t="shared" si="5"/>
        <v>5.5109750438800162E-2</v>
      </c>
    </row>
    <row r="171" spans="3:7">
      <c r="C171" s="4" t="s">
        <v>78</v>
      </c>
      <c r="D171" s="5">
        <v>101442.35000000031</v>
      </c>
      <c r="E171" s="5">
        <v>102712.77000000038</v>
      </c>
      <c r="F171" s="5">
        <f t="shared" si="4"/>
        <v>1270.420000000071</v>
      </c>
      <c r="G171" s="6">
        <f t="shared" si="5"/>
        <v>1.2523566340882947E-2</v>
      </c>
    </row>
    <row r="172" spans="3:7">
      <c r="C172" s="4" t="s">
        <v>79</v>
      </c>
      <c r="D172" s="5">
        <v>39124.499999999985</v>
      </c>
      <c r="E172" s="5">
        <v>64288.514999999978</v>
      </c>
      <c r="F172" s="5">
        <f t="shared" si="4"/>
        <v>25164.014999999992</v>
      </c>
      <c r="G172" s="6">
        <f t="shared" si="5"/>
        <v>0.64317793198635131</v>
      </c>
    </row>
    <row r="173" spans="3:7">
      <c r="C173" s="4" t="s">
        <v>80</v>
      </c>
      <c r="D173" s="5">
        <v>38911.450000000092</v>
      </c>
      <c r="E173" s="5">
        <v>42338.470000000081</v>
      </c>
      <c r="F173" s="5">
        <f t="shared" si="4"/>
        <v>3427.0199999999895</v>
      </c>
      <c r="G173" s="6">
        <f t="shared" si="5"/>
        <v>8.8072276926199913E-2</v>
      </c>
    </row>
    <row r="174" spans="3:7">
      <c r="C174" s="4" t="s">
        <v>81</v>
      </c>
      <c r="D174" s="5">
        <v>4722.9000000000005</v>
      </c>
      <c r="E174" s="5">
        <v>6243.1399999999949</v>
      </c>
      <c r="F174" s="5">
        <f t="shared" si="4"/>
        <v>1520.2399999999943</v>
      </c>
      <c r="G174" s="6">
        <f t="shared" si="5"/>
        <v>0.32188697622223511</v>
      </c>
    </row>
    <row r="175" spans="3:7">
      <c r="C175" s="7" t="s">
        <v>21</v>
      </c>
      <c r="D175" s="8">
        <v>436385.45000000042</v>
      </c>
      <c r="E175" s="8">
        <v>489550.34500000044</v>
      </c>
      <c r="F175" s="9">
        <f t="shared" si="4"/>
        <v>53164.895000000019</v>
      </c>
      <c r="G175" s="10">
        <f t="shared" si="5"/>
        <v>0.12183012747102354</v>
      </c>
    </row>
    <row r="176" spans="3:7">
      <c r="F176" s="11"/>
      <c r="G176" s="12"/>
    </row>
    <row r="177" spans="3:7">
      <c r="F177" s="11"/>
      <c r="G177" s="12"/>
    </row>
    <row r="178" spans="3:7">
      <c r="F178" s="11"/>
      <c r="G178" s="12"/>
    </row>
    <row r="179" spans="3:7">
      <c r="C179" s="24" t="s">
        <v>82</v>
      </c>
      <c r="D179" s="24"/>
      <c r="E179" s="24"/>
      <c r="F179" s="24"/>
      <c r="G179" s="24"/>
    </row>
    <row r="180" spans="3:7">
      <c r="C180" s="23" t="s">
        <v>5</v>
      </c>
      <c r="D180" s="24" t="s">
        <v>6</v>
      </c>
      <c r="E180" s="24"/>
      <c r="F180" s="24" t="s">
        <v>7</v>
      </c>
      <c r="G180" s="24"/>
    </row>
    <row r="181" spans="3:7">
      <c r="C181" s="23"/>
      <c r="D181" s="3" t="s">
        <v>9</v>
      </c>
      <c r="E181" s="3" t="s">
        <v>10</v>
      </c>
      <c r="F181" s="3" t="s">
        <v>5</v>
      </c>
      <c r="G181" s="3" t="s">
        <v>11</v>
      </c>
    </row>
    <row r="182" spans="3:7">
      <c r="C182" s="4" t="s">
        <v>83</v>
      </c>
      <c r="D182" s="5">
        <v>9502400.0370000042</v>
      </c>
      <c r="E182" s="5">
        <v>9544780.2220000066</v>
      </c>
      <c r="F182" s="5">
        <f t="shared" si="4"/>
        <v>42380.185000002384</v>
      </c>
      <c r="G182" s="6">
        <f t="shared" si="5"/>
        <v>4.4599453648535518E-3</v>
      </c>
    </row>
    <row r="183" spans="3:7">
      <c r="C183" s="4" t="s">
        <v>84</v>
      </c>
      <c r="D183" s="5">
        <v>1759759.155</v>
      </c>
      <c r="E183" s="5">
        <v>1746775.002000001</v>
      </c>
      <c r="F183" s="5">
        <f t="shared" si="4"/>
        <v>-12984.152999999002</v>
      </c>
      <c r="G183" s="6">
        <f t="shared" si="5"/>
        <v>-7.3783693428200979E-3</v>
      </c>
    </row>
    <row r="184" spans="3:7">
      <c r="C184" s="4" t="s">
        <v>85</v>
      </c>
      <c r="D184" s="5">
        <v>4261931.9730000151</v>
      </c>
      <c r="E184" s="5">
        <v>4213592.1210000003</v>
      </c>
      <c r="F184" s="5">
        <f t="shared" si="4"/>
        <v>-48339.852000014856</v>
      </c>
      <c r="G184" s="6">
        <f t="shared" si="5"/>
        <v>-1.1342239225368951E-2</v>
      </c>
    </row>
    <row r="185" spans="3:7">
      <c r="C185" s="4" t="s">
        <v>86</v>
      </c>
      <c r="D185" s="5">
        <v>1124209.8009999983</v>
      </c>
      <c r="E185" s="5">
        <v>1104716.9849999985</v>
      </c>
      <c r="F185" s="5">
        <f t="shared" si="4"/>
        <v>-19492.815999999875</v>
      </c>
      <c r="G185" s="6">
        <f t="shared" si="5"/>
        <v>-1.7339126542626454E-2</v>
      </c>
    </row>
    <row r="186" spans="3:7">
      <c r="C186" s="4" t="s">
        <v>87</v>
      </c>
      <c r="D186" s="5">
        <v>2566373.4060000051</v>
      </c>
      <c r="E186" s="5">
        <v>2523285.167000006</v>
      </c>
      <c r="F186" s="5">
        <f t="shared" si="4"/>
        <v>-43088.238999999128</v>
      </c>
      <c r="G186" s="6">
        <f t="shared" si="5"/>
        <v>-1.6789543914093631E-2</v>
      </c>
    </row>
    <row r="187" spans="3:7">
      <c r="C187" s="4" t="s">
        <v>88</v>
      </c>
      <c r="D187" s="5">
        <v>8057829.5600000024</v>
      </c>
      <c r="E187" s="5">
        <v>7995327.9229999892</v>
      </c>
      <c r="F187" s="5">
        <f t="shared" si="4"/>
        <v>-62501.637000013143</v>
      </c>
      <c r="G187" s="6">
        <f t="shared" si="5"/>
        <v>-7.7566342815537448E-3</v>
      </c>
    </row>
    <row r="188" spans="3:7">
      <c r="C188" s="4" t="s">
        <v>89</v>
      </c>
      <c r="D188" s="5">
        <v>3859661.1199999996</v>
      </c>
      <c r="E188" s="5">
        <v>3858299.2700000051</v>
      </c>
      <c r="F188" s="5">
        <f t="shared" si="4"/>
        <v>-1361.8499999945052</v>
      </c>
      <c r="G188" s="6">
        <f t="shared" si="5"/>
        <v>-3.5284185778323079E-4</v>
      </c>
    </row>
    <row r="189" spans="3:7">
      <c r="C189" s="4" t="s">
        <v>90</v>
      </c>
      <c r="D189" s="5">
        <v>4319696.2230000049</v>
      </c>
      <c r="E189" s="5">
        <v>4283893.5870000031</v>
      </c>
      <c r="F189" s="5">
        <f t="shared" si="4"/>
        <v>-35802.636000001803</v>
      </c>
      <c r="G189" s="6">
        <f t="shared" si="5"/>
        <v>-8.2882300401987703E-3</v>
      </c>
    </row>
    <row r="190" spans="3:7">
      <c r="C190" s="4" t="s">
        <v>91</v>
      </c>
      <c r="D190" s="5">
        <v>1718734.718000002</v>
      </c>
      <c r="E190" s="5">
        <v>1707120.0920000034</v>
      </c>
      <c r="F190" s="5">
        <f t="shared" si="4"/>
        <v>-11614.625999998534</v>
      </c>
      <c r="G190" s="6">
        <f t="shared" si="5"/>
        <v>-6.7576606665127716E-3</v>
      </c>
    </row>
    <row r="191" spans="3:7">
      <c r="C191" s="4" t="s">
        <v>92</v>
      </c>
      <c r="D191" s="5">
        <v>3148029.5510000107</v>
      </c>
      <c r="E191" s="5">
        <v>3108860.642000006</v>
      </c>
      <c r="F191" s="5">
        <f t="shared" si="4"/>
        <v>-39168.909000004642</v>
      </c>
      <c r="G191" s="6">
        <f t="shared" si="5"/>
        <v>-1.2442357470107659E-2</v>
      </c>
    </row>
    <row r="192" spans="3:7">
      <c r="C192" s="4" t="s">
        <v>93</v>
      </c>
      <c r="D192" s="5">
        <v>12521042.15599999</v>
      </c>
      <c r="E192" s="5">
        <v>12335285.367000001</v>
      </c>
      <c r="F192" s="5">
        <f t="shared" si="4"/>
        <v>-185756.78899998963</v>
      </c>
      <c r="G192" s="6">
        <f t="shared" si="5"/>
        <v>-1.4835569330862476E-2</v>
      </c>
    </row>
    <row r="193" spans="3:7">
      <c r="C193" s="4" t="s">
        <v>94</v>
      </c>
      <c r="D193" s="5">
        <v>6849349.1460000044</v>
      </c>
      <c r="E193" s="5">
        <v>6761085.6950000022</v>
      </c>
      <c r="F193" s="5">
        <f t="shared" si="4"/>
        <v>-88263.451000002213</v>
      </c>
      <c r="G193" s="6">
        <f t="shared" si="5"/>
        <v>-1.2886399732089545E-2</v>
      </c>
    </row>
    <row r="194" spans="3:7">
      <c r="C194" s="4" t="s">
        <v>95</v>
      </c>
      <c r="D194" s="5">
        <v>1409855.3310000014</v>
      </c>
      <c r="E194" s="5">
        <v>1413546.1619999998</v>
      </c>
      <c r="F194" s="5">
        <f t="shared" si="4"/>
        <v>3690.8309999983758</v>
      </c>
      <c r="G194" s="6">
        <f t="shared" si="5"/>
        <v>2.6178792382765209E-3</v>
      </c>
    </row>
    <row r="195" spans="3:7">
      <c r="C195" s="4" t="s">
        <v>96</v>
      </c>
      <c r="D195" s="5">
        <v>5262757.6239999961</v>
      </c>
      <c r="E195" s="5">
        <v>5228437.2669999944</v>
      </c>
      <c r="F195" s="5">
        <f t="shared" si="4"/>
        <v>-34320.357000001706</v>
      </c>
      <c r="G195" s="6">
        <f t="shared" si="5"/>
        <v>-6.5213637891072549E-3</v>
      </c>
    </row>
    <row r="196" spans="3:7">
      <c r="C196" s="4" t="s">
        <v>97</v>
      </c>
      <c r="D196" s="5">
        <v>2523727.722000001</v>
      </c>
      <c r="E196" s="5">
        <v>2486261.027000004</v>
      </c>
      <c r="F196" s="5">
        <f t="shared" si="4"/>
        <v>-37466.694999997038</v>
      </c>
      <c r="G196" s="6">
        <f t="shared" si="5"/>
        <v>-1.4845775427115201E-2</v>
      </c>
    </row>
    <row r="197" spans="3:7">
      <c r="C197" s="4" t="s">
        <v>98</v>
      </c>
      <c r="D197" s="5">
        <v>3037949.7780000037</v>
      </c>
      <c r="E197" s="5">
        <v>3022877.5660000057</v>
      </c>
      <c r="F197" s="5">
        <f t="shared" si="4"/>
        <v>-15072.211999997962</v>
      </c>
      <c r="G197" s="6">
        <f t="shared" si="5"/>
        <v>-4.9613104565278772E-3</v>
      </c>
    </row>
    <row r="198" spans="3:7">
      <c r="C198" s="4" t="s">
        <v>99</v>
      </c>
      <c r="D198" s="5">
        <v>2444183.275000006</v>
      </c>
      <c r="E198" s="5">
        <v>2431111.8720000042</v>
      </c>
      <c r="F198" s="5">
        <f t="shared" si="4"/>
        <v>-13071.403000001796</v>
      </c>
      <c r="G198" s="6">
        <f t="shared" si="5"/>
        <v>-5.3479635237262488E-3</v>
      </c>
    </row>
    <row r="199" spans="3:7">
      <c r="C199" s="4" t="s">
        <v>100</v>
      </c>
      <c r="D199" s="5">
        <v>4178642.2240000023</v>
      </c>
      <c r="E199" s="5">
        <v>4143895.1700000037</v>
      </c>
      <c r="F199" s="5">
        <f t="shared" si="4"/>
        <v>-34747.053999998607</v>
      </c>
      <c r="G199" s="6">
        <f t="shared" si="5"/>
        <v>-8.3153934070806894E-3</v>
      </c>
    </row>
    <row r="200" spans="3:7">
      <c r="C200" s="4" t="s">
        <v>101</v>
      </c>
      <c r="D200" s="5">
        <v>2757346.7110000071</v>
      </c>
      <c r="E200" s="5">
        <v>2770870.2040000022</v>
      </c>
      <c r="F200" s="5">
        <f t="shared" ref="F200:F261" si="6">E200-D200</f>
        <v>13523.492999995127</v>
      </c>
      <c r="G200" s="6">
        <f t="shared" ref="G200:G261" si="7">F200/D200</f>
        <v>4.9045312096753189E-3</v>
      </c>
    </row>
    <row r="201" spans="3:7">
      <c r="C201" s="7" t="s">
        <v>21</v>
      </c>
      <c r="D201" s="8">
        <v>81303479.511000067</v>
      </c>
      <c r="E201" s="8">
        <v>80680021.341000021</v>
      </c>
      <c r="F201" s="9">
        <f t="shared" si="6"/>
        <v>-623458.17000004649</v>
      </c>
      <c r="G201" s="10">
        <f t="shared" si="7"/>
        <v>-7.6682839867350926E-3</v>
      </c>
    </row>
    <row r="205" spans="3:7">
      <c r="C205" s="24" t="s">
        <v>102</v>
      </c>
      <c r="D205" s="24"/>
      <c r="E205" s="24"/>
      <c r="F205" s="24"/>
      <c r="G205" s="24"/>
    </row>
    <row r="206" spans="3:7">
      <c r="C206" s="23" t="s">
        <v>5</v>
      </c>
      <c r="D206" s="24" t="s">
        <v>6</v>
      </c>
      <c r="E206" s="24"/>
      <c r="F206" s="24" t="s">
        <v>7</v>
      </c>
      <c r="G206" s="24"/>
    </row>
    <row r="207" spans="3:7">
      <c r="C207" s="23"/>
      <c r="D207" s="3" t="s">
        <v>9</v>
      </c>
      <c r="E207" s="3" t="s">
        <v>10</v>
      </c>
      <c r="F207" s="3" t="s">
        <v>5</v>
      </c>
      <c r="G207" s="3" t="s">
        <v>11</v>
      </c>
    </row>
    <row r="208" spans="3:7">
      <c r="C208" s="4" t="s">
        <v>13</v>
      </c>
      <c r="D208" s="19">
        <v>8165153.9219999993</v>
      </c>
      <c r="E208" s="19">
        <v>8100695.5340000009</v>
      </c>
      <c r="F208" s="19">
        <f>E208-D208</f>
        <v>-64458.387999998406</v>
      </c>
      <c r="G208" s="6">
        <f>F208/D208</f>
        <v>-7.894326134663945E-3</v>
      </c>
    </row>
    <row r="209" spans="3:7">
      <c r="C209" s="4" t="s">
        <v>15</v>
      </c>
      <c r="D209" s="19">
        <v>4096058.4350000001</v>
      </c>
      <c r="E209" s="19">
        <v>4044226.6279999996</v>
      </c>
      <c r="F209" s="19">
        <f t="shared" ref="F209:F213" si="8">E209-D209</f>
        <v>-51831.807000000495</v>
      </c>
      <c r="G209" s="6">
        <f t="shared" ref="G209:G213" si="9">F209/D209</f>
        <v>-1.2654069228385042E-2</v>
      </c>
    </row>
    <row r="210" spans="3:7">
      <c r="C210" s="4" t="s">
        <v>17</v>
      </c>
      <c r="D210" s="19">
        <v>180929.33100000001</v>
      </c>
      <c r="E210" s="19">
        <v>189722.20600000001</v>
      </c>
      <c r="F210" s="19">
        <f t="shared" si="8"/>
        <v>8792.875</v>
      </c>
      <c r="G210" s="6">
        <f t="shared" si="9"/>
        <v>4.8598394474801875E-2</v>
      </c>
    </row>
    <row r="211" spans="3:7">
      <c r="C211" s="4" t="s">
        <v>19</v>
      </c>
      <c r="D211" s="19">
        <v>87470.966</v>
      </c>
      <c r="E211" s="19">
        <v>84866.650999999998</v>
      </c>
      <c r="F211" s="19">
        <f t="shared" si="8"/>
        <v>-2604.3150000000023</v>
      </c>
      <c r="G211" s="6">
        <f t="shared" si="9"/>
        <v>-2.9773479350851142E-2</v>
      </c>
    </row>
    <row r="212" spans="3:7">
      <c r="C212" s="4" t="s">
        <v>20</v>
      </c>
      <c r="D212" s="19">
        <v>652.05700000000002</v>
      </c>
      <c r="E212" s="19">
        <v>759.35899999999992</v>
      </c>
      <c r="F212" s="19">
        <f t="shared" si="8"/>
        <v>107.30199999999991</v>
      </c>
      <c r="G212" s="6">
        <f t="shared" si="9"/>
        <v>0.16455923331855943</v>
      </c>
    </row>
    <row r="213" spans="3:7">
      <c r="C213" s="20" t="s">
        <v>21</v>
      </c>
      <c r="D213" s="21">
        <v>12530264.710999999</v>
      </c>
      <c r="E213" s="21">
        <v>12420270.378</v>
      </c>
      <c r="F213" s="22">
        <f t="shared" si="8"/>
        <v>-109994.3329999987</v>
      </c>
      <c r="G213" s="10">
        <f t="shared" si="9"/>
        <v>-8.7782928403290234E-3</v>
      </c>
    </row>
  </sheetData>
  <mergeCells count="32">
    <mergeCell ref="C206:C207"/>
    <mergeCell ref="D206:E206"/>
    <mergeCell ref="F206:G206"/>
    <mergeCell ref="C156:G156"/>
    <mergeCell ref="C157:C158"/>
    <mergeCell ref="D157:E157"/>
    <mergeCell ref="F157:G157"/>
    <mergeCell ref="C166:G166"/>
    <mergeCell ref="C167:C168"/>
    <mergeCell ref="D167:E167"/>
    <mergeCell ref="F167:G167"/>
    <mergeCell ref="C179:G179"/>
    <mergeCell ref="C180:C181"/>
    <mergeCell ref="D180:E180"/>
    <mergeCell ref="F180:G180"/>
    <mergeCell ref="C205:G205"/>
    <mergeCell ref="C145:C146"/>
    <mergeCell ref="D145:E145"/>
    <mergeCell ref="F145:G145"/>
    <mergeCell ref="C4:G4"/>
    <mergeCell ref="C5:C6"/>
    <mergeCell ref="D5:E5"/>
    <mergeCell ref="F5:G5"/>
    <mergeCell ref="C16:G16"/>
    <mergeCell ref="C17:C18"/>
    <mergeCell ref="D17:E17"/>
    <mergeCell ref="F17:G17"/>
    <mergeCell ref="C125:G125"/>
    <mergeCell ref="C126:C127"/>
    <mergeCell ref="D126:E126"/>
    <mergeCell ref="F126:G126"/>
    <mergeCell ref="C144:G1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81645-DA35-4DD3-800C-901740CE77C5}"/>
</file>

<file path=customXml/itemProps2.xml><?xml version="1.0" encoding="utf-8"?>
<ds:datastoreItem xmlns:ds="http://schemas.openxmlformats.org/officeDocument/2006/customXml" ds:itemID="{F65922CB-6999-470E-AB3E-3319DB34666B}"/>
</file>

<file path=customXml/itemProps3.xml><?xml version="1.0" encoding="utf-8"?>
<ds:datastoreItem xmlns:ds="http://schemas.openxmlformats.org/officeDocument/2006/customXml" ds:itemID="{F7571AA7-ED5A-4B25-B234-4240990B2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2018-01-03T14:16:52Z</dcterms:created>
  <dcterms:modified xsi:type="dcterms:W3CDTF">2025-02-03T11:06:58Z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