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ALG\Salg 2018\Web\"/>
    </mc:Choice>
  </mc:AlternateContent>
  <xr:revisionPtr revIDLastSave="0" documentId="8_{549A1EAA-5881-4443-9CC2-30557C175EA6}" xr6:coauthVersionLast="47" xr6:coauthVersionMax="47" xr10:uidLastSave="{00000000-0000-0000-0000-000000000000}"/>
  <bookViews>
    <workbookView xWindow="0" yWindow="0" windowWidth="51600" windowHeight="17565" xr2:uid="{EA6E4652-7DC9-4C1E-83DF-AD15060C9DDA}"/>
  </bookViews>
  <sheets>
    <sheet name="Tabell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4" i="1" l="1"/>
  <c r="E134" i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88" i="1"/>
  <c r="H88" i="1" s="1"/>
  <c r="G87" i="1"/>
  <c r="H87" i="1" s="1"/>
  <c r="G86" i="1"/>
  <c r="H86" i="1" s="1"/>
  <c r="G85" i="1"/>
  <c r="H85" i="1" s="1"/>
  <c r="G84" i="1"/>
  <c r="H84" i="1" s="1"/>
  <c r="F83" i="1"/>
  <c r="E83" i="1"/>
  <c r="G83" i="1" s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F75" i="1"/>
  <c r="E75" i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F67" i="1"/>
  <c r="E67" i="1"/>
  <c r="G67" i="1" s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F52" i="1"/>
  <c r="E52" i="1"/>
  <c r="G52" i="1" s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75" i="1" l="1"/>
  <c r="H75" i="1" s="1"/>
  <c r="G134" i="1"/>
  <c r="H134" i="1" s="1"/>
</calcChain>
</file>

<file path=xl/sharedStrings.xml><?xml version="1.0" encoding="utf-8"?>
<sst xmlns="http://schemas.openxmlformats.org/spreadsheetml/2006/main" count="137" uniqueCount="72">
  <si>
    <t>Det var en salgsdag (onsdag: ca. 165.000 liter) mer i oktober i år enn i fjor; kalenderkorrigert salgsutvikling for oktober blir dermed en vekst rundt 0,4 prosent.</t>
  </si>
  <si>
    <t>Totalt</t>
  </si>
  <si>
    <t>Januar - oktober</t>
  </si>
  <si>
    <t xml:space="preserve">Endring </t>
  </si>
  <si>
    <t>Kategori</t>
  </si>
  <si>
    <t>2017</t>
  </si>
  <si>
    <t>2018</t>
  </si>
  <si>
    <t>Liter</t>
  </si>
  <si>
    <t>Prosent</t>
  </si>
  <si>
    <t>Svakvin</t>
  </si>
  <si>
    <t>Brennevin</t>
  </si>
  <si>
    <t>Øl</t>
  </si>
  <si>
    <t>Alkoholfritt</t>
  </si>
  <si>
    <t>Sterkvin</t>
  </si>
  <si>
    <t>Totalsum</t>
  </si>
  <si>
    <t>Oktober</t>
  </si>
  <si>
    <t>Kategori, land</t>
  </si>
  <si>
    <t>Rødvin</t>
  </si>
  <si>
    <t>Italia</t>
  </si>
  <si>
    <t>Spania</t>
  </si>
  <si>
    <t>Frankrike</t>
  </si>
  <si>
    <t>Chile</t>
  </si>
  <si>
    <t>USA</t>
  </si>
  <si>
    <t>Portugal</t>
  </si>
  <si>
    <t>Australia</t>
  </si>
  <si>
    <t>Sør-Afrika</t>
  </si>
  <si>
    <t>Argentina</t>
  </si>
  <si>
    <t>New Zealand</t>
  </si>
  <si>
    <t>Østerrike</t>
  </si>
  <si>
    <t>Libanon</t>
  </si>
  <si>
    <t>Tyskland</t>
  </si>
  <si>
    <t>Ungarn</t>
  </si>
  <si>
    <t>Andre land</t>
  </si>
  <si>
    <t>Hvitvin</t>
  </si>
  <si>
    <t>Musserende vin</t>
  </si>
  <si>
    <t>England</t>
  </si>
  <si>
    <t>Rosévin</t>
  </si>
  <si>
    <t>Perlende vin</t>
  </si>
  <si>
    <t>Sider</t>
  </si>
  <si>
    <t>Aromatisert vin</t>
  </si>
  <si>
    <t>Fruktvin</t>
  </si>
  <si>
    <t>Vodka</t>
  </si>
  <si>
    <t>Druebrennevin</t>
  </si>
  <si>
    <t>Whisky</t>
  </si>
  <si>
    <t>Likør</t>
  </si>
  <si>
    <t>Akevitt</t>
  </si>
  <si>
    <t>Brennevin, annet</t>
  </si>
  <si>
    <t>Bitter</t>
  </si>
  <si>
    <t>Gin</t>
  </si>
  <si>
    <t>Brennevin, nøytralt &lt; 37,5 %</t>
  </si>
  <si>
    <t>Rom</t>
  </si>
  <si>
    <t>Fruktbrennevin</t>
  </si>
  <si>
    <t>Genever</t>
  </si>
  <si>
    <t>Fylkene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</si>
  <si>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</si>
  <si>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</si>
  <si>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</si>
  <si>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</si>
  <si>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</si>
  <si>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</si>
  <si>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</si>
  <si>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</si>
  <si>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Oppland</t>
  </si>
  <si>
    <t>Oslo</t>
  </si>
  <si>
    <t>Rogaland</t>
  </si>
  <si>
    <t>Sogn og Fjordane</t>
  </si>
  <si>
    <t>Telemark</t>
  </si>
  <si>
    <t>Troms</t>
  </si>
  <si>
    <t>Trøndelag</t>
  </si>
  <si>
    <t>Vest-Agder</t>
  </si>
  <si>
    <t>Vestfold</t>
  </si>
  <si>
    <t>Østfold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</si>
</sst>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_-* #,##0_-;\-* #,##0_-;_-* &quot;-&quot;??_-;_-@_-"/>
    <numFmt numFmtId="166" formatCode="0.0\ %"/>
  </numFmts>
  <fonts count="4"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0" applyNumberFormat="1" applyBorder="1"/>
    <xf numFmtId="164" fontId="0" fillId="0" borderId="1" xfId="0" applyNumberFormat="1" applyBorder="1"/>
    <xf numFmtId="166" fontId="0" fillId="0" borderId="1" xfId="1" applyNumberFormat="1" applyFont="1" applyBorder="1"/>
    <xf numFmtId="0" fontId="3" fillId="3" borderId="1" xfId="0" applyFont="1" applyFill="1" applyBorder="1" applyAlignment="1">
      <alignment horizontal="left"/>
    </xf>
    <xf numFmtId="165" fontId="3" fillId="3" borderId="1" xfId="0" applyNumberFormat="1" applyFont="1" applyFill="1" applyBorder="1"/>
    <xf numFmtId="164" fontId="2" fillId="2" borderId="1" xfId="0" applyNumberFormat="1" applyFont="1" applyFill="1" applyBorder="1"/>
    <xf numFmtId="166" fontId="2" fillId="2" borderId="1" xfId="1" applyNumberFormat="1" applyFont="1" applyFill="1" applyBorder="1"/>
    <xf numFmtId="164" fontId="0" fillId="0" borderId="0" xfId="0" applyNumberFormat="1"/>
    <xf numFmtId="166" fontId="0" fillId="0" borderId="0" xfId="1" applyNumberFormat="1" applyFont="1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164" fontId="2" fillId="0" borderId="1" xfId="0" applyNumberFormat="1" applyFont="1" applyBorder="1"/>
    <xf numFmtId="166" fontId="2" fillId="0" borderId="1" xfId="1" applyNumberFormat="1" applyFont="1" applyBorder="1"/>
    <xf numFmtId="0" fontId="0" fillId="0" borderId="1" xfId="0" applyBorder="1" applyAlignment="1">
      <alignment horizontal="left" inden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B0C99-B2D4-4E3C-A67D-6E6ABA51C6E3}">
  <dimension ref="D3:H134"/>
  <sheetViews>
    <sheetView tabSelected="1" workbookViewId="0">
      <selection activeCell="K10" sqref="K10"/>
    </sheetView>
  </sheetViews>
  <sheetFormatPr defaultColWidth="11.42578125" defaultRowHeight="12.75"/>
  <cols>
    <col min="4" max="4" width="27" customWidth="1"/>
    <col min="5" max="5" width="14" customWidth="1"/>
    <col min="6" max="6" width="13.42578125" customWidth="1"/>
  </cols>
  <sheetData>
    <row r="3" spans="4:8">
      <c r="D3" s="20" t="s">
        <v>0</v>
      </c>
      <c r="E3" s="20"/>
      <c r="F3" s="20"/>
      <c r="G3" s="20"/>
      <c r="H3" s="20"/>
    </row>
    <row r="4" spans="4:8">
      <c r="D4" s="20"/>
      <c r="E4" s="20"/>
      <c r="F4" s="20"/>
      <c r="G4" s="20"/>
      <c r="H4" s="20"/>
    </row>
    <row r="5" spans="4:8">
      <c r="D5" s="20"/>
      <c r="E5" s="20"/>
      <c r="F5" s="20"/>
      <c r="G5" s="20"/>
      <c r="H5" s="20"/>
    </row>
    <row r="8" spans="4:8">
      <c r="D8" s="19" t="s">
        <v>1</v>
      </c>
      <c r="E8" s="19"/>
      <c r="F8" s="19"/>
      <c r="G8" s="19"/>
      <c r="H8" s="19"/>
    </row>
    <row r="9" spans="4:8">
      <c r="D9" s="1"/>
      <c r="E9" s="19" t="s">
        <v>2</v>
      </c>
      <c r="F9" s="19"/>
      <c r="G9" s="19" t="s">
        <v>3</v>
      </c>
      <c r="H9" s="19"/>
    </row>
    <row r="10" spans="4:8">
      <c r="D10" s="2" t="s">
        <v>4</v>
      </c>
      <c r="E10" s="2" t="s">
        <v>5</v>
      </c>
      <c r="F10" s="2" t="s">
        <v>6</v>
      </c>
      <c r="G10" s="3" t="s">
        <v>7</v>
      </c>
      <c r="H10" s="2" t="s">
        <v>8</v>
      </c>
    </row>
    <row r="11" spans="4:8">
      <c r="D11" s="4" t="s">
        <v>9</v>
      </c>
      <c r="E11" s="5">
        <v>51934950.087999672</v>
      </c>
      <c r="F11" s="5">
        <v>53038027.816999666</v>
      </c>
      <c r="G11" s="6">
        <f>F11-E11</f>
        <v>1103077.7289999947</v>
      </c>
      <c r="H11" s="7">
        <f>G11/E11</f>
        <v>2.1239603140677261E-2</v>
      </c>
    </row>
    <row r="12" spans="4:8">
      <c r="D12" s="4" t="s">
        <v>10</v>
      </c>
      <c r="E12" s="5">
        <v>8559445.8250002395</v>
      </c>
      <c r="F12" s="5">
        <v>8600731.2400001567</v>
      </c>
      <c r="G12" s="6">
        <f t="shared" ref="G12:G16" si="0">F12-E12</f>
        <v>41285.41499991715</v>
      </c>
      <c r="H12" s="7">
        <f t="shared" ref="H12:H16" si="1">G12/E12</f>
        <v>4.8233747656105993E-3</v>
      </c>
    </row>
    <row r="13" spans="4:8">
      <c r="D13" s="4" t="s">
        <v>11</v>
      </c>
      <c r="E13" s="5">
        <v>1760901.8410000014</v>
      </c>
      <c r="F13" s="5">
        <v>1793496.4859999965</v>
      </c>
      <c r="G13" s="6">
        <f t="shared" si="0"/>
        <v>32594.644999995129</v>
      </c>
      <c r="H13" s="7">
        <f t="shared" si="1"/>
        <v>1.8510199853891289E-2</v>
      </c>
    </row>
    <row r="14" spans="4:8">
      <c r="D14" s="4" t="s">
        <v>12</v>
      </c>
      <c r="E14" s="5">
        <v>350433.29500000051</v>
      </c>
      <c r="F14" s="5">
        <v>398499.35500000033</v>
      </c>
      <c r="G14" s="6">
        <f t="shared" si="0"/>
        <v>48066.059999999823</v>
      </c>
      <c r="H14" s="7">
        <f t="shared" si="1"/>
        <v>0.13716179565643086</v>
      </c>
    </row>
    <row r="15" spans="4:8">
      <c r="D15" s="4" t="s">
        <v>13</v>
      </c>
      <c r="E15" s="5">
        <v>353947.4250000001</v>
      </c>
      <c r="F15" s="5">
        <v>342642.22499999998</v>
      </c>
      <c r="G15" s="6">
        <f t="shared" si="0"/>
        <v>-11305.200000000128</v>
      </c>
      <c r="H15" s="7">
        <f t="shared" si="1"/>
        <v>-3.1940336901730884E-2</v>
      </c>
    </row>
    <row r="16" spans="4:8">
      <c r="D16" s="8" t="s">
        <v>14</v>
      </c>
      <c r="E16" s="9">
        <v>62959678.47399991</v>
      </c>
      <c r="F16" s="9">
        <v>64173397.122999817</v>
      </c>
      <c r="G16" s="10">
        <f t="shared" si="0"/>
        <v>1213718.6489999071</v>
      </c>
      <c r="H16" s="11">
        <f t="shared" si="1"/>
        <v>1.9277713584594135E-2</v>
      </c>
    </row>
    <row r="17" spans="4:8">
      <c r="G17" s="12"/>
      <c r="H17" s="13"/>
    </row>
    <row r="18" spans="4:8">
      <c r="G18" s="12"/>
      <c r="H18" s="13"/>
    </row>
    <row r="19" spans="4:8">
      <c r="G19" s="12"/>
      <c r="H19" s="13"/>
    </row>
    <row r="20" spans="4:8">
      <c r="G20" s="12"/>
      <c r="H20" s="13"/>
    </row>
    <row r="21" spans="4:8">
      <c r="D21" s="19" t="s">
        <v>1</v>
      </c>
      <c r="E21" s="19"/>
      <c r="F21" s="19"/>
      <c r="G21" s="19"/>
      <c r="H21" s="19"/>
    </row>
    <row r="22" spans="4:8">
      <c r="D22" s="1"/>
      <c r="E22" s="19" t="s">
        <v>15</v>
      </c>
      <c r="F22" s="19"/>
      <c r="G22" s="19" t="s">
        <v>3</v>
      </c>
      <c r="H22" s="19"/>
    </row>
    <row r="23" spans="4:8">
      <c r="D23" s="2" t="s">
        <v>4</v>
      </c>
      <c r="E23" s="2" t="s">
        <v>5</v>
      </c>
      <c r="F23" s="2" t="s">
        <v>6</v>
      </c>
      <c r="G23" s="3" t="s">
        <v>7</v>
      </c>
      <c r="H23" s="2" t="s">
        <v>8</v>
      </c>
    </row>
    <row r="24" spans="4:8">
      <c r="D24" s="4" t="s">
        <v>9</v>
      </c>
      <c r="E24" s="5">
        <v>4629667.9540000074</v>
      </c>
      <c r="F24" s="5">
        <v>4796470.8160000034</v>
      </c>
      <c r="G24" s="6">
        <f t="shared" ref="G24:G29" si="2">F24-E24</f>
        <v>166802.86199999601</v>
      </c>
      <c r="H24" s="7">
        <f t="shared" ref="H24:H29" si="3">G24/E24</f>
        <v>3.602911994063835E-2</v>
      </c>
    </row>
    <row r="25" spans="4:8">
      <c r="D25" s="4" t="s">
        <v>10</v>
      </c>
      <c r="E25" s="5">
        <v>812346.84000000113</v>
      </c>
      <c r="F25" s="5">
        <v>824881.570000001</v>
      </c>
      <c r="G25" s="6">
        <f t="shared" si="2"/>
        <v>12534.729999999865</v>
      </c>
      <c r="H25" s="7">
        <f t="shared" si="3"/>
        <v>1.5430268676862025E-2</v>
      </c>
    </row>
    <row r="26" spans="4:8">
      <c r="D26" s="4" t="s">
        <v>11</v>
      </c>
      <c r="E26" s="5">
        <v>184184.69899999988</v>
      </c>
      <c r="F26" s="5">
        <v>186082.60300000006</v>
      </c>
      <c r="G26" s="6">
        <f t="shared" si="2"/>
        <v>1897.9040000001842</v>
      </c>
      <c r="H26" s="7">
        <f t="shared" si="3"/>
        <v>1.0304352154682433E-2</v>
      </c>
    </row>
    <row r="27" spans="4:8">
      <c r="D27" s="4" t="s">
        <v>12</v>
      </c>
      <c r="E27" s="5">
        <v>28685.175000000003</v>
      </c>
      <c r="F27" s="5">
        <v>34661.930000000015</v>
      </c>
      <c r="G27" s="6">
        <f t="shared" si="2"/>
        <v>5976.7550000000119</v>
      </c>
      <c r="H27" s="7">
        <f t="shared" si="3"/>
        <v>0.20835693001698652</v>
      </c>
    </row>
    <row r="28" spans="4:8">
      <c r="D28" s="4" t="s">
        <v>13</v>
      </c>
      <c r="E28" s="5">
        <v>33593.524999999994</v>
      </c>
      <c r="F28" s="5">
        <v>32526.724999999999</v>
      </c>
      <c r="G28" s="6">
        <f t="shared" si="2"/>
        <v>-1066.7999999999956</v>
      </c>
      <c r="H28" s="7">
        <f t="shared" si="3"/>
        <v>-3.1756119668894404E-2</v>
      </c>
    </row>
    <row r="29" spans="4:8">
      <c r="D29" s="8" t="s">
        <v>14</v>
      </c>
      <c r="E29" s="9">
        <v>5688478.1930000084</v>
      </c>
      <c r="F29" s="9">
        <v>5874623.644000005</v>
      </c>
      <c r="G29" s="10">
        <f t="shared" si="2"/>
        <v>186145.45099999662</v>
      </c>
      <c r="H29" s="11">
        <f t="shared" si="3"/>
        <v>3.2723242435746529E-2</v>
      </c>
    </row>
    <row r="30" spans="4:8">
      <c r="G30" s="12"/>
      <c r="H30" s="13"/>
    </row>
    <row r="31" spans="4:8">
      <c r="G31" s="12"/>
      <c r="H31" s="13"/>
    </row>
    <row r="32" spans="4:8">
      <c r="G32" s="12"/>
      <c r="H32" s="13"/>
    </row>
    <row r="33" spans="4:8">
      <c r="G33" s="12"/>
      <c r="H33" s="13"/>
    </row>
    <row r="34" spans="4:8">
      <c r="D34" s="19" t="s">
        <v>1</v>
      </c>
      <c r="E34" s="19"/>
      <c r="F34" s="19"/>
      <c r="G34" s="19"/>
      <c r="H34" s="19"/>
    </row>
    <row r="35" spans="4:8">
      <c r="D35" s="1"/>
      <c r="E35" s="19" t="s">
        <v>15</v>
      </c>
      <c r="F35" s="19"/>
      <c r="G35" s="19" t="s">
        <v>3</v>
      </c>
      <c r="H35" s="19"/>
    </row>
    <row r="36" spans="4:8">
      <c r="D36" s="2" t="s">
        <v>16</v>
      </c>
      <c r="E36" s="2" t="s">
        <v>5</v>
      </c>
      <c r="F36" s="2" t="s">
        <v>6</v>
      </c>
      <c r="G36" s="3" t="s">
        <v>7</v>
      </c>
      <c r="H36" s="2" t="s">
        <v>8</v>
      </c>
    </row>
    <row r="37" spans="4:8">
      <c r="D37" s="14" t="s">
        <v>17</v>
      </c>
      <c r="E37" s="15">
        <v>3033248.6909999996</v>
      </c>
      <c r="F37" s="15">
        <v>3099952.3800000004</v>
      </c>
      <c r="G37" s="16">
        <f t="shared" ref="G37:G100" si="4">F37-E37</f>
        <v>66703.689000000712</v>
      </c>
      <c r="H37" s="17">
        <f t="shared" ref="H37:H100" si="5">G37/E37</f>
        <v>2.199084077672836E-2</v>
      </c>
    </row>
    <row r="38" spans="4:8">
      <c r="D38" s="18" t="s">
        <v>18</v>
      </c>
      <c r="E38" s="5">
        <v>1152697.977</v>
      </c>
      <c r="F38" s="5">
        <v>1130063.105</v>
      </c>
      <c r="G38" s="6">
        <f t="shared" si="4"/>
        <v>-22634.871999999974</v>
      </c>
      <c r="H38" s="7">
        <f t="shared" si="5"/>
        <v>-1.9636429014050379E-2</v>
      </c>
    </row>
    <row r="39" spans="4:8">
      <c r="D39" s="18" t="s">
        <v>19</v>
      </c>
      <c r="E39" s="5">
        <v>442226.125</v>
      </c>
      <c r="F39" s="5">
        <v>466243.375</v>
      </c>
      <c r="G39" s="6">
        <f t="shared" si="4"/>
        <v>24017.25</v>
      </c>
      <c r="H39" s="7">
        <f t="shared" si="5"/>
        <v>5.430988501640422E-2</v>
      </c>
    </row>
    <row r="40" spans="4:8">
      <c r="D40" s="18" t="s">
        <v>20</v>
      </c>
      <c r="E40" s="5">
        <v>366018.28399999999</v>
      </c>
      <c r="F40" s="5">
        <v>412446.29399999999</v>
      </c>
      <c r="G40" s="6">
        <f t="shared" si="4"/>
        <v>46428.010000000009</v>
      </c>
      <c r="H40" s="7">
        <f t="shared" si="5"/>
        <v>0.12684614957650589</v>
      </c>
    </row>
    <row r="41" spans="4:8">
      <c r="D41" s="18" t="s">
        <v>21</v>
      </c>
      <c r="E41" s="5">
        <v>294793.68</v>
      </c>
      <c r="F41" s="5">
        <v>285977.5</v>
      </c>
      <c r="G41" s="6">
        <f t="shared" si="4"/>
        <v>-8816.179999999993</v>
      </c>
      <c r="H41" s="7">
        <f t="shared" si="5"/>
        <v>-2.9906272074760876E-2</v>
      </c>
    </row>
    <row r="42" spans="4:8">
      <c r="D42" s="18" t="s">
        <v>22</v>
      </c>
      <c r="E42" s="5">
        <v>223139</v>
      </c>
      <c r="F42" s="5">
        <v>245115.23099999997</v>
      </c>
      <c r="G42" s="6">
        <f t="shared" si="4"/>
        <v>21976.230999999971</v>
      </c>
      <c r="H42" s="7">
        <f t="shared" si="5"/>
        <v>9.8486732485132455E-2</v>
      </c>
    </row>
    <row r="43" spans="4:8">
      <c r="D43" s="18" t="s">
        <v>23</v>
      </c>
      <c r="E43" s="5">
        <v>215604.125</v>
      </c>
      <c r="F43" s="5">
        <v>212683.1</v>
      </c>
      <c r="G43" s="6">
        <f t="shared" si="4"/>
        <v>-2921.0249999999942</v>
      </c>
      <c r="H43" s="7">
        <f t="shared" si="5"/>
        <v>-1.35480942212956E-2</v>
      </c>
    </row>
    <row r="44" spans="4:8">
      <c r="D44" s="18" t="s">
        <v>24</v>
      </c>
      <c r="E44" s="5">
        <v>184109.625</v>
      </c>
      <c r="F44" s="5">
        <v>182647.47399999999</v>
      </c>
      <c r="G44" s="6">
        <f t="shared" si="4"/>
        <v>-1462.1510000000126</v>
      </c>
      <c r="H44" s="7">
        <f t="shared" si="5"/>
        <v>-7.9417412316168286E-3</v>
      </c>
    </row>
    <row r="45" spans="4:8">
      <c r="D45" s="18" t="s">
        <v>25</v>
      </c>
      <c r="E45" s="5">
        <v>63078.5</v>
      </c>
      <c r="F45" s="5">
        <v>68438.989999999991</v>
      </c>
      <c r="G45" s="6">
        <f t="shared" si="4"/>
        <v>5360.4899999999907</v>
      </c>
      <c r="H45" s="7">
        <f t="shared" si="5"/>
        <v>8.4981253517442401E-2</v>
      </c>
    </row>
    <row r="46" spans="4:8">
      <c r="D46" s="18" t="s">
        <v>26</v>
      </c>
      <c r="E46" s="5">
        <v>58687.875</v>
      </c>
      <c r="F46" s="5">
        <v>56763.375</v>
      </c>
      <c r="G46" s="6">
        <f t="shared" si="4"/>
        <v>-1924.5</v>
      </c>
      <c r="H46" s="7">
        <f t="shared" si="5"/>
        <v>-3.2792122734040037E-2</v>
      </c>
    </row>
    <row r="47" spans="4:8">
      <c r="D47" s="18" t="s">
        <v>27</v>
      </c>
      <c r="E47" s="5">
        <v>7641.75</v>
      </c>
      <c r="F47" s="5">
        <v>12622.5</v>
      </c>
      <c r="G47" s="6">
        <f t="shared" si="4"/>
        <v>4980.75</v>
      </c>
      <c r="H47" s="7">
        <f t="shared" si="5"/>
        <v>0.65178133280989303</v>
      </c>
    </row>
    <row r="48" spans="4:8">
      <c r="D48" s="18" t="s">
        <v>28</v>
      </c>
      <c r="E48" s="5">
        <v>12013.125</v>
      </c>
      <c r="F48" s="5">
        <v>10234.5</v>
      </c>
      <c r="G48" s="6">
        <f t="shared" si="4"/>
        <v>-1778.625</v>
      </c>
      <c r="H48" s="7">
        <f t="shared" si="5"/>
        <v>-0.14805681286093336</v>
      </c>
    </row>
    <row r="49" spans="4:8">
      <c r="D49" s="18" t="s">
        <v>29</v>
      </c>
      <c r="E49" s="5">
        <v>4417.875</v>
      </c>
      <c r="F49" s="5">
        <v>8528.625</v>
      </c>
      <c r="G49" s="6">
        <f t="shared" si="4"/>
        <v>4110.75</v>
      </c>
      <c r="H49" s="7">
        <f t="shared" si="5"/>
        <v>0.93048128342245995</v>
      </c>
    </row>
    <row r="50" spans="4:8">
      <c r="D50" s="18" t="s">
        <v>30</v>
      </c>
      <c r="E50" s="5">
        <v>781.5</v>
      </c>
      <c r="F50" s="5">
        <v>2795.25</v>
      </c>
      <c r="G50" s="6">
        <f t="shared" si="4"/>
        <v>2013.75</v>
      </c>
      <c r="H50" s="7">
        <f t="shared" si="5"/>
        <v>2.5767754318618041</v>
      </c>
    </row>
    <row r="51" spans="4:8">
      <c r="D51" s="18" t="s">
        <v>31</v>
      </c>
      <c r="E51" s="5">
        <v>6248.25</v>
      </c>
      <c r="F51" s="5">
        <v>2658</v>
      </c>
      <c r="G51" s="6">
        <f t="shared" si="4"/>
        <v>-3590.25</v>
      </c>
      <c r="H51" s="7">
        <f t="shared" si="5"/>
        <v>-0.57460088824870958</v>
      </c>
    </row>
    <row r="52" spans="4:8">
      <c r="D52" s="18" t="s">
        <v>32</v>
      </c>
      <c r="E52" s="5">
        <f>E37-SUM(E38:E51)</f>
        <v>1790.9999999995343</v>
      </c>
      <c r="F52" s="5">
        <f>F37-SUM(F38:F51)</f>
        <v>2735.0610000002198</v>
      </c>
      <c r="G52" s="6">
        <f t="shared" si="4"/>
        <v>944.06100000068545</v>
      </c>
      <c r="H52" s="7">
        <f t="shared" si="5"/>
        <v>0.52711390284809101</v>
      </c>
    </row>
    <row r="53" spans="4:8">
      <c r="D53" s="14" t="s">
        <v>33</v>
      </c>
      <c r="E53" s="15">
        <v>1160858.969</v>
      </c>
      <c r="F53" s="15">
        <v>1214208.7069999999</v>
      </c>
      <c r="G53" s="16">
        <f t="shared" si="4"/>
        <v>53349.737999999896</v>
      </c>
      <c r="H53" s="17">
        <f t="shared" si="5"/>
        <v>4.5957122634765028E-2</v>
      </c>
    </row>
    <row r="54" spans="4:8">
      <c r="D54" s="18" t="s">
        <v>30</v>
      </c>
      <c r="E54" s="5">
        <v>309643.95</v>
      </c>
      <c r="F54" s="5">
        <v>312632.54300000001</v>
      </c>
      <c r="G54" s="6">
        <f t="shared" si="4"/>
        <v>2988.5929999999935</v>
      </c>
      <c r="H54" s="7">
        <f t="shared" si="5"/>
        <v>9.651708034340711E-3</v>
      </c>
    </row>
    <row r="55" spans="4:8">
      <c r="D55" s="18" t="s">
        <v>20</v>
      </c>
      <c r="E55" s="5">
        <v>295714.37300000002</v>
      </c>
      <c r="F55" s="5">
        <v>297145.02600000001</v>
      </c>
      <c r="G55" s="6">
        <f t="shared" si="4"/>
        <v>1430.6529999999912</v>
      </c>
      <c r="H55" s="7">
        <f t="shared" si="5"/>
        <v>4.837955576815981E-3</v>
      </c>
    </row>
    <row r="56" spans="4:8">
      <c r="D56" s="18" t="s">
        <v>18</v>
      </c>
      <c r="E56" s="5">
        <v>134049.10699999999</v>
      </c>
      <c r="F56" s="5">
        <v>129682.78699999998</v>
      </c>
      <c r="G56" s="6">
        <f t="shared" si="4"/>
        <v>-4366.320000000007</v>
      </c>
      <c r="H56" s="7">
        <f t="shared" si="5"/>
        <v>-3.2572540748070831E-2</v>
      </c>
    </row>
    <row r="57" spans="4:8">
      <c r="D57" s="18" t="s">
        <v>21</v>
      </c>
      <c r="E57" s="5">
        <v>104605.5</v>
      </c>
      <c r="F57" s="5">
        <v>116743.375</v>
      </c>
      <c r="G57" s="6">
        <f t="shared" si="4"/>
        <v>12137.875</v>
      </c>
      <c r="H57" s="7">
        <f t="shared" si="5"/>
        <v>0.1160347687263098</v>
      </c>
    </row>
    <row r="58" spans="4:8">
      <c r="D58" s="18" t="s">
        <v>24</v>
      </c>
      <c r="E58" s="5">
        <v>85931.25</v>
      </c>
      <c r="F58" s="5">
        <v>89114.596999999994</v>
      </c>
      <c r="G58" s="6">
        <f t="shared" si="4"/>
        <v>3183.3469999999943</v>
      </c>
      <c r="H58" s="7">
        <f t="shared" si="5"/>
        <v>3.7045277474725372E-2</v>
      </c>
    </row>
    <row r="59" spans="4:8">
      <c r="D59" s="18" t="s">
        <v>23</v>
      </c>
      <c r="E59" s="5">
        <v>23727.163999999997</v>
      </c>
      <c r="F59" s="5">
        <v>46963.25</v>
      </c>
      <c r="G59" s="6">
        <f t="shared" si="4"/>
        <v>23236.086000000003</v>
      </c>
      <c r="H59" s="7">
        <f t="shared" si="5"/>
        <v>0.97930313121281609</v>
      </c>
    </row>
    <row r="60" spans="4:8">
      <c r="D60" s="18" t="s">
        <v>31</v>
      </c>
      <c r="E60" s="5">
        <v>39645.375</v>
      </c>
      <c r="F60" s="5">
        <v>40390.75</v>
      </c>
      <c r="G60" s="6">
        <f t="shared" si="4"/>
        <v>745.375</v>
      </c>
      <c r="H60" s="7">
        <f t="shared" si="5"/>
        <v>1.880105813099258E-2</v>
      </c>
    </row>
    <row r="61" spans="4:8">
      <c r="D61" s="18" t="s">
        <v>19</v>
      </c>
      <c r="E61" s="5">
        <v>31675.25</v>
      </c>
      <c r="F61" s="5">
        <v>38777.125</v>
      </c>
      <c r="G61" s="6">
        <f t="shared" si="4"/>
        <v>7101.875</v>
      </c>
      <c r="H61" s="7">
        <f t="shared" si="5"/>
        <v>0.22420896441227772</v>
      </c>
    </row>
    <row r="62" spans="4:8">
      <c r="D62" s="18" t="s">
        <v>27</v>
      </c>
      <c r="E62" s="5">
        <v>36998.625</v>
      </c>
      <c r="F62" s="5">
        <v>36666.629000000001</v>
      </c>
      <c r="G62" s="6">
        <f t="shared" si="4"/>
        <v>-331.99599999999919</v>
      </c>
      <c r="H62" s="7">
        <f t="shared" si="5"/>
        <v>-8.9731983283162335E-3</v>
      </c>
    </row>
    <row r="63" spans="4:8">
      <c r="D63" s="18" t="s">
        <v>25</v>
      </c>
      <c r="E63" s="5">
        <v>33613</v>
      </c>
      <c r="F63" s="5">
        <v>36482.125</v>
      </c>
      <c r="G63" s="6">
        <f t="shared" si="4"/>
        <v>2869.125</v>
      </c>
      <c r="H63" s="7">
        <f t="shared" si="5"/>
        <v>8.5357599738196538E-2</v>
      </c>
    </row>
    <row r="64" spans="4:8">
      <c r="D64" s="18" t="s">
        <v>28</v>
      </c>
      <c r="E64" s="5">
        <v>31098.75</v>
      </c>
      <c r="F64" s="5">
        <v>34535.25</v>
      </c>
      <c r="G64" s="6">
        <f t="shared" si="4"/>
        <v>3436.5</v>
      </c>
      <c r="H64" s="7">
        <f t="shared" si="5"/>
        <v>0.11050283371518148</v>
      </c>
    </row>
    <row r="65" spans="4:8">
      <c r="D65" s="18" t="s">
        <v>22</v>
      </c>
      <c r="E65" s="5">
        <v>12493.5</v>
      </c>
      <c r="F65" s="5">
        <v>16529.5</v>
      </c>
      <c r="G65" s="6">
        <f t="shared" si="4"/>
        <v>4036</v>
      </c>
      <c r="H65" s="7">
        <f t="shared" si="5"/>
        <v>0.32304798495217513</v>
      </c>
    </row>
    <row r="66" spans="4:8">
      <c r="D66" s="18" t="s">
        <v>26</v>
      </c>
      <c r="E66" s="5">
        <v>20070.625</v>
      </c>
      <c r="F66" s="5">
        <v>15589.75</v>
      </c>
      <c r="G66" s="6">
        <f t="shared" si="4"/>
        <v>-4480.875</v>
      </c>
      <c r="H66" s="7">
        <f t="shared" si="5"/>
        <v>-0.22325537944134774</v>
      </c>
    </row>
    <row r="67" spans="4:8">
      <c r="D67" s="18" t="s">
        <v>32</v>
      </c>
      <c r="E67" s="5">
        <f>E53-SUM(E54:E66)</f>
        <v>1592.5</v>
      </c>
      <c r="F67" s="5">
        <f>F53-SUM(F54:F66)</f>
        <v>2956</v>
      </c>
      <c r="G67" s="6">
        <f t="shared" si="4"/>
        <v>1363.5</v>
      </c>
      <c r="H67" s="7">
        <f t="shared" si="5"/>
        <v>0.85620094191522766</v>
      </c>
    </row>
    <row r="68" spans="4:8">
      <c r="D68" s="14" t="s">
        <v>34</v>
      </c>
      <c r="E68" s="15">
        <v>272522.32499999995</v>
      </c>
      <c r="F68" s="15">
        <v>288924.375</v>
      </c>
      <c r="G68" s="16">
        <f t="shared" si="4"/>
        <v>16402.050000000047</v>
      </c>
      <c r="H68" s="17">
        <f t="shared" si="5"/>
        <v>6.0186078333215633E-2</v>
      </c>
    </row>
    <row r="69" spans="4:8">
      <c r="D69" s="18" t="s">
        <v>18</v>
      </c>
      <c r="E69" s="5">
        <v>133190.65</v>
      </c>
      <c r="F69" s="5">
        <v>133525.57500000001</v>
      </c>
      <c r="G69" s="6">
        <f t="shared" si="4"/>
        <v>334.92500000001746</v>
      </c>
      <c r="H69" s="7">
        <f t="shared" si="5"/>
        <v>2.5146284667881529E-3</v>
      </c>
    </row>
    <row r="70" spans="4:8">
      <c r="D70" s="18" t="s">
        <v>20</v>
      </c>
      <c r="E70" s="5">
        <v>63250.5</v>
      </c>
      <c r="F70" s="5">
        <v>76283.100000000006</v>
      </c>
      <c r="G70" s="6">
        <f t="shared" si="4"/>
        <v>13032.600000000006</v>
      </c>
      <c r="H70" s="7">
        <f t="shared" si="5"/>
        <v>0.20604738302464021</v>
      </c>
    </row>
    <row r="71" spans="4:8">
      <c r="D71" s="18" t="s">
        <v>19</v>
      </c>
      <c r="E71" s="5">
        <v>63547.049999999988</v>
      </c>
      <c r="F71" s="5">
        <v>65308.525000000001</v>
      </c>
      <c r="G71" s="6">
        <f t="shared" si="4"/>
        <v>1761.4750000000131</v>
      </c>
      <c r="H71" s="7">
        <f t="shared" si="5"/>
        <v>2.7719225361366315E-2</v>
      </c>
    </row>
    <row r="72" spans="4:8">
      <c r="D72" s="18" t="s">
        <v>24</v>
      </c>
      <c r="E72" s="5">
        <v>6983.6999999999989</v>
      </c>
      <c r="F72" s="5">
        <v>8034.2499999999991</v>
      </c>
      <c r="G72" s="6">
        <f t="shared" si="4"/>
        <v>1050.5500000000002</v>
      </c>
      <c r="H72" s="7">
        <f t="shared" si="5"/>
        <v>0.15042885576413653</v>
      </c>
    </row>
    <row r="73" spans="4:8">
      <c r="D73" s="18" t="s">
        <v>30</v>
      </c>
      <c r="E73" s="5">
        <v>2242.4749999999999</v>
      </c>
      <c r="F73" s="5">
        <v>2448.4749999999999</v>
      </c>
      <c r="G73" s="6">
        <f t="shared" si="4"/>
        <v>206</v>
      </c>
      <c r="H73" s="7">
        <f t="shared" si="5"/>
        <v>9.1862785538300323E-2</v>
      </c>
    </row>
    <row r="74" spans="4:8">
      <c r="D74" s="18" t="s">
        <v>35</v>
      </c>
      <c r="E74" s="5">
        <v>160.5</v>
      </c>
      <c r="F74" s="5">
        <v>1011</v>
      </c>
      <c r="G74" s="6">
        <f t="shared" si="4"/>
        <v>850.5</v>
      </c>
      <c r="H74" s="7">
        <f t="shared" si="5"/>
        <v>5.2990654205607477</v>
      </c>
    </row>
    <row r="75" spans="4:8">
      <c r="D75" s="18" t="s">
        <v>32</v>
      </c>
      <c r="E75" s="5">
        <f>E68-SUM(E69:E74)</f>
        <v>3147.4500000000116</v>
      </c>
      <c r="F75" s="5">
        <f>F68-SUM(F69:F74)</f>
        <v>2313.4500000000116</v>
      </c>
      <c r="G75" s="6">
        <f t="shared" si="4"/>
        <v>-834</v>
      </c>
      <c r="H75" s="7">
        <f t="shared" si="5"/>
        <v>-0.26497640947433537</v>
      </c>
    </row>
    <row r="76" spans="4:8">
      <c r="D76" s="14" t="s">
        <v>36</v>
      </c>
      <c r="E76" s="15">
        <v>101472.864</v>
      </c>
      <c r="F76" s="15">
        <v>116197.109</v>
      </c>
      <c r="G76" s="16">
        <f t="shared" si="4"/>
        <v>14724.244999999995</v>
      </c>
      <c r="H76" s="17">
        <f t="shared" si="5"/>
        <v>0.14510524705403008</v>
      </c>
    </row>
    <row r="77" spans="4:8">
      <c r="D77" s="18" t="s">
        <v>20</v>
      </c>
      <c r="E77" s="5">
        <v>50948.156999999999</v>
      </c>
      <c r="F77" s="5">
        <v>62473.887000000002</v>
      </c>
      <c r="G77" s="6">
        <f t="shared" si="4"/>
        <v>11525.730000000003</v>
      </c>
      <c r="H77" s="7">
        <f t="shared" si="5"/>
        <v>0.22622466991298631</v>
      </c>
    </row>
    <row r="78" spans="4:8">
      <c r="D78" s="18" t="s">
        <v>22</v>
      </c>
      <c r="E78" s="5">
        <v>16661.25</v>
      </c>
      <c r="F78" s="5">
        <v>17323.5</v>
      </c>
      <c r="G78" s="6">
        <f t="shared" si="4"/>
        <v>662.25</v>
      </c>
      <c r="H78" s="7">
        <f t="shared" si="5"/>
        <v>3.9747918073373849E-2</v>
      </c>
    </row>
    <row r="79" spans="4:8">
      <c r="D79" s="18" t="s">
        <v>18</v>
      </c>
      <c r="E79" s="5">
        <v>16456.582000000002</v>
      </c>
      <c r="F79" s="5">
        <v>16799.221999999998</v>
      </c>
      <c r="G79" s="6">
        <f t="shared" si="4"/>
        <v>342.63999999999578</v>
      </c>
      <c r="H79" s="7">
        <f t="shared" si="5"/>
        <v>2.0820848460512381E-2</v>
      </c>
    </row>
    <row r="80" spans="4:8">
      <c r="D80" s="18" t="s">
        <v>19</v>
      </c>
      <c r="E80" s="5">
        <v>8622</v>
      </c>
      <c r="F80" s="5">
        <v>11054.25</v>
      </c>
      <c r="G80" s="6">
        <f t="shared" si="4"/>
        <v>2432.25</v>
      </c>
      <c r="H80" s="7">
        <f t="shared" si="5"/>
        <v>0.28209812108559501</v>
      </c>
    </row>
    <row r="81" spans="4:8">
      <c r="D81" s="18" t="s">
        <v>21</v>
      </c>
      <c r="E81" s="5">
        <v>5166.75</v>
      </c>
      <c r="F81" s="5">
        <v>2880.75</v>
      </c>
      <c r="G81" s="6">
        <f t="shared" si="4"/>
        <v>-2286</v>
      </c>
      <c r="H81" s="7">
        <f t="shared" si="5"/>
        <v>-0.44244447670198866</v>
      </c>
    </row>
    <row r="82" spans="4:8">
      <c r="D82" s="18" t="s">
        <v>30</v>
      </c>
      <c r="E82" s="5">
        <v>1812.5</v>
      </c>
      <c r="F82" s="5">
        <v>2697.75</v>
      </c>
      <c r="G82" s="6">
        <f t="shared" si="4"/>
        <v>885.25</v>
      </c>
      <c r="H82" s="7">
        <f t="shared" si="5"/>
        <v>0.48841379310344829</v>
      </c>
    </row>
    <row r="83" spans="4:8">
      <c r="D83" s="18" t="s">
        <v>32</v>
      </c>
      <c r="E83" s="5">
        <f>E76-SUM(E77:E82)</f>
        <v>1805.625</v>
      </c>
      <c r="F83" s="5">
        <f>F76-SUM(F77:F82)</f>
        <v>2967.75</v>
      </c>
      <c r="G83" s="6">
        <f t="shared" si="4"/>
        <v>1162.125</v>
      </c>
      <c r="H83" s="7">
        <f t="shared" si="5"/>
        <v>0.64361370716510902</v>
      </c>
    </row>
    <row r="84" spans="4:8">
      <c r="D84" s="14" t="s">
        <v>37</v>
      </c>
      <c r="E84" s="15">
        <v>35956.550000000003</v>
      </c>
      <c r="F84" s="15">
        <v>37407.174999999996</v>
      </c>
      <c r="G84" s="16">
        <f t="shared" si="4"/>
        <v>1450.6249999999927</v>
      </c>
      <c r="H84" s="17">
        <f t="shared" si="5"/>
        <v>4.0343831652369114E-2</v>
      </c>
    </row>
    <row r="85" spans="4:8">
      <c r="D85" s="14" t="s">
        <v>38</v>
      </c>
      <c r="E85" s="15">
        <v>9839.3750000000036</v>
      </c>
      <c r="F85" s="15">
        <v>19404.015000000007</v>
      </c>
      <c r="G85" s="16">
        <f t="shared" si="4"/>
        <v>9564.6400000000031</v>
      </c>
      <c r="H85" s="17">
        <f t="shared" si="5"/>
        <v>0.97207800292193347</v>
      </c>
    </row>
    <row r="86" spans="4:8">
      <c r="D86" s="14" t="s">
        <v>39</v>
      </c>
      <c r="E86" s="15">
        <v>11505.980000000003</v>
      </c>
      <c r="F86" s="15">
        <v>16036.120000000004</v>
      </c>
      <c r="G86" s="16">
        <f t="shared" si="4"/>
        <v>4530.1400000000012</v>
      </c>
      <c r="H86" s="17">
        <f t="shared" si="5"/>
        <v>0.39372048274027938</v>
      </c>
    </row>
    <row r="87" spans="4:8">
      <c r="D87" s="14" t="s">
        <v>40</v>
      </c>
      <c r="E87" s="15">
        <v>4263.1999999999989</v>
      </c>
      <c r="F87" s="15">
        <v>4340.9349999999995</v>
      </c>
      <c r="G87" s="16">
        <f t="shared" si="4"/>
        <v>77.735000000000582</v>
      </c>
      <c r="H87" s="17">
        <f t="shared" si="5"/>
        <v>1.8233955714017782E-2</v>
      </c>
    </row>
    <row r="88" spans="4:8">
      <c r="D88" s="8" t="s">
        <v>14</v>
      </c>
      <c r="E88" s="9">
        <v>4629667.9539999999</v>
      </c>
      <c r="F88" s="9">
        <v>4796470.8159999996</v>
      </c>
      <c r="G88" s="10">
        <f t="shared" si="4"/>
        <v>166802.86199999973</v>
      </c>
      <c r="H88" s="11">
        <f t="shared" si="5"/>
        <v>3.6029119940639211E-2</v>
      </c>
    </row>
    <row r="89" spans="4:8">
      <c r="G89" s="12"/>
      <c r="H89" s="13"/>
    </row>
    <row r="90" spans="4:8">
      <c r="G90" s="12"/>
      <c r="H90" s="13"/>
    </row>
    <row r="91" spans="4:8">
      <c r="G91" s="12"/>
      <c r="H91" s="13"/>
    </row>
    <row r="92" spans="4:8">
      <c r="G92" s="12"/>
      <c r="H92" s="13"/>
    </row>
    <row r="93" spans="4:8">
      <c r="D93" s="19" t="s">
        <v>10</v>
      </c>
      <c r="E93" s="19"/>
      <c r="F93" s="19"/>
      <c r="G93" s="19"/>
      <c r="H93" s="19"/>
    </row>
    <row r="94" spans="4:8">
      <c r="D94" s="1"/>
      <c r="E94" s="19" t="s">
        <v>15</v>
      </c>
      <c r="F94" s="19"/>
      <c r="G94" s="19" t="s">
        <v>3</v>
      </c>
      <c r="H94" s="19"/>
    </row>
    <row r="95" spans="4:8">
      <c r="D95" s="2" t="s">
        <v>4</v>
      </c>
      <c r="E95" s="2" t="s">
        <v>5</v>
      </c>
      <c r="F95" s="2" t="s">
        <v>6</v>
      </c>
      <c r="G95" s="3" t="s">
        <v>7</v>
      </c>
      <c r="H95" s="2" t="s">
        <v>8</v>
      </c>
    </row>
    <row r="96" spans="4:8">
      <c r="D96" s="4" t="s">
        <v>41</v>
      </c>
      <c r="E96" s="5">
        <v>261450.00000000006</v>
      </c>
      <c r="F96" s="5">
        <v>263262.51000000024</v>
      </c>
      <c r="G96" s="6">
        <f t="shared" si="4"/>
        <v>1812.5100000001839</v>
      </c>
      <c r="H96" s="7">
        <f t="shared" si="5"/>
        <v>6.9325301204826301E-3</v>
      </c>
    </row>
    <row r="97" spans="4:8">
      <c r="D97" s="4" t="s">
        <v>42</v>
      </c>
      <c r="E97" s="5">
        <v>113100.23</v>
      </c>
      <c r="F97" s="5">
        <v>109106.62</v>
      </c>
      <c r="G97" s="6">
        <f t="shared" si="4"/>
        <v>-3993.6100000000006</v>
      </c>
      <c r="H97" s="7">
        <f t="shared" si="5"/>
        <v>-3.5310361437814942E-2</v>
      </c>
    </row>
    <row r="98" spans="4:8">
      <c r="D98" s="4" t="s">
        <v>43</v>
      </c>
      <c r="E98" s="5">
        <v>102984.3499999999</v>
      </c>
      <c r="F98" s="5">
        <v>105634.79999999999</v>
      </c>
      <c r="G98" s="6">
        <f t="shared" si="4"/>
        <v>2650.4500000000844</v>
      </c>
      <c r="H98" s="7">
        <f t="shared" si="5"/>
        <v>2.5736434710711742E-2</v>
      </c>
    </row>
    <row r="99" spans="4:8">
      <c r="D99" s="4" t="s">
        <v>44</v>
      </c>
      <c r="E99" s="5">
        <v>91757.259999999951</v>
      </c>
      <c r="F99" s="5">
        <v>93052.859999999986</v>
      </c>
      <c r="G99" s="6">
        <f t="shared" si="4"/>
        <v>1295.6000000000349</v>
      </c>
      <c r="H99" s="7">
        <f t="shared" si="5"/>
        <v>1.4119863648936724E-2</v>
      </c>
    </row>
    <row r="100" spans="4:8">
      <c r="D100" s="4" t="s">
        <v>45</v>
      </c>
      <c r="E100" s="5">
        <v>85647.27</v>
      </c>
      <c r="F100" s="5">
        <v>89559.219999999972</v>
      </c>
      <c r="G100" s="6">
        <f t="shared" si="4"/>
        <v>3911.949999999968</v>
      </c>
      <c r="H100" s="7">
        <f t="shared" si="5"/>
        <v>4.5675127765309596E-2</v>
      </c>
    </row>
    <row r="101" spans="4:8">
      <c r="D101" s="4" t="s">
        <v>46</v>
      </c>
      <c r="E101" s="5">
        <v>46623.950000000041</v>
      </c>
      <c r="F101" s="5">
        <v>48387.644999999982</v>
      </c>
      <c r="G101" s="6">
        <f t="shared" ref="G101:G137" si="6">F101-E101</f>
        <v>1763.6949999999415</v>
      </c>
      <c r="H101" s="7">
        <f t="shared" ref="H101:H137" si="7">G101/E101</f>
        <v>3.7828090498551493E-2</v>
      </c>
    </row>
    <row r="102" spans="4:8">
      <c r="D102" s="4" t="s">
        <v>47</v>
      </c>
      <c r="E102" s="5">
        <v>46575.040000000008</v>
      </c>
      <c r="F102" s="5">
        <v>46947.114999999976</v>
      </c>
      <c r="G102" s="6">
        <f t="shared" si="6"/>
        <v>372.07499999996799</v>
      </c>
      <c r="H102" s="7">
        <f t="shared" si="7"/>
        <v>7.9887209973403765E-3</v>
      </c>
    </row>
    <row r="103" spans="4:8">
      <c r="D103" s="4" t="s">
        <v>48</v>
      </c>
      <c r="E103" s="5">
        <v>34248.599999999977</v>
      </c>
      <c r="F103" s="5">
        <v>37690.849999999991</v>
      </c>
      <c r="G103" s="6">
        <f t="shared" si="6"/>
        <v>3442.2500000000146</v>
      </c>
      <c r="H103" s="7">
        <f t="shared" si="7"/>
        <v>0.10050775798134863</v>
      </c>
    </row>
    <row r="104" spans="4:8">
      <c r="D104" s="4" t="s">
        <v>49</v>
      </c>
      <c r="E104" s="5">
        <v>13159.6</v>
      </c>
      <c r="F104" s="5">
        <v>14051.4</v>
      </c>
      <c r="G104" s="6">
        <f t="shared" si="6"/>
        <v>891.79999999999927</v>
      </c>
      <c r="H104" s="7">
        <f t="shared" si="7"/>
        <v>6.7768017264962399E-2</v>
      </c>
    </row>
    <row r="105" spans="4:8">
      <c r="D105" s="4" t="s">
        <v>50</v>
      </c>
      <c r="E105" s="5">
        <v>11057.700000000006</v>
      </c>
      <c r="F105" s="5">
        <v>11130.550000000001</v>
      </c>
      <c r="G105" s="6">
        <f t="shared" si="6"/>
        <v>72.849999999994907</v>
      </c>
      <c r="H105" s="7">
        <f t="shared" si="7"/>
        <v>6.5881693299686978E-3</v>
      </c>
    </row>
    <row r="106" spans="4:8">
      <c r="D106" s="4" t="s">
        <v>51</v>
      </c>
      <c r="E106" s="5">
        <v>4654.0400000000018</v>
      </c>
      <c r="F106" s="5">
        <v>4949.2999999999984</v>
      </c>
      <c r="G106" s="6">
        <f t="shared" si="6"/>
        <v>295.25999999999658</v>
      </c>
      <c r="H106" s="7">
        <f t="shared" si="7"/>
        <v>6.3441654992221055E-2</v>
      </c>
    </row>
    <row r="107" spans="4:8">
      <c r="D107" s="4" t="s">
        <v>52</v>
      </c>
      <c r="E107" s="5">
        <v>1088.8</v>
      </c>
      <c r="F107" s="5">
        <v>1108.7</v>
      </c>
      <c r="G107" s="6">
        <f t="shared" si="6"/>
        <v>19.900000000000091</v>
      </c>
      <c r="H107" s="7">
        <f t="shared" si="7"/>
        <v>1.8277002204261657E-2</v>
      </c>
    </row>
    <row r="108" spans="4:8">
      <c r="D108" s="8" t="s">
        <v>14</v>
      </c>
      <c r="E108" s="9">
        <v>812346.83999999985</v>
      </c>
      <c r="F108" s="9">
        <v>824881.57000000007</v>
      </c>
      <c r="G108" s="10">
        <f t="shared" si="6"/>
        <v>12534.730000000214</v>
      </c>
      <c r="H108" s="11">
        <f t="shared" si="7"/>
        <v>1.543026867686248E-2</v>
      </c>
    </row>
    <row r="109" spans="4:8">
      <c r="G109" s="12"/>
      <c r="H109" s="13"/>
    </row>
    <row r="110" spans="4:8">
      <c r="G110" s="12"/>
      <c r="H110" s="13"/>
    </row>
    <row r="111" spans="4:8">
      <c r="G111" s="12"/>
      <c r="H111" s="13"/>
    </row>
    <row r="112" spans="4:8">
      <c r="G112" s="12"/>
      <c r="H112" s="13"/>
    </row>
    <row r="113" spans="4:8">
      <c r="D113" s="19" t="s">
        <v>53</v>
      </c>
      <c r="E113" s="19"/>
      <c r="F113" s="19"/>
      <c r="G113" s="19"/>
      <c r="H113" s="19"/>
    </row>
    <row r="114" spans="4:8">
      <c r="D114" s="1"/>
      <c r="E114" s="19" t="s">
        <v>15</v>
      </c>
      <c r="F114" s="19"/>
      <c r="G114" s="19" t="s">
        <v>3</v>
      </c>
      <c r="H114" s="19"/>
    </row>
    <row r="115" spans="4:8">
      <c r="D115" s="2" t="s">
        <v>4</v>
      </c>
      <c r="E115" s="2" t="s">
        <v>5</v>
      </c>
      <c r="F115" s="2" t="s">
        <v>6</v>
      </c>
      <c r="G115" s="3" t="s">
        <v>7</v>
      </c>
      <c r="H115" s="2" t="s">
        <v>8</v>
      </c>
    </row>
    <row r="116" spans="4:8">
      <c r="D116" s="4" t="s">
        <v>54</v>
      </c>
      <c r="E116" s="5">
        <v>687035.6049999994</v>
      </c>
      <c r="F116" s="5">
        <v>720799.19499999948</v>
      </c>
      <c r="G116" s="6">
        <f t="shared" si="6"/>
        <v>33763.590000000084</v>
      </c>
      <c r="H116" s="7">
        <f t="shared" si="7"/>
        <v>4.9143872245165685E-2</v>
      </c>
    </row>
    <row r="117" spans="4:8">
      <c r="D117" s="4" t="s">
        <v>55</v>
      </c>
      <c r="E117" s="5">
        <v>108629.13099999994</v>
      </c>
      <c r="F117" s="5">
        <v>118014.04800000001</v>
      </c>
      <c r="G117" s="6">
        <f t="shared" si="6"/>
        <v>9384.917000000074</v>
      </c>
      <c r="H117" s="7">
        <f t="shared" si="7"/>
        <v>8.6394109145548445E-2</v>
      </c>
    </row>
    <row r="118" spans="4:8">
      <c r="D118" s="4" t="s">
        <v>56</v>
      </c>
      <c r="E118" s="5">
        <v>297954.90700000001</v>
      </c>
      <c r="F118" s="5">
        <v>307578.11400000029</v>
      </c>
      <c r="G118" s="6">
        <f t="shared" si="6"/>
        <v>9623.2070000002859</v>
      </c>
      <c r="H118" s="7">
        <f t="shared" si="7"/>
        <v>3.229752816254268E-2</v>
      </c>
    </row>
    <row r="119" spans="4:8">
      <c r="D119" s="4" t="s">
        <v>57</v>
      </c>
      <c r="E119" s="5">
        <v>75168.832000000024</v>
      </c>
      <c r="F119" s="5">
        <v>78430.731999999931</v>
      </c>
      <c r="G119" s="6">
        <f t="shared" si="6"/>
        <v>3261.8999999999069</v>
      </c>
      <c r="H119" s="7">
        <f t="shared" si="7"/>
        <v>4.3394315346018758E-2</v>
      </c>
    </row>
    <row r="120" spans="4:8">
      <c r="D120" s="4" t="s">
        <v>58</v>
      </c>
      <c r="E120" s="5">
        <v>177846.02400000024</v>
      </c>
      <c r="F120" s="5">
        <v>182487.51700000017</v>
      </c>
      <c r="G120" s="6">
        <f t="shared" si="6"/>
        <v>4641.4929999999295</v>
      </c>
      <c r="H120" s="7">
        <f t="shared" si="7"/>
        <v>2.6098379348643314E-2</v>
      </c>
    </row>
    <row r="121" spans="4:8">
      <c r="D121" s="4" t="s">
        <v>59</v>
      </c>
      <c r="E121" s="5">
        <v>571326.5919999996</v>
      </c>
      <c r="F121" s="5">
        <v>593630.69199999922</v>
      </c>
      <c r="G121" s="6">
        <f t="shared" si="6"/>
        <v>22304.099999999627</v>
      </c>
      <c r="H121" s="7">
        <f t="shared" si="7"/>
        <v>3.9039142081451803E-2</v>
      </c>
    </row>
    <row r="122" spans="4:8">
      <c r="D122" s="4" t="s">
        <v>60</v>
      </c>
      <c r="E122" s="5">
        <v>266656.69800000015</v>
      </c>
      <c r="F122" s="5">
        <v>274975.08399999992</v>
      </c>
      <c r="G122" s="6">
        <f t="shared" si="6"/>
        <v>8318.3859999997658</v>
      </c>
      <c r="H122" s="7">
        <f t="shared" si="7"/>
        <v>3.1195113651335177E-2</v>
      </c>
    </row>
    <row r="123" spans="4:8">
      <c r="D123" s="4" t="s">
        <v>61</v>
      </c>
      <c r="E123" s="5">
        <v>287397.48300000018</v>
      </c>
      <c r="F123" s="5">
        <v>294122.69900000002</v>
      </c>
      <c r="G123" s="6">
        <f t="shared" si="6"/>
        <v>6725.2159999998403</v>
      </c>
      <c r="H123" s="7">
        <f t="shared" si="7"/>
        <v>2.3400399787077593E-2</v>
      </c>
    </row>
    <row r="124" spans="4:8">
      <c r="D124" s="4" t="s">
        <v>62</v>
      </c>
      <c r="E124" s="5">
        <v>218035.59500000003</v>
      </c>
      <c r="F124" s="5">
        <v>224230.88900000005</v>
      </c>
      <c r="G124" s="6">
        <f t="shared" si="6"/>
        <v>6195.2940000000235</v>
      </c>
      <c r="H124" s="7">
        <f t="shared" si="7"/>
        <v>2.8414140360889344E-2</v>
      </c>
    </row>
    <row r="125" spans="4:8">
      <c r="D125" s="4" t="s">
        <v>63</v>
      </c>
      <c r="E125" s="5">
        <v>917132.36800000037</v>
      </c>
      <c r="F125" s="5">
        <v>948377.99599999969</v>
      </c>
      <c r="G125" s="6">
        <f t="shared" si="6"/>
        <v>31245.627999999328</v>
      </c>
      <c r="H125" s="7">
        <f t="shared" si="7"/>
        <v>3.406883138159978E-2</v>
      </c>
    </row>
    <row r="126" spans="4:8">
      <c r="D126" s="4" t="s">
        <v>64</v>
      </c>
      <c r="E126" s="5">
        <v>478098.57400000043</v>
      </c>
      <c r="F126" s="5">
        <v>491572.61000000034</v>
      </c>
      <c r="G126" s="6">
        <f t="shared" si="6"/>
        <v>13474.035999999905</v>
      </c>
      <c r="H126" s="7">
        <f t="shared" si="7"/>
        <v>2.8182547978065908E-2</v>
      </c>
    </row>
    <row r="127" spans="4:8">
      <c r="D127" s="4" t="s">
        <v>65</v>
      </c>
      <c r="E127" s="5">
        <v>93929.276999999987</v>
      </c>
      <c r="F127" s="5">
        <v>94656.125999999931</v>
      </c>
      <c r="G127" s="6">
        <f t="shared" si="6"/>
        <v>726.84899999994377</v>
      </c>
      <c r="H127" s="7">
        <f t="shared" si="7"/>
        <v>7.7382582216612176E-3</v>
      </c>
    </row>
    <row r="128" spans="4:8">
      <c r="D128" s="4" t="s">
        <v>66</v>
      </c>
      <c r="E128" s="5">
        <v>165312.48500000007</v>
      </c>
      <c r="F128" s="5">
        <v>170328.45800000025</v>
      </c>
      <c r="G128" s="6">
        <f t="shared" si="6"/>
        <v>5015.9730000001728</v>
      </c>
      <c r="H128" s="7">
        <f t="shared" si="7"/>
        <v>3.0342372507437477E-2</v>
      </c>
    </row>
    <row r="129" spans="4:8">
      <c r="D129" s="4" t="s">
        <v>67</v>
      </c>
      <c r="E129" s="5">
        <v>216062.93900000022</v>
      </c>
      <c r="F129" s="5">
        <v>223590.25700000016</v>
      </c>
      <c r="G129" s="6">
        <f t="shared" si="6"/>
        <v>7527.3179999999411</v>
      </c>
      <c r="H129" s="7">
        <f t="shared" si="7"/>
        <v>3.4838543041386352E-2</v>
      </c>
    </row>
    <row r="130" spans="4:8">
      <c r="D130" s="4" t="s">
        <v>68</v>
      </c>
      <c r="E130" s="5">
        <v>496539.16600000014</v>
      </c>
      <c r="F130" s="5">
        <v>504049.03399999999</v>
      </c>
      <c r="G130" s="6">
        <f t="shared" si="6"/>
        <v>7509.8679999998421</v>
      </c>
      <c r="H130" s="7">
        <f t="shared" si="7"/>
        <v>1.5124422229363152E-2</v>
      </c>
    </row>
    <row r="131" spans="4:8">
      <c r="D131" s="4" t="s">
        <v>69</v>
      </c>
      <c r="E131" s="5">
        <v>161946.39300000016</v>
      </c>
      <c r="F131" s="5">
        <v>164981.69100000005</v>
      </c>
      <c r="G131" s="6">
        <f t="shared" si="6"/>
        <v>3035.2979999998934</v>
      </c>
      <c r="H131" s="7">
        <f t="shared" si="7"/>
        <v>1.874260947571639E-2</v>
      </c>
    </row>
    <row r="132" spans="4:8">
      <c r="D132" s="4" t="s">
        <v>70</v>
      </c>
      <c r="E132" s="5">
        <v>277773.4740000001</v>
      </c>
      <c r="F132" s="5">
        <v>284644.21500000008</v>
      </c>
      <c r="G132" s="6">
        <f t="shared" si="6"/>
        <v>6870.74099999998</v>
      </c>
      <c r="H132" s="7">
        <f t="shared" si="7"/>
        <v>2.4735050834983535E-2</v>
      </c>
    </row>
    <row r="133" spans="4:8">
      <c r="D133" s="4" t="s">
        <v>71</v>
      </c>
      <c r="E133" s="5">
        <v>191632.65000000011</v>
      </c>
      <c r="F133" s="5">
        <v>198154.28700000021</v>
      </c>
      <c r="G133" s="6">
        <f t="shared" si="6"/>
        <v>6521.6370000001043</v>
      </c>
      <c r="H133" s="7">
        <f t="shared" si="7"/>
        <v>3.4031972109137457E-2</v>
      </c>
    </row>
    <row r="134" spans="4:8">
      <c r="D134" s="8" t="s">
        <v>14</v>
      </c>
      <c r="E134" s="9">
        <f>SUM(E116:E133)</f>
        <v>5688478.1930000018</v>
      </c>
      <c r="F134" s="9">
        <f>SUM(F116:F133)</f>
        <v>5874623.6440000003</v>
      </c>
      <c r="G134" s="10">
        <f t="shared" si="6"/>
        <v>186145.45099999849</v>
      </c>
      <c r="H134" s="11">
        <f t="shared" si="7"/>
        <v>3.2723242435746897E-2</v>
      </c>
    </row>
  </sheetData>
  <mergeCells count="16">
    <mergeCell ref="E22:F22"/>
    <mergeCell ref="G22:H22"/>
    <mergeCell ref="D3:H5"/>
    <mergeCell ref="D8:H8"/>
    <mergeCell ref="E9:F9"/>
    <mergeCell ref="G9:H9"/>
    <mergeCell ref="D21:H21"/>
    <mergeCell ref="D113:H113"/>
    <mergeCell ref="E114:F114"/>
    <mergeCell ref="G114:H114"/>
    <mergeCell ref="D34:H34"/>
    <mergeCell ref="E35:F35"/>
    <mergeCell ref="G35:H35"/>
    <mergeCell ref="D93:H93"/>
    <mergeCell ref="E94:F94"/>
    <mergeCell ref="G94:H9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1E3B85-E30A-4E34-818D-E1FD48A6B666}"/>
</file>

<file path=customXml/itemProps2.xml><?xml version="1.0" encoding="utf-8"?>
<ds:datastoreItem xmlns:ds="http://schemas.openxmlformats.org/officeDocument/2006/customXml" ds:itemID="{81DEA8AA-B555-4475-86CE-C9F4DF0BA4FD}"/>
</file>

<file path=customXml/itemProps3.xml><?xml version="1.0" encoding="utf-8"?>
<ds:datastoreItem xmlns:ds="http://schemas.openxmlformats.org/officeDocument/2006/customXml" ds:itemID="{F7FD58BC-15DD-4FF9-8164-F5376E95E6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2018-11-02T13:34:24Z</dcterms:created>
  <dcterms:modified xsi:type="dcterms:W3CDTF">2025-02-03T10:40:39Z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