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8"/>
  <workbookPr defaultThemeVersion="166925"/>
  <mc:AlternateContent xmlns:mc="http://schemas.openxmlformats.org/markup-compatibility/2006">
    <mc:Choice Requires="x15">
      <x15ac:absPath xmlns:x15ac="http://schemas.microsoft.com/office/spreadsheetml/2010/11/ac" url="U:\SALG\Salg 2018\Web\"/>
    </mc:Choice>
  </mc:AlternateContent>
  <xr:revisionPtr revIDLastSave="0" documentId="8_{C6119318-7950-4B0D-B407-19E7D209D679}" xr6:coauthVersionLast="47" xr6:coauthVersionMax="47" xr10:uidLastSave="{00000000-0000-0000-0000-000000000000}"/>
  <bookViews>
    <workbookView xWindow="0" yWindow="0" windowWidth="19200" windowHeight="6960" xr2:uid="{416E8A00-4831-473B-837F-1518DD8F8241}"/>
  </bookViews>
  <sheets>
    <sheet name="1. halvår 2018"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6" i="1" l="1"/>
  <c r="H186" i="1"/>
  <c r="G185" i="1"/>
  <c r="H185" i="1"/>
  <c r="G184" i="1"/>
  <c r="H184" i="1"/>
  <c r="G183" i="1"/>
  <c r="H183" i="1"/>
  <c r="G182" i="1"/>
  <c r="H182" i="1"/>
  <c r="G181" i="1"/>
  <c r="H181" i="1"/>
  <c r="G180" i="1"/>
  <c r="H180" i="1"/>
  <c r="G179" i="1"/>
  <c r="H179" i="1"/>
  <c r="G178" i="1"/>
  <c r="H178" i="1"/>
  <c r="G177" i="1"/>
  <c r="H177" i="1"/>
  <c r="G176" i="1"/>
  <c r="H176" i="1"/>
  <c r="G175" i="1"/>
  <c r="H175" i="1"/>
  <c r="G174" i="1"/>
  <c r="H174" i="1"/>
  <c r="G173" i="1"/>
  <c r="H173" i="1"/>
  <c r="G172" i="1"/>
  <c r="H172" i="1"/>
  <c r="G171" i="1"/>
  <c r="H171" i="1"/>
  <c r="G170" i="1"/>
  <c r="H170" i="1"/>
  <c r="G169" i="1"/>
  <c r="H169" i="1"/>
  <c r="G168" i="1"/>
  <c r="H168" i="1"/>
  <c r="G156" i="1"/>
  <c r="H156" i="1"/>
  <c r="G155" i="1"/>
  <c r="H155" i="1"/>
  <c r="G154" i="1"/>
  <c r="H154" i="1"/>
  <c r="G153" i="1"/>
  <c r="H153" i="1"/>
  <c r="G152" i="1"/>
  <c r="H152" i="1"/>
  <c r="G151" i="1"/>
  <c r="H151" i="1"/>
  <c r="G143" i="1"/>
  <c r="H143" i="1"/>
  <c r="G142" i="1"/>
  <c r="H142" i="1"/>
  <c r="G141" i="1"/>
  <c r="H141" i="1"/>
  <c r="G140" i="1"/>
  <c r="H140" i="1"/>
  <c r="G139" i="1"/>
  <c r="H139" i="1"/>
  <c r="G138" i="1"/>
  <c r="H138" i="1"/>
  <c r="G137" i="1"/>
  <c r="H137" i="1"/>
  <c r="G136" i="1"/>
  <c r="H136" i="1"/>
  <c r="G135" i="1"/>
  <c r="H135" i="1"/>
  <c r="G134" i="1"/>
  <c r="H134" i="1"/>
  <c r="G133" i="1"/>
  <c r="H133" i="1"/>
  <c r="G132" i="1"/>
  <c r="H132" i="1"/>
  <c r="G131" i="1"/>
  <c r="H131" i="1"/>
  <c r="G120" i="1"/>
  <c r="H120" i="1"/>
  <c r="F119" i="1"/>
  <c r="E119" i="1"/>
  <c r="G119" i="1"/>
  <c r="H119" i="1"/>
  <c r="G118" i="1"/>
  <c r="H118" i="1"/>
  <c r="G117" i="1"/>
  <c r="H117" i="1"/>
  <c r="G116" i="1"/>
  <c r="H116" i="1"/>
  <c r="F115" i="1"/>
  <c r="E115" i="1"/>
  <c r="G115" i="1"/>
  <c r="H115" i="1"/>
  <c r="G114" i="1"/>
  <c r="H114" i="1"/>
  <c r="G113" i="1"/>
  <c r="H113" i="1"/>
  <c r="G112" i="1"/>
  <c r="H112" i="1"/>
  <c r="G111" i="1"/>
  <c r="H111" i="1"/>
  <c r="G110" i="1"/>
  <c r="H110" i="1"/>
  <c r="G109" i="1"/>
  <c r="H109" i="1"/>
  <c r="G108" i="1"/>
  <c r="H108" i="1"/>
  <c r="G107" i="1"/>
  <c r="H107" i="1"/>
  <c r="F106" i="1"/>
  <c r="E106" i="1"/>
  <c r="G106" i="1"/>
  <c r="H106" i="1"/>
  <c r="G105" i="1"/>
  <c r="H105" i="1"/>
  <c r="G104" i="1"/>
  <c r="H104" i="1"/>
  <c r="G103" i="1"/>
  <c r="H103" i="1"/>
  <c r="G102" i="1"/>
  <c r="H102" i="1"/>
  <c r="G101" i="1"/>
  <c r="H101" i="1"/>
  <c r="G100" i="1"/>
  <c r="H100" i="1"/>
  <c r="G99" i="1"/>
  <c r="H99" i="1"/>
  <c r="G98" i="1"/>
  <c r="H98" i="1"/>
  <c r="G97" i="1"/>
  <c r="H97" i="1"/>
  <c r="G96" i="1"/>
  <c r="H96" i="1"/>
  <c r="G95" i="1"/>
  <c r="H95" i="1"/>
  <c r="F94" i="1"/>
  <c r="E94" i="1"/>
  <c r="G94" i="1"/>
  <c r="H94" i="1"/>
  <c r="G93" i="1"/>
  <c r="H93" i="1"/>
  <c r="G92" i="1"/>
  <c r="H92" i="1"/>
  <c r="G91" i="1"/>
  <c r="H91" i="1"/>
  <c r="G90" i="1"/>
  <c r="H90" i="1"/>
  <c r="G89" i="1"/>
  <c r="H89" i="1"/>
  <c r="G88" i="1"/>
  <c r="H88" i="1"/>
  <c r="G87" i="1"/>
  <c r="H87" i="1"/>
  <c r="G86" i="1"/>
  <c r="H86" i="1"/>
  <c r="F85" i="1"/>
  <c r="E85" i="1"/>
  <c r="G85" i="1"/>
  <c r="H85" i="1"/>
  <c r="G84" i="1"/>
  <c r="H84" i="1"/>
  <c r="G83" i="1"/>
  <c r="H83" i="1"/>
  <c r="G82" i="1"/>
  <c r="H82" i="1"/>
  <c r="G81" i="1"/>
  <c r="H81" i="1"/>
  <c r="G80" i="1"/>
  <c r="H80" i="1"/>
  <c r="G79" i="1"/>
  <c r="H79" i="1"/>
  <c r="G78" i="1"/>
  <c r="H78" i="1"/>
  <c r="G77" i="1"/>
  <c r="H77" i="1"/>
  <c r="G76" i="1"/>
  <c r="H76" i="1"/>
  <c r="G75" i="1"/>
  <c r="H75" i="1"/>
  <c r="G74" i="1"/>
  <c r="H74" i="1"/>
  <c r="G73" i="1"/>
  <c r="H73" i="1"/>
  <c r="G72" i="1"/>
  <c r="H72" i="1"/>
  <c r="F71" i="1"/>
  <c r="E71" i="1"/>
  <c r="G71" i="1"/>
  <c r="H71" i="1"/>
  <c r="G70" i="1"/>
  <c r="H70" i="1"/>
  <c r="G69" i="1"/>
  <c r="H69" i="1"/>
  <c r="G68" i="1"/>
  <c r="H68" i="1"/>
  <c r="G67" i="1"/>
  <c r="H67" i="1"/>
  <c r="G66" i="1"/>
  <c r="H66" i="1"/>
  <c r="G65" i="1"/>
  <c r="H65" i="1"/>
  <c r="G64" i="1"/>
  <c r="H64" i="1"/>
  <c r="G63" i="1"/>
  <c r="H63" i="1"/>
  <c r="G62" i="1"/>
  <c r="H62" i="1"/>
  <c r="G61" i="1"/>
  <c r="H61" i="1"/>
  <c r="G60" i="1"/>
  <c r="H60" i="1"/>
  <c r="G59" i="1"/>
  <c r="H59" i="1"/>
  <c r="F58" i="1"/>
  <c r="E58" i="1"/>
  <c r="G58" i="1"/>
  <c r="H58" i="1"/>
  <c r="G57" i="1"/>
  <c r="H57" i="1"/>
  <c r="G56" i="1"/>
  <c r="H56" i="1"/>
  <c r="G55" i="1"/>
  <c r="H55" i="1"/>
  <c r="G54" i="1"/>
  <c r="H54" i="1"/>
  <c r="G53" i="1"/>
  <c r="H53" i="1"/>
  <c r="G52" i="1"/>
  <c r="H52" i="1"/>
  <c r="G51" i="1"/>
  <c r="H51" i="1"/>
  <c r="G50" i="1"/>
  <c r="H50" i="1"/>
  <c r="G49" i="1"/>
  <c r="H49" i="1"/>
  <c r="G48" i="1"/>
  <c r="H48" i="1"/>
  <c r="G47" i="1"/>
  <c r="H47" i="1"/>
  <c r="G46" i="1"/>
  <c r="H46" i="1"/>
  <c r="G45" i="1"/>
  <c r="H45" i="1"/>
  <c r="G44" i="1"/>
  <c r="H44" i="1"/>
  <c r="G43" i="1"/>
  <c r="H43" i="1"/>
  <c r="F42" i="1"/>
  <c r="E42" i="1"/>
  <c r="G42" i="1"/>
  <c r="H42" i="1"/>
  <c r="G41" i="1"/>
  <c r="H41" i="1"/>
  <c r="G40" i="1"/>
  <c r="H40" i="1"/>
  <c r="G39" i="1"/>
  <c r="H39" i="1"/>
  <c r="G38" i="1"/>
  <c r="H38" i="1"/>
  <c r="G37" i="1"/>
  <c r="H37" i="1"/>
  <c r="G36" i="1"/>
  <c r="H36" i="1"/>
  <c r="G35" i="1"/>
  <c r="H35" i="1"/>
  <c r="G34" i="1"/>
  <c r="H34" i="1"/>
  <c r="G33" i="1"/>
  <c r="H33" i="1"/>
  <c r="G32" i="1"/>
  <c r="H32" i="1"/>
  <c r="G31" i="1"/>
  <c r="H31" i="1"/>
  <c r="G30" i="1"/>
  <c r="H30" i="1"/>
  <c r="G29" i="1"/>
  <c r="H29" i="1"/>
  <c r="G28" i="1"/>
  <c r="H28" i="1"/>
  <c r="G27" i="1"/>
  <c r="H27" i="1"/>
  <c r="G15" i="1"/>
  <c r="H15" i="1"/>
  <c r="G14" i="1"/>
  <c r="H14" i="1"/>
  <c r="G13" i="1"/>
  <c r="H13" i="1"/>
  <c r="G12" i="1"/>
  <c r="H12" i="1"/>
  <c r="G11" i="1"/>
  <c r="H11" i="1"/>
  <c r="G10" i="1"/>
  <c r="H10" i="1"/>
</calcChain>
</file>

<file path=xl/sharedStrings.xml><?xml version="1.0" encoding="utf-8"?>
<sst xmlns="http://schemas.openxmlformats.org/spreadsheetml/2006/main" count="182" uniqueCount="85">
  <si>
    <t>Salget økte med 2,5 prosent i første halvår. Lørdagen i uke 26 falt i fjor på 1. juli, mot 30. juni i år. Kalenderkorrigert salgsutvikling for første halvår blir dermed 1,7 %, tilsvarende en vekst på 661.000 liter for årets seks første måneder.</t>
  </si>
  <si>
    <t>Totalt</t>
  </si>
  <si>
    <t>Liter</t>
  </si>
  <si>
    <t>1. halvår</t>
  </si>
  <si>
    <t>Endring</t>
  </si>
  <si>
    <t>2017</t>
  </si>
  <si>
    <t>2018</t>
  </si>
  <si>
    <t>Prosent</t>
  </si>
  <si>
    <t>Svakvin</t>
  </si>
  <si>
    <t>Brennevin</t>
  </si>
  <si>
    <t>Øl</t>
  </si>
  <si>
    <t>Alkoholfritt</t>
  </si>
  <si>
    <t>Sterkvin</t>
  </si>
  <si>
    <t>Totalsum</t>
  </si>
  <si>
    <t>Den historisk varme forsommeren gjenspeiles i salgstallene for vin: rødvin går klart ned mens lettere og lysere vinkategorier som hvitvin, musserende og rosévin øker markert. For rødvin er det vekst for Frankrike og Portugal, mens det for hvitt, mussernede og rosévin så å si er vekst for alle land .</t>
  </si>
  <si>
    <t>Rødvin</t>
  </si>
  <si>
    <t>Italia</t>
  </si>
  <si>
    <t>Spania</t>
  </si>
  <si>
    <t>Frankrike</t>
  </si>
  <si>
    <t>Chile</t>
  </si>
  <si>
    <t>USA</t>
  </si>
  <si>
    <t>Portugal</t>
  </si>
  <si>
    <t>Australia</t>
  </si>
  <si>
    <t>Sør-Afrika</t>
  </si>
  <si>
    <t>Argentina</t>
  </si>
  <si>
    <t>Østerrike</t>
  </si>
  <si>
    <t>New Zealand</t>
  </si>
  <si>
    <t>Libanon</t>
  </si>
  <si>
    <t>Ungarn</t>
  </si>
  <si>
    <t>Tyskland</t>
  </si>
  <si>
    <t>Andre land</t>
  </si>
  <si>
    <t>Hvitvin</t>
  </si>
  <si>
    <t>Hellas</t>
  </si>
  <si>
    <t>Musserende vin</t>
  </si>
  <si>
    <t>England</t>
  </si>
  <si>
    <t>Rosévin</t>
  </si>
  <si>
    <t>Perlende vin</t>
  </si>
  <si>
    <t>EU</t>
  </si>
  <si>
    <t>Aromatisert vin</t>
  </si>
  <si>
    <t>Irland</t>
  </si>
  <si>
    <t>Norge</t>
  </si>
  <si>
    <t>Sverige</t>
  </si>
  <si>
    <t>Danmark</t>
  </si>
  <si>
    <t>Sider</t>
  </si>
  <si>
    <t>Storbritannia</t>
  </si>
  <si>
    <t>Fruktvin</t>
  </si>
  <si>
    <t>Finland</t>
  </si>
  <si>
    <t>Det er betydelig dynamikk også i salget av brennevin. Mens de to største kategoriene vodka og Cognac (druebrennevin) går ned, øker salget av flere mindre kategorier som, likør, akevitt, gin og rom.</t>
  </si>
  <si>
    <t>Vodka</t>
  </si>
  <si>
    <t>Druebrennevin</t>
  </si>
  <si>
    <t>Whisky</t>
  </si>
  <si>
    <t>Likør</t>
  </si>
  <si>
    <t>Akevitt</t>
  </si>
  <si>
    <t>Brennevin, annet</t>
  </si>
  <si>
    <t>Bitter</t>
  </si>
  <si>
    <t>Gin</t>
  </si>
  <si>
    <t>Brennevin, nøytralt &lt; 37,5 %</t>
  </si>
  <si>
    <t>Rom</t>
  </si>
  <si>
    <t>Fruktbrennevin</t>
  </si>
  <si>
    <t>Genever</t>
  </si>
  <si>
    <t>Vermut</t>
  </si>
  <si>
    <t>Portvin</t>
  </si>
  <si>
    <t>Sherry</t>
  </si>
  <si>
    <t>Sterkvin, annen</t>
  </si>
  <si>
    <t>Madeira</t>
  </si>
  <si>
    <t>Det er økning for alle fylker i første halvår, unntatt Nordland og Troms. Nedgangen for disse to fylkene kan trolig sees i sammenheng værsituasjonen: mens Midt- og Sør-Norge har hatt en historisk varm forsommer, har det vært kaldt og vått nordpå.</t>
  </si>
  <si>
    <t>Fylkene</t>
  </si>
  <si>
    <t>Akershus</t>
  </si>
  <si>
    <t>Aust-Agder</t>
  </si>
  <si>
    <t>Buskerud</t>
  </si>
  <si>
    <t>Finnmark</t>
  </si>
  <si>
    <t>Hedmark</t>
  </si>
  <si>
    <t>Hordaland</t>
  </si>
  <si>
    <t>Møre og Romsdal</t>
  </si>
  <si>
    <t>Nordland</t>
  </si>
  <si>
    <t>Oppland</t>
  </si>
  <si>
    <t>Oslo</t>
  </si>
  <si>
    <t>Rogaland</t>
  </si>
  <si>
    <t>Sogn og Fjordane</t>
  </si>
  <si>
    <t>Telemark</t>
  </si>
  <si>
    <t>Troms</t>
  </si>
  <si>
    <t>Trøndelag</t>
  </si>
  <si>
    <t>Vest-Agder</t>
  </si>
  <si>
    <t>Vestfold</t>
  </si>
  <si>
    <t>Østfold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</si>
</sst>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Red]\-#,##0\ "/>
    <numFmt numFmtId="165" formatCode="_-* #,##0_-;\-* #,##0_-;_-* &quot;-&quot;??_-;_-@_-"/>
    <numFmt numFmtId="166" formatCode="0.0\ %"/>
  </numFmts>
  <fonts count="4">
    <font>
      <sz val="10"/>
      <color rgb="FF000000"/>
      <name val="Arial"/>
    </font>
    <font>
      <sz val="10"/>
      <color rgb="FF000000"/>
      <name val="Arial"/>
      <family val="2"/>
    </font>
    <font>
      <b/>
      <sz val="10"/>
      <color rgb="FF000000"/>
      <name val="Arial"/>
      <family val="2"/>
    </font>
    <font>
      <b/>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0" fillId="2" borderId="0" xfId="0" applyFill="1"/>
    <xf numFmtId="164" fontId="0" fillId="2" borderId="0" xfId="0" applyNumberFormat="1" applyFill="1"/>
    <xf numFmtId="0" fontId="3" fillId="4" borderId="1" xfId="0" applyFont="1" applyFill="1" applyBorder="1" applyAlignment="1">
      <alignment horizontal="center"/>
    </xf>
    <xf numFmtId="0" fontId="0" fillId="0" borderId="1" xfId="0" applyBorder="1" applyAlignment="1">
      <alignment horizontal="left"/>
    </xf>
    <xf numFmtId="165" fontId="0" fillId="0" borderId="1" xfId="0" applyNumberFormat="1" applyBorder="1"/>
    <xf numFmtId="164" fontId="0" fillId="0" borderId="1" xfId="0" applyNumberFormat="1" applyBorder="1"/>
    <xf numFmtId="166" fontId="0" fillId="0" borderId="1" xfId="1" applyNumberFormat="1" applyFont="1" applyBorder="1"/>
    <xf numFmtId="0" fontId="3" fillId="4" borderId="1" xfId="0" applyFont="1" applyFill="1" applyBorder="1" applyAlignment="1">
      <alignment horizontal="left"/>
    </xf>
    <xf numFmtId="165" fontId="3" fillId="4" borderId="1" xfId="0" applyNumberFormat="1" applyFont="1" applyFill="1" applyBorder="1"/>
    <xf numFmtId="164" fontId="2" fillId="3" borderId="1" xfId="0" applyNumberFormat="1" applyFont="1" applyFill="1" applyBorder="1"/>
    <xf numFmtId="166" fontId="2" fillId="3" borderId="1" xfId="1" applyNumberFormat="1" applyFont="1" applyFill="1" applyBorder="1"/>
    <xf numFmtId="166" fontId="0" fillId="2" borderId="0" xfId="1" applyNumberFormat="1" applyFont="1" applyFill="1"/>
    <xf numFmtId="0" fontId="1" fillId="2" borderId="0" xfId="0" applyFont="1" applyFill="1" applyAlignment="1">
      <alignment horizontal="center" wrapText="1"/>
    </xf>
    <xf numFmtId="0" fontId="3" fillId="0" borderId="1" xfId="0" applyFont="1" applyBorder="1" applyAlignment="1">
      <alignment horizontal="left"/>
    </xf>
    <xf numFmtId="165" fontId="3" fillId="0" borderId="1" xfId="0" applyNumberFormat="1" applyFont="1" applyBorder="1"/>
    <xf numFmtId="0" fontId="0" fillId="0" borderId="1" xfId="0" applyBorder="1" applyAlignment="1">
      <alignment horizontal="left" indent="1"/>
    </xf>
    <xf numFmtId="0" fontId="1" fillId="0" borderId="1" xfId="0" applyFont="1" applyBorder="1" applyAlignment="1">
      <alignment horizontal="left" indent="1"/>
    </xf>
    <xf numFmtId="0" fontId="0" fillId="2" borderId="0" xfId="0" applyFill="1" applyAlignment="1">
      <alignment horizontal="center" wrapText="1"/>
    </xf>
    <xf numFmtId="164" fontId="0" fillId="0" borderId="0" xfId="0" applyNumberFormat="1"/>
    <xf numFmtId="0" fontId="0" fillId="2" borderId="1" xfId="0" applyFill="1" applyBorder="1" applyAlignment="1">
      <alignment horizontal="center" wrapText="1"/>
    </xf>
    <xf numFmtId="0" fontId="2" fillId="3" borderId="1" xfId="0" applyFont="1" applyFill="1" applyBorder="1" applyAlignment="1">
      <alignment horizontal="center"/>
    </xf>
    <xf numFmtId="0" fontId="3" fillId="4" borderId="1" xfId="0" applyFont="1" applyFill="1" applyBorder="1" applyAlignment="1">
      <alignment horizontal="center"/>
    </xf>
    <xf numFmtId="0" fontId="1" fillId="0" borderId="1" xfId="0" applyFont="1" applyBorder="1" applyAlignment="1">
      <alignment horizontal="center" wrapText="1"/>
    </xf>
    <xf numFmtId="0" fontId="1" fillId="2" borderId="1" xfId="0" applyFont="1" applyFill="1" applyBorder="1" applyAlignment="1">
      <alignment horizontal="center" wrapText="1"/>
    </xf>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6D05-9A37-4F25-A297-E60DECFAEF34}">
  <dimension ref="A1:AI347"/>
  <sheetViews>
    <sheetView tabSelected="1" topLeftCell="D1" workbookViewId="0">
      <selection activeCell="A153" sqref="A153"/>
    </sheetView>
  </sheetViews>
  <sheetFormatPr defaultColWidth="10.7109375" defaultRowHeight="12.75"/>
  <cols>
    <col min="1" max="3" width="10.85546875" style="1"/>
    <col min="4" max="4" width="27.5703125" customWidth="1"/>
    <col min="5" max="5" width="13.5703125" customWidth="1"/>
    <col min="6" max="6" width="12.7109375" customWidth="1"/>
    <col min="7" max="7" width="10.85546875" style="19"/>
    <col min="8" max="8" width="11.140625" bestFit="1" customWidth="1"/>
    <col min="9" max="35" width="10.85546875" style="1"/>
  </cols>
  <sheetData>
    <row r="1" spans="4:8" s="1" customFormat="1">
      <c r="G1" s="2"/>
    </row>
    <row r="2" spans="4:8" ht="12.6" customHeight="1">
      <c r="D2" s="23" t="s">
        <v>0</v>
      </c>
      <c r="E2" s="23"/>
      <c r="F2" s="23"/>
      <c r="G2" s="23"/>
      <c r="H2" s="23"/>
    </row>
    <row r="3" spans="4:8">
      <c r="D3" s="23"/>
      <c r="E3" s="23"/>
      <c r="F3" s="23"/>
      <c r="G3" s="23"/>
      <c r="H3" s="23"/>
    </row>
    <row r="4" spans="4:8" s="1" customFormat="1">
      <c r="D4" s="23"/>
      <c r="E4" s="23"/>
      <c r="F4" s="23"/>
      <c r="G4" s="23"/>
      <c r="H4" s="23"/>
    </row>
    <row r="5" spans="4:8" s="1" customFormat="1">
      <c r="G5" s="2"/>
    </row>
    <row r="6" spans="4:8" s="1" customFormat="1">
      <c r="G6" s="2"/>
    </row>
    <row r="7" spans="4:8">
      <c r="D7" s="21" t="s">
        <v>1</v>
      </c>
      <c r="E7" s="21"/>
      <c r="F7" s="21"/>
      <c r="G7" s="21"/>
      <c r="H7" s="21"/>
    </row>
    <row r="8" spans="4:8">
      <c r="D8" s="22" t="s">
        <v>2</v>
      </c>
      <c r="E8" s="21" t="s">
        <v>3</v>
      </c>
      <c r="F8" s="21"/>
      <c r="G8" s="21" t="s">
        <v>4</v>
      </c>
      <c r="H8" s="21"/>
    </row>
    <row r="9" spans="4:8">
      <c r="D9" s="22"/>
      <c r="E9" s="3" t="s">
        <v>5</v>
      </c>
      <c r="F9" s="3" t="s">
        <v>6</v>
      </c>
      <c r="G9" s="3" t="s">
        <v>2</v>
      </c>
      <c r="H9" s="3" t="s">
        <v>7</v>
      </c>
    </row>
    <row r="10" spans="4:8">
      <c r="D10" s="4" t="s">
        <v>8</v>
      </c>
      <c r="E10" s="5">
        <v>31275310.460999981</v>
      </c>
      <c r="F10" s="5">
        <v>32114707.876999944</v>
      </c>
      <c r="G10" s="6">
        <f>F10-E10</f>
        <v>839397.41599996388</v>
      </c>
      <c r="H10" s="7">
        <f>G10/E10</f>
        <v>2.6838979489801854E-2</v>
      </c>
    </row>
    <row r="11" spans="4:8">
      <c r="D11" s="4" t="s">
        <v>9</v>
      </c>
      <c r="E11" s="5">
        <v>5028284.190000074</v>
      </c>
      <c r="F11" s="5">
        <v>5083262.330000055</v>
      </c>
      <c r="G11" s="6">
        <f t="shared" ref="G11:G15" si="0">F11-E11</f>
        <v>54978.139999981038</v>
      </c>
      <c r="H11" s="7">
        <f t="shared" ref="H11:H15" si="1">G11/E11</f>
        <v>1.0933777392558281E-2</v>
      </c>
    </row>
    <row r="12" spans="4:8">
      <c r="D12" s="4" t="s">
        <v>10</v>
      </c>
      <c r="E12" s="5">
        <v>1034843.0709999971</v>
      </c>
      <c r="F12" s="5">
        <v>1068921.5019999964</v>
      </c>
      <c r="G12" s="6">
        <f t="shared" si="0"/>
        <v>34078.430999999284</v>
      </c>
      <c r="H12" s="7">
        <f t="shared" si="1"/>
        <v>3.2931013363280644E-2</v>
      </c>
    </row>
    <row r="13" spans="4:8">
      <c r="D13" s="4" t="s">
        <v>11</v>
      </c>
      <c r="E13" s="5">
        <v>211925.46000000046</v>
      </c>
      <c r="F13" s="5">
        <v>235645.0550000002</v>
      </c>
      <c r="G13" s="6">
        <f t="shared" si="0"/>
        <v>23719.594999999739</v>
      </c>
      <c r="H13" s="7">
        <f t="shared" si="1"/>
        <v>0.11192423505887253</v>
      </c>
    </row>
    <row r="14" spans="4:8">
      <c r="D14" s="4" t="s">
        <v>12</v>
      </c>
      <c r="E14" s="5">
        <v>214587.37500000003</v>
      </c>
      <c r="F14" s="5">
        <v>209224.40000000002</v>
      </c>
      <c r="G14" s="6">
        <f t="shared" si="0"/>
        <v>-5362.9750000000058</v>
      </c>
      <c r="H14" s="7">
        <f t="shared" si="1"/>
        <v>-2.499203413061931E-2</v>
      </c>
    </row>
    <row r="15" spans="4:8">
      <c r="D15" s="8" t="s">
        <v>13</v>
      </c>
      <c r="E15" s="9">
        <v>37764950.557000048</v>
      </c>
      <c r="F15" s="9">
        <v>38711761.163999997</v>
      </c>
      <c r="G15" s="10">
        <f t="shared" si="0"/>
        <v>946810.60699994862</v>
      </c>
      <c r="H15" s="11">
        <f t="shared" si="1"/>
        <v>2.507114647405382E-2</v>
      </c>
    </row>
    <row r="16" spans="4:8" s="1" customFormat="1">
      <c r="G16" s="2"/>
      <c r="H16" s="12"/>
    </row>
    <row r="17" spans="4:8" s="1" customFormat="1">
      <c r="G17" s="2"/>
      <c r="H17" s="12"/>
    </row>
    <row r="18" spans="4:8" s="1" customFormat="1" ht="12.6" customHeight="1">
      <c r="D18" s="24" t="s">
        <v>14</v>
      </c>
      <c r="E18" s="24"/>
      <c r="F18" s="24"/>
      <c r="G18" s="24"/>
      <c r="H18" s="24"/>
    </row>
    <row r="19" spans="4:8" s="1" customFormat="1">
      <c r="D19" s="24"/>
      <c r="E19" s="24"/>
      <c r="F19" s="24"/>
      <c r="G19" s="24"/>
      <c r="H19" s="24"/>
    </row>
    <row r="20" spans="4:8" s="1" customFormat="1">
      <c r="D20" s="24"/>
      <c r="E20" s="24"/>
      <c r="F20" s="24"/>
      <c r="G20" s="24"/>
      <c r="H20" s="24"/>
    </row>
    <row r="21" spans="4:8" s="1" customFormat="1">
      <c r="D21" s="24"/>
      <c r="E21" s="24"/>
      <c r="F21" s="24"/>
      <c r="G21" s="24"/>
      <c r="H21" s="24"/>
    </row>
    <row r="22" spans="4:8" s="1" customFormat="1">
      <c r="D22" s="13"/>
      <c r="E22" s="13"/>
      <c r="F22" s="13"/>
      <c r="G22" s="13"/>
      <c r="H22" s="13"/>
    </row>
    <row r="23" spans="4:8" s="1" customFormat="1">
      <c r="G23" s="2"/>
      <c r="H23" s="12"/>
    </row>
    <row r="24" spans="4:8">
      <c r="D24" s="21" t="s">
        <v>8</v>
      </c>
      <c r="E24" s="21"/>
      <c r="F24" s="21"/>
      <c r="G24" s="21"/>
      <c r="H24" s="21"/>
    </row>
    <row r="25" spans="4:8">
      <c r="D25" s="22" t="s">
        <v>2</v>
      </c>
      <c r="E25" s="21" t="s">
        <v>3</v>
      </c>
      <c r="F25" s="21"/>
      <c r="G25" s="21" t="s">
        <v>4</v>
      </c>
      <c r="H25" s="21"/>
    </row>
    <row r="26" spans="4:8">
      <c r="D26" s="22"/>
      <c r="E26" s="3" t="s">
        <v>5</v>
      </c>
      <c r="F26" s="3" t="s">
        <v>6</v>
      </c>
      <c r="G26" s="3" t="s">
        <v>2</v>
      </c>
      <c r="H26" s="3" t="s">
        <v>7</v>
      </c>
    </row>
    <row r="27" spans="4:8">
      <c r="D27" s="14" t="s">
        <v>15</v>
      </c>
      <c r="E27" s="15">
        <v>18711509.987</v>
      </c>
      <c r="F27" s="15">
        <v>18148444.613000002</v>
      </c>
      <c r="G27" s="6">
        <f t="shared" ref="G27:G90" si="2">F27-E27</f>
        <v>-563065.37399999797</v>
      </c>
      <c r="H27" s="7">
        <f t="shared" ref="H27:H90" si="3">G27/E27</f>
        <v>-3.0091926006569913E-2</v>
      </c>
    </row>
    <row r="28" spans="4:8">
      <c r="D28" s="16" t="s">
        <v>16</v>
      </c>
      <c r="E28" s="5">
        <v>7299840.976999999</v>
      </c>
      <c r="F28" s="5">
        <v>6768983.353000002</v>
      </c>
      <c r="G28" s="6">
        <f t="shared" si="2"/>
        <v>-530857.62399999704</v>
      </c>
      <c r="H28" s="7">
        <f t="shared" si="3"/>
        <v>-7.2721806635596395E-2</v>
      </c>
    </row>
    <row r="29" spans="4:8">
      <c r="D29" s="16" t="s">
        <v>17</v>
      </c>
      <c r="E29" s="5">
        <v>2673468.75</v>
      </c>
      <c r="F29" s="5">
        <v>2704869.75</v>
      </c>
      <c r="G29" s="6">
        <f t="shared" si="2"/>
        <v>31401</v>
      </c>
      <c r="H29" s="7">
        <f t="shared" si="3"/>
        <v>1.1745415015604726E-2</v>
      </c>
    </row>
    <row r="30" spans="4:8">
      <c r="D30" s="16" t="s">
        <v>18</v>
      </c>
      <c r="E30" s="5">
        <v>2063592.7590000001</v>
      </c>
      <c r="F30" s="5">
        <v>2228808.2120000003</v>
      </c>
      <c r="G30" s="6">
        <f t="shared" si="2"/>
        <v>165215.45300000021</v>
      </c>
      <c r="H30" s="7">
        <f t="shared" si="3"/>
        <v>8.006204338498564E-2</v>
      </c>
    </row>
    <row r="31" spans="4:8">
      <c r="D31" s="16" t="s">
        <v>19</v>
      </c>
      <c r="E31" s="5">
        <v>1980024.0009999999</v>
      </c>
      <c r="F31" s="5">
        <v>1755804.909</v>
      </c>
      <c r="G31" s="6">
        <f t="shared" si="2"/>
        <v>-224219.09199999995</v>
      </c>
      <c r="H31" s="7">
        <f t="shared" si="3"/>
        <v>-0.1132405929861251</v>
      </c>
    </row>
    <row r="32" spans="4:8">
      <c r="D32" s="16" t="s">
        <v>20</v>
      </c>
      <c r="E32" s="5">
        <v>1389597.125</v>
      </c>
      <c r="F32" s="5">
        <v>1381787.625</v>
      </c>
      <c r="G32" s="6">
        <f t="shared" si="2"/>
        <v>-7809.5</v>
      </c>
      <c r="H32" s="7">
        <f t="shared" si="3"/>
        <v>-5.6199742065528527E-3</v>
      </c>
    </row>
    <row r="33" spans="4:8">
      <c r="D33" s="16" t="s">
        <v>21</v>
      </c>
      <c r="E33" s="5">
        <v>1187426.75</v>
      </c>
      <c r="F33" s="5">
        <v>1289337.3499999996</v>
      </c>
      <c r="G33" s="6">
        <f t="shared" si="2"/>
        <v>101910.59999999963</v>
      </c>
      <c r="H33" s="7">
        <f t="shared" si="3"/>
        <v>8.5824746663320184E-2</v>
      </c>
    </row>
    <row r="34" spans="4:8">
      <c r="D34" s="16" t="s">
        <v>22</v>
      </c>
      <c r="E34" s="5">
        <v>1158981.75</v>
      </c>
      <c r="F34" s="5">
        <v>1116899.4239999999</v>
      </c>
      <c r="G34" s="6">
        <f t="shared" si="2"/>
        <v>-42082.326000000117</v>
      </c>
      <c r="H34" s="7">
        <f t="shared" si="3"/>
        <v>-3.6309739993748924E-2</v>
      </c>
    </row>
    <row r="35" spans="4:8">
      <c r="D35" s="16" t="s">
        <v>23</v>
      </c>
      <c r="E35" s="5">
        <v>428240.25</v>
      </c>
      <c r="F35" s="5">
        <v>385520.5</v>
      </c>
      <c r="G35" s="6">
        <f t="shared" si="2"/>
        <v>-42719.75</v>
      </c>
      <c r="H35" s="7">
        <f t="shared" si="3"/>
        <v>-9.975650350474996E-2</v>
      </c>
    </row>
    <row r="36" spans="4:8">
      <c r="D36" s="16" t="s">
        <v>24</v>
      </c>
      <c r="E36" s="5">
        <v>364243.125</v>
      </c>
      <c r="F36" s="5">
        <v>319810.125</v>
      </c>
      <c r="G36" s="6">
        <f t="shared" si="2"/>
        <v>-44433</v>
      </c>
      <c r="H36" s="7">
        <f t="shared" si="3"/>
        <v>-0.12198720291563499</v>
      </c>
    </row>
    <row r="37" spans="4:8">
      <c r="D37" s="16" t="s">
        <v>25</v>
      </c>
      <c r="E37" s="5">
        <v>55005</v>
      </c>
      <c r="F37" s="5">
        <v>63988.5</v>
      </c>
      <c r="G37" s="6">
        <f t="shared" si="2"/>
        <v>8983.5</v>
      </c>
      <c r="H37" s="7">
        <f t="shared" si="3"/>
        <v>0.16332151622579766</v>
      </c>
    </row>
    <row r="38" spans="4:8">
      <c r="D38" s="16" t="s">
        <v>26</v>
      </c>
      <c r="E38" s="5">
        <v>51801.75</v>
      </c>
      <c r="F38" s="5">
        <v>41571</v>
      </c>
      <c r="G38" s="6">
        <f t="shared" si="2"/>
        <v>-10230.75</v>
      </c>
      <c r="H38" s="7">
        <f t="shared" si="3"/>
        <v>-0.19749815401989315</v>
      </c>
    </row>
    <row r="39" spans="4:8">
      <c r="D39" s="16" t="s">
        <v>27</v>
      </c>
      <c r="E39" s="5">
        <v>18876</v>
      </c>
      <c r="F39" s="5">
        <v>36544.875</v>
      </c>
      <c r="G39" s="6">
        <f t="shared" si="2"/>
        <v>17668.875</v>
      </c>
      <c r="H39" s="7">
        <f t="shared" si="3"/>
        <v>0.93604974570883659</v>
      </c>
    </row>
    <row r="40" spans="4:8">
      <c r="D40" s="16" t="s">
        <v>28</v>
      </c>
      <c r="E40" s="5">
        <v>25382.25</v>
      </c>
      <c r="F40" s="5">
        <v>31443</v>
      </c>
      <c r="G40" s="6">
        <f t="shared" si="2"/>
        <v>6060.75</v>
      </c>
      <c r="H40" s="7">
        <f t="shared" si="3"/>
        <v>0.23877906804952279</v>
      </c>
    </row>
    <row r="41" spans="4:8">
      <c r="D41" s="16" t="s">
        <v>29</v>
      </c>
      <c r="E41" s="5">
        <v>4216.75</v>
      </c>
      <c r="F41" s="5">
        <v>12637.5</v>
      </c>
      <c r="G41" s="6">
        <f t="shared" si="2"/>
        <v>8420.75</v>
      </c>
      <c r="H41" s="7">
        <f t="shared" si="3"/>
        <v>1.9969763443410209</v>
      </c>
    </row>
    <row r="42" spans="4:8">
      <c r="D42" s="17" t="s">
        <v>30</v>
      </c>
      <c r="E42" s="5">
        <f>E27-SUM(E28:E41)</f>
        <v>10812.750000003725</v>
      </c>
      <c r="F42" s="5">
        <f>F27-SUM(F28:F41)</f>
        <v>10438.490000002086</v>
      </c>
      <c r="G42" s="6">
        <f t="shared" si="2"/>
        <v>-374.26000000163913</v>
      </c>
      <c r="H42" s="7">
        <f t="shared" si="3"/>
        <v>-3.4612841321727608E-2</v>
      </c>
    </row>
    <row r="43" spans="4:8">
      <c r="D43" s="14" t="s">
        <v>31</v>
      </c>
      <c r="E43" s="15">
        <v>8714398.25</v>
      </c>
      <c r="F43" s="15">
        <v>9459209.6430000011</v>
      </c>
      <c r="G43" s="6">
        <f t="shared" si="2"/>
        <v>744811.39300000109</v>
      </c>
      <c r="H43" s="7">
        <f t="shared" si="3"/>
        <v>8.5469056110673056E-2</v>
      </c>
    </row>
    <row r="44" spans="4:8">
      <c r="D44" s="16" t="s">
        <v>29</v>
      </c>
      <c r="E44" s="5">
        <v>2411645.5</v>
      </c>
      <c r="F44" s="5">
        <v>2596893.0709999995</v>
      </c>
      <c r="G44" s="6">
        <f t="shared" si="2"/>
        <v>185247.57099999953</v>
      </c>
      <c r="H44" s="7">
        <f t="shared" si="3"/>
        <v>7.6813765124268685E-2</v>
      </c>
    </row>
    <row r="45" spans="4:8">
      <c r="D45" s="16" t="s">
        <v>18</v>
      </c>
      <c r="E45" s="5">
        <v>2274203.4039999996</v>
      </c>
      <c r="F45" s="5">
        <v>2390157.3610000005</v>
      </c>
      <c r="G45" s="6">
        <f t="shared" si="2"/>
        <v>115953.95700000087</v>
      </c>
      <c r="H45" s="7">
        <f t="shared" si="3"/>
        <v>5.0986625381025455E-2</v>
      </c>
    </row>
    <row r="46" spans="4:8">
      <c r="D46" s="16" t="s">
        <v>16</v>
      </c>
      <c r="E46" s="5">
        <v>954172.90199999977</v>
      </c>
      <c r="F46" s="5">
        <v>1043770.7949999998</v>
      </c>
      <c r="G46" s="6">
        <f t="shared" si="2"/>
        <v>89597.89300000004</v>
      </c>
      <c r="H46" s="7">
        <f t="shared" si="3"/>
        <v>9.3901108292006458E-2</v>
      </c>
    </row>
    <row r="47" spans="4:8">
      <c r="D47" s="16" t="s">
        <v>19</v>
      </c>
      <c r="E47" s="5">
        <v>733501.5</v>
      </c>
      <c r="F47" s="5">
        <v>811945.125</v>
      </c>
      <c r="G47" s="6">
        <f t="shared" si="2"/>
        <v>78443.625</v>
      </c>
      <c r="H47" s="7">
        <f t="shared" si="3"/>
        <v>0.10694405532913021</v>
      </c>
    </row>
    <row r="48" spans="4:8">
      <c r="D48" s="16" t="s">
        <v>22</v>
      </c>
      <c r="E48" s="5">
        <v>672987.375</v>
      </c>
      <c r="F48" s="5">
        <v>661926.97199999995</v>
      </c>
      <c r="G48" s="6">
        <f t="shared" si="2"/>
        <v>-11060.403000000049</v>
      </c>
      <c r="H48" s="7">
        <f t="shared" si="3"/>
        <v>-1.643478527364655E-2</v>
      </c>
    </row>
    <row r="49" spans="4:8">
      <c r="D49" s="16" t="s">
        <v>28</v>
      </c>
      <c r="E49" s="5">
        <v>301752.25</v>
      </c>
      <c r="F49" s="5">
        <v>314306.375</v>
      </c>
      <c r="G49" s="6">
        <f t="shared" si="2"/>
        <v>12554.125</v>
      </c>
      <c r="H49" s="7">
        <f t="shared" si="3"/>
        <v>4.1604080831211698E-2</v>
      </c>
    </row>
    <row r="50" spans="4:8">
      <c r="D50" s="16" t="s">
        <v>26</v>
      </c>
      <c r="E50" s="5">
        <v>280014.375</v>
      </c>
      <c r="F50" s="5">
        <v>314108.125</v>
      </c>
      <c r="G50" s="6">
        <f t="shared" si="2"/>
        <v>34093.75</v>
      </c>
      <c r="H50" s="7">
        <f t="shared" si="3"/>
        <v>0.12175714193244543</v>
      </c>
    </row>
    <row r="51" spans="4:8">
      <c r="D51" s="16" t="s">
        <v>25</v>
      </c>
      <c r="E51" s="5">
        <v>238520.375</v>
      </c>
      <c r="F51" s="5">
        <v>295268.5</v>
      </c>
      <c r="G51" s="6">
        <f t="shared" si="2"/>
        <v>56748.125</v>
      </c>
      <c r="H51" s="7">
        <f t="shared" si="3"/>
        <v>0.23791730580668424</v>
      </c>
    </row>
    <row r="52" spans="4:8">
      <c r="D52" s="16" t="s">
        <v>17</v>
      </c>
      <c r="E52" s="5">
        <v>210594.5</v>
      </c>
      <c r="F52" s="5">
        <v>272418.375</v>
      </c>
      <c r="G52" s="6">
        <f t="shared" si="2"/>
        <v>61823.875</v>
      </c>
      <c r="H52" s="7">
        <f t="shared" si="3"/>
        <v>0.29356832680815503</v>
      </c>
    </row>
    <row r="53" spans="4:8">
      <c r="D53" s="16" t="s">
        <v>23</v>
      </c>
      <c r="E53" s="5">
        <v>223346</v>
      </c>
      <c r="F53" s="5">
        <v>251920.75</v>
      </c>
      <c r="G53" s="6">
        <f t="shared" si="2"/>
        <v>28574.75</v>
      </c>
      <c r="H53" s="7">
        <f t="shared" si="3"/>
        <v>0.12793938552738801</v>
      </c>
    </row>
    <row r="54" spans="4:8">
      <c r="D54" s="16" t="s">
        <v>21</v>
      </c>
      <c r="E54" s="5">
        <v>161513.56900000005</v>
      </c>
      <c r="F54" s="5">
        <v>247648.13399999999</v>
      </c>
      <c r="G54" s="6">
        <f t="shared" si="2"/>
        <v>86134.564999999944</v>
      </c>
      <c r="H54" s="7">
        <f t="shared" si="3"/>
        <v>0.53329615296904198</v>
      </c>
    </row>
    <row r="55" spans="4:8">
      <c r="D55" s="16" t="s">
        <v>24</v>
      </c>
      <c r="E55" s="5">
        <v>156063.625</v>
      </c>
      <c r="F55" s="5">
        <v>129349.375</v>
      </c>
      <c r="G55" s="6">
        <f t="shared" si="2"/>
        <v>-26714.25</v>
      </c>
      <c r="H55" s="7">
        <f t="shared" si="3"/>
        <v>-0.17117537799086752</v>
      </c>
    </row>
    <row r="56" spans="4:8">
      <c r="D56" s="16" t="s">
        <v>20</v>
      </c>
      <c r="E56" s="5">
        <v>86776.125</v>
      </c>
      <c r="F56" s="5">
        <v>119170.185</v>
      </c>
      <c r="G56" s="6">
        <f t="shared" si="2"/>
        <v>32394.059999999998</v>
      </c>
      <c r="H56" s="7">
        <f t="shared" si="3"/>
        <v>0.37330613691265885</v>
      </c>
    </row>
    <row r="57" spans="4:8">
      <c r="D57" s="16" t="s">
        <v>32</v>
      </c>
      <c r="E57" s="5">
        <v>8019</v>
      </c>
      <c r="F57" s="5">
        <v>7743.5</v>
      </c>
      <c r="G57" s="6">
        <f t="shared" si="2"/>
        <v>-275.5</v>
      </c>
      <c r="H57" s="7">
        <f t="shared" si="3"/>
        <v>-3.4355904726275095E-2</v>
      </c>
    </row>
    <row r="58" spans="4:8">
      <c r="D58" s="17" t="s">
        <v>30</v>
      </c>
      <c r="E58" s="5">
        <f>E43-SUM(E44:E57)</f>
        <v>1287.7500000018626</v>
      </c>
      <c r="F58" s="5">
        <f>F43-SUM(F44:F57)</f>
        <v>2583</v>
      </c>
      <c r="G58" s="6">
        <f t="shared" si="2"/>
        <v>1295.2499999981374</v>
      </c>
      <c r="H58" s="7">
        <f t="shared" si="3"/>
        <v>1.0058241118200457</v>
      </c>
    </row>
    <row r="59" spans="4:8">
      <c r="D59" s="14" t="s">
        <v>33</v>
      </c>
      <c r="E59" s="15">
        <v>2280658.0499999998</v>
      </c>
      <c r="F59" s="15">
        <v>2484000.5499999989</v>
      </c>
      <c r="G59" s="6">
        <f t="shared" si="2"/>
        <v>203342.49999999907</v>
      </c>
      <c r="H59" s="7">
        <f t="shared" si="3"/>
        <v>8.9159573922096336E-2</v>
      </c>
    </row>
    <row r="60" spans="4:8">
      <c r="D60" s="16" t="s">
        <v>16</v>
      </c>
      <c r="E60" s="5">
        <v>1155756.7249999996</v>
      </c>
      <c r="F60" s="5">
        <v>1223743.5249999994</v>
      </c>
      <c r="G60" s="6">
        <f t="shared" si="2"/>
        <v>67986.799999999814</v>
      </c>
      <c r="H60" s="7">
        <f t="shared" si="3"/>
        <v>5.8824490075971514E-2</v>
      </c>
    </row>
    <row r="61" spans="4:8">
      <c r="D61" s="16" t="s">
        <v>18</v>
      </c>
      <c r="E61" s="5">
        <v>489034.19999999995</v>
      </c>
      <c r="F61" s="5">
        <v>572979.82500000007</v>
      </c>
      <c r="G61" s="6">
        <f t="shared" si="2"/>
        <v>83945.625000000116</v>
      </c>
      <c r="H61" s="7">
        <f t="shared" si="3"/>
        <v>0.17165593940055751</v>
      </c>
    </row>
    <row r="62" spans="4:8">
      <c r="D62" s="16" t="s">
        <v>17</v>
      </c>
      <c r="E62" s="5">
        <v>531667.05000000016</v>
      </c>
      <c r="F62" s="5">
        <v>569221.22499999986</v>
      </c>
      <c r="G62" s="6">
        <f t="shared" si="2"/>
        <v>37554.174999999697</v>
      </c>
      <c r="H62" s="7">
        <f t="shared" si="3"/>
        <v>7.0634760984341016E-2</v>
      </c>
    </row>
    <row r="63" spans="4:8">
      <c r="D63" s="16" t="s">
        <v>22</v>
      </c>
      <c r="E63" s="5">
        <v>63789.000000000007</v>
      </c>
      <c r="F63" s="5">
        <v>62602.05</v>
      </c>
      <c r="G63" s="6">
        <f t="shared" si="2"/>
        <v>-1186.9500000000044</v>
      </c>
      <c r="H63" s="7">
        <f t="shared" si="3"/>
        <v>-1.8607440154258637E-2</v>
      </c>
    </row>
    <row r="64" spans="4:8">
      <c r="D64" s="16" t="s">
        <v>29</v>
      </c>
      <c r="E64" s="5">
        <v>18497.849999999991</v>
      </c>
      <c r="F64" s="5">
        <v>19467.300000000003</v>
      </c>
      <c r="G64" s="6">
        <f t="shared" si="2"/>
        <v>969.45000000001164</v>
      </c>
      <c r="H64" s="7">
        <f t="shared" si="3"/>
        <v>5.2408793454375081E-2</v>
      </c>
    </row>
    <row r="65" spans="4:8">
      <c r="D65" s="16" t="s">
        <v>26</v>
      </c>
      <c r="E65" s="5">
        <v>2628.75</v>
      </c>
      <c r="F65" s="5">
        <v>9434.25</v>
      </c>
      <c r="G65" s="6">
        <f t="shared" si="2"/>
        <v>6805.5</v>
      </c>
      <c r="H65" s="7">
        <f t="shared" si="3"/>
        <v>2.5888730385164052</v>
      </c>
    </row>
    <row r="66" spans="4:8">
      <c r="D66" s="16" t="s">
        <v>19</v>
      </c>
      <c r="E66" s="5">
        <v>174</v>
      </c>
      <c r="F66" s="5">
        <v>7971</v>
      </c>
      <c r="G66" s="6">
        <f t="shared" si="2"/>
        <v>7797</v>
      </c>
      <c r="H66" s="7">
        <f t="shared" si="3"/>
        <v>44.810344827586206</v>
      </c>
    </row>
    <row r="67" spans="4:8">
      <c r="D67" s="16" t="s">
        <v>23</v>
      </c>
      <c r="E67" s="5">
        <v>9481.5</v>
      </c>
      <c r="F67" s="5">
        <v>6549.75</v>
      </c>
      <c r="G67" s="6">
        <f t="shared" si="2"/>
        <v>-2931.75</v>
      </c>
      <c r="H67" s="7">
        <f t="shared" si="3"/>
        <v>-0.3092074038917893</v>
      </c>
    </row>
    <row r="68" spans="4:8">
      <c r="D68" s="16" t="s">
        <v>34</v>
      </c>
      <c r="E68" s="5">
        <v>1253.25</v>
      </c>
      <c r="F68" s="5">
        <v>4623</v>
      </c>
      <c r="G68" s="6">
        <f t="shared" si="2"/>
        <v>3369.75</v>
      </c>
      <c r="H68" s="7">
        <f t="shared" si="3"/>
        <v>2.6888090963494915</v>
      </c>
    </row>
    <row r="69" spans="4:8">
      <c r="D69" s="16" t="s">
        <v>21</v>
      </c>
      <c r="E69" s="5">
        <v>5400.75</v>
      </c>
      <c r="F69" s="5">
        <v>3846.75</v>
      </c>
      <c r="G69" s="6">
        <f t="shared" si="2"/>
        <v>-1554</v>
      </c>
      <c r="H69" s="7">
        <f t="shared" si="3"/>
        <v>-0.28773781419247324</v>
      </c>
    </row>
    <row r="70" spans="4:8">
      <c r="D70" s="16" t="s">
        <v>25</v>
      </c>
      <c r="E70" s="5">
        <v>1563.125</v>
      </c>
      <c r="F70" s="5">
        <v>1838.375</v>
      </c>
      <c r="G70" s="6">
        <f t="shared" si="2"/>
        <v>275.25</v>
      </c>
      <c r="H70" s="7">
        <f t="shared" si="3"/>
        <v>0.17608956417433028</v>
      </c>
    </row>
    <row r="71" spans="4:8">
      <c r="D71" s="17" t="s">
        <v>30</v>
      </c>
      <c r="E71" s="5">
        <f>E59-SUM(E60:E70)</f>
        <v>1411.8500000000931</v>
      </c>
      <c r="F71" s="5">
        <f>F59-SUM(F60:F70)</f>
        <v>1723.5</v>
      </c>
      <c r="G71" s="6">
        <f t="shared" si="2"/>
        <v>311.64999999990687</v>
      </c>
      <c r="H71" s="7">
        <f t="shared" si="3"/>
        <v>0.22073874703395283</v>
      </c>
    </row>
    <row r="72" spans="4:8">
      <c r="D72" s="14" t="s">
        <v>35</v>
      </c>
      <c r="E72" s="15">
        <v>1130698.719</v>
      </c>
      <c r="F72" s="15">
        <v>1473371.361</v>
      </c>
      <c r="G72" s="6">
        <f t="shared" si="2"/>
        <v>342672.64199999999</v>
      </c>
      <c r="H72" s="7">
        <f t="shared" si="3"/>
        <v>0.30306273124910116</v>
      </c>
    </row>
    <row r="73" spans="4:8">
      <c r="D73" s="16" t="s">
        <v>18</v>
      </c>
      <c r="E73" s="5">
        <v>504855.15700000001</v>
      </c>
      <c r="F73" s="5">
        <v>739301.84600000014</v>
      </c>
      <c r="G73" s="6">
        <f t="shared" si="2"/>
        <v>234446.68900000013</v>
      </c>
      <c r="H73" s="7">
        <f t="shared" si="3"/>
        <v>0.46438406293233153</v>
      </c>
    </row>
    <row r="74" spans="4:8">
      <c r="D74" s="16" t="s">
        <v>16</v>
      </c>
      <c r="E74" s="5">
        <v>264796.93700000015</v>
      </c>
      <c r="F74" s="5">
        <v>326965.13999999996</v>
      </c>
      <c r="G74" s="6">
        <f t="shared" si="2"/>
        <v>62168.202999999805</v>
      </c>
      <c r="H74" s="7">
        <f t="shared" si="3"/>
        <v>0.23477689622973158</v>
      </c>
    </row>
    <row r="75" spans="4:8">
      <c r="D75" s="16" t="s">
        <v>20</v>
      </c>
      <c r="E75" s="5">
        <v>158675.25</v>
      </c>
      <c r="F75" s="5">
        <v>180563.25</v>
      </c>
      <c r="G75" s="6">
        <f t="shared" si="2"/>
        <v>21888</v>
      </c>
      <c r="H75" s="7">
        <f t="shared" si="3"/>
        <v>0.13794211762704015</v>
      </c>
    </row>
    <row r="76" spans="4:8">
      <c r="D76" s="16" t="s">
        <v>17</v>
      </c>
      <c r="E76" s="5">
        <v>83384.75</v>
      </c>
      <c r="F76" s="5">
        <v>102938.25</v>
      </c>
      <c r="G76" s="6">
        <f t="shared" si="2"/>
        <v>19553.5</v>
      </c>
      <c r="H76" s="7">
        <f t="shared" si="3"/>
        <v>0.2344973151565484</v>
      </c>
    </row>
    <row r="77" spans="4:8">
      <c r="D77" s="16" t="s">
        <v>29</v>
      </c>
      <c r="E77" s="5">
        <v>24473.5</v>
      </c>
      <c r="F77" s="5">
        <v>48084.75</v>
      </c>
      <c r="G77" s="6">
        <f t="shared" si="2"/>
        <v>23611.25</v>
      </c>
      <c r="H77" s="7">
        <f t="shared" si="3"/>
        <v>0.96476801438290394</v>
      </c>
    </row>
    <row r="78" spans="4:8">
      <c r="D78" s="16" t="s">
        <v>19</v>
      </c>
      <c r="E78" s="5">
        <v>60150</v>
      </c>
      <c r="F78" s="5">
        <v>33028.75</v>
      </c>
      <c r="G78" s="6">
        <f t="shared" si="2"/>
        <v>-27121.25</v>
      </c>
      <c r="H78" s="7">
        <f t="shared" si="3"/>
        <v>-0.45089359933499584</v>
      </c>
    </row>
    <row r="79" spans="4:8">
      <c r="D79" s="16" t="s">
        <v>25</v>
      </c>
      <c r="E79" s="5">
        <v>26934</v>
      </c>
      <c r="F79" s="5">
        <v>15726</v>
      </c>
      <c r="G79" s="6">
        <f t="shared" si="2"/>
        <v>-11208</v>
      </c>
      <c r="H79" s="7">
        <f t="shared" si="3"/>
        <v>-0.4161283136556026</v>
      </c>
    </row>
    <row r="80" spans="4:8">
      <c r="D80" s="16" t="s">
        <v>26</v>
      </c>
      <c r="E80" s="5">
        <v>1258.5</v>
      </c>
      <c r="F80" s="5">
        <v>13232.25</v>
      </c>
      <c r="G80" s="6">
        <f t="shared" si="2"/>
        <v>11973.75</v>
      </c>
      <c r="H80" s="7">
        <f t="shared" si="3"/>
        <v>9.51430274135876</v>
      </c>
    </row>
    <row r="81" spans="4:8">
      <c r="D81" s="16" t="s">
        <v>23</v>
      </c>
      <c r="E81" s="5">
        <v>2967</v>
      </c>
      <c r="F81" s="5">
        <v>6170.25</v>
      </c>
      <c r="G81" s="6">
        <f t="shared" si="2"/>
        <v>3203.25</v>
      </c>
      <c r="H81" s="7">
        <f t="shared" si="3"/>
        <v>1.0796258847320526</v>
      </c>
    </row>
    <row r="82" spans="4:8">
      <c r="D82" s="16" t="s">
        <v>32</v>
      </c>
      <c r="E82" s="5">
        <v>870</v>
      </c>
      <c r="F82" s="5">
        <v>2648.25</v>
      </c>
      <c r="G82" s="6">
        <f t="shared" si="2"/>
        <v>1778.25</v>
      </c>
      <c r="H82" s="7">
        <f t="shared" si="3"/>
        <v>2.0439655172413791</v>
      </c>
    </row>
    <row r="83" spans="4:8">
      <c r="D83" s="16" t="s">
        <v>21</v>
      </c>
      <c r="E83" s="5">
        <v>1912.875</v>
      </c>
      <c r="F83" s="5">
        <v>2172.375</v>
      </c>
      <c r="G83" s="6">
        <f t="shared" si="2"/>
        <v>259.5</v>
      </c>
      <c r="H83" s="7">
        <f t="shared" si="3"/>
        <v>0.13565967457361303</v>
      </c>
    </row>
    <row r="84" spans="4:8">
      <c r="D84" s="16" t="s">
        <v>22</v>
      </c>
      <c r="E84" s="5">
        <v>327.75</v>
      </c>
      <c r="F84" s="5">
        <v>1362.75</v>
      </c>
      <c r="G84" s="6">
        <f t="shared" si="2"/>
        <v>1035</v>
      </c>
      <c r="H84" s="7">
        <f t="shared" si="3"/>
        <v>3.1578947368421053</v>
      </c>
    </row>
    <row r="85" spans="4:8">
      <c r="D85" s="17" t="s">
        <v>30</v>
      </c>
      <c r="E85" s="5">
        <f>E72-SUM(E73:E84)</f>
        <v>93</v>
      </c>
      <c r="F85" s="5">
        <f>F72-SUM(F73:F84)</f>
        <v>1177.5</v>
      </c>
      <c r="G85" s="6">
        <f t="shared" si="2"/>
        <v>1084.5</v>
      </c>
      <c r="H85" s="7">
        <f t="shared" si="3"/>
        <v>11.661290322580646</v>
      </c>
    </row>
    <row r="86" spans="4:8">
      <c r="D86" s="14" t="s">
        <v>36</v>
      </c>
      <c r="E86" s="15">
        <v>284399.65000000002</v>
      </c>
      <c r="F86" s="15">
        <v>330512.49999999988</v>
      </c>
      <c r="G86" s="6">
        <f t="shared" si="2"/>
        <v>46112.84999999986</v>
      </c>
      <c r="H86" s="7">
        <f t="shared" si="3"/>
        <v>0.16214102232544891</v>
      </c>
    </row>
    <row r="87" spans="4:8">
      <c r="D87" s="16" t="s">
        <v>16</v>
      </c>
      <c r="E87" s="5">
        <v>161021.27500000002</v>
      </c>
      <c r="F87" s="5">
        <v>189478.37499999991</v>
      </c>
      <c r="G87" s="6">
        <f t="shared" si="2"/>
        <v>28457.099999999889</v>
      </c>
      <c r="H87" s="7">
        <f t="shared" si="3"/>
        <v>0.17672882046176747</v>
      </c>
    </row>
    <row r="88" spans="4:8">
      <c r="D88" s="16" t="s">
        <v>25</v>
      </c>
      <c r="E88" s="5">
        <v>22133.25</v>
      </c>
      <c r="F88" s="5">
        <v>48882.75</v>
      </c>
      <c r="G88" s="6">
        <f t="shared" si="2"/>
        <v>26749.5</v>
      </c>
      <c r="H88" s="7">
        <f t="shared" si="3"/>
        <v>1.2085662973128664</v>
      </c>
    </row>
    <row r="89" spans="4:8">
      <c r="D89" s="16" t="s">
        <v>22</v>
      </c>
      <c r="E89" s="5">
        <v>33999</v>
      </c>
      <c r="F89" s="5">
        <v>34545.75</v>
      </c>
      <c r="G89" s="6">
        <f t="shared" si="2"/>
        <v>546.75</v>
      </c>
      <c r="H89" s="7">
        <f t="shared" si="3"/>
        <v>1.6081355333980411E-2</v>
      </c>
    </row>
    <row r="90" spans="4:8">
      <c r="D90" s="16" t="s">
        <v>21</v>
      </c>
      <c r="E90" s="5">
        <v>28202.625</v>
      </c>
      <c r="F90" s="5">
        <v>29858.625</v>
      </c>
      <c r="G90" s="6">
        <f t="shared" si="2"/>
        <v>1656</v>
      </c>
      <c r="H90" s="7">
        <f t="shared" si="3"/>
        <v>5.8717938489768237E-2</v>
      </c>
    </row>
    <row r="91" spans="4:8">
      <c r="D91" s="16" t="s">
        <v>37</v>
      </c>
      <c r="E91" s="5">
        <v>16781.25</v>
      </c>
      <c r="F91" s="5">
        <v>16181.25</v>
      </c>
      <c r="G91" s="6">
        <f t="shared" ref="G91:G154" si="4">F91-E91</f>
        <v>-600</v>
      </c>
      <c r="H91" s="7">
        <f t="shared" ref="H91:H154" si="5">G91/E91</f>
        <v>-3.5754189944134075E-2</v>
      </c>
    </row>
    <row r="92" spans="4:8">
      <c r="D92" s="16" t="s">
        <v>18</v>
      </c>
      <c r="E92" s="5">
        <v>15471.75</v>
      </c>
      <c r="F92" s="5">
        <v>8698.5</v>
      </c>
      <c r="G92" s="6">
        <f t="shared" si="4"/>
        <v>-6773.25</v>
      </c>
      <c r="H92" s="7">
        <f t="shared" si="5"/>
        <v>-0.43778176353676862</v>
      </c>
    </row>
    <row r="93" spans="4:8">
      <c r="D93" s="16" t="s">
        <v>29</v>
      </c>
      <c r="E93" s="5">
        <v>2193.75</v>
      </c>
      <c r="F93" s="5">
        <v>1677.75</v>
      </c>
      <c r="G93" s="6">
        <f t="shared" si="4"/>
        <v>-516</v>
      </c>
      <c r="H93" s="7">
        <f t="shared" si="5"/>
        <v>-0.23521367521367523</v>
      </c>
    </row>
    <row r="94" spans="4:8">
      <c r="D94" s="17" t="s">
        <v>30</v>
      </c>
      <c r="E94" s="5">
        <f>E86-SUM(E87:E93)</f>
        <v>4596.75</v>
      </c>
      <c r="F94" s="5">
        <f>F86-SUM(F87:F93)</f>
        <v>1189.5</v>
      </c>
      <c r="G94" s="6">
        <f t="shared" si="4"/>
        <v>-3407.25</v>
      </c>
      <c r="H94" s="7">
        <f t="shared" si="5"/>
        <v>-0.74123021700114211</v>
      </c>
    </row>
    <row r="95" spans="4:8">
      <c r="D95" s="14" t="s">
        <v>38</v>
      </c>
      <c r="E95" s="15">
        <v>85880.454999999987</v>
      </c>
      <c r="F95" s="15">
        <v>105563.43</v>
      </c>
      <c r="G95" s="6">
        <f t="shared" si="4"/>
        <v>19682.975000000006</v>
      </c>
      <c r="H95" s="7">
        <f t="shared" si="5"/>
        <v>0.22919039029311161</v>
      </c>
    </row>
    <row r="96" spans="4:8">
      <c r="D96" s="16" t="s">
        <v>16</v>
      </c>
      <c r="E96" s="5">
        <v>12804.799999999996</v>
      </c>
      <c r="F96" s="5">
        <v>22220.800000000007</v>
      </c>
      <c r="G96" s="6">
        <f t="shared" si="4"/>
        <v>9416.0000000000109</v>
      </c>
      <c r="H96" s="7">
        <f t="shared" si="5"/>
        <v>0.73534924403348856</v>
      </c>
    </row>
    <row r="97" spans="4:8">
      <c r="D97" s="16" t="s">
        <v>39</v>
      </c>
      <c r="E97" s="5">
        <v>25338.929999999997</v>
      </c>
      <c r="F97" s="5">
        <v>19565.289999999997</v>
      </c>
      <c r="G97" s="6">
        <f t="shared" si="4"/>
        <v>-5773.6399999999994</v>
      </c>
      <c r="H97" s="7">
        <f t="shared" si="5"/>
        <v>-0.22785650380659325</v>
      </c>
    </row>
    <row r="98" spans="4:8">
      <c r="D98" s="16" t="s">
        <v>29</v>
      </c>
      <c r="E98" s="5">
        <v>9789.5000000000018</v>
      </c>
      <c r="F98" s="5">
        <v>15869.850000000002</v>
      </c>
      <c r="G98" s="6">
        <f t="shared" si="4"/>
        <v>6080.35</v>
      </c>
      <c r="H98" s="7">
        <f t="shared" si="5"/>
        <v>0.621109351856581</v>
      </c>
    </row>
    <row r="99" spans="4:8">
      <c r="D99" s="16" t="s">
        <v>17</v>
      </c>
      <c r="E99" s="5">
        <v>11838.75</v>
      </c>
      <c r="F99" s="5">
        <v>13274.59</v>
      </c>
      <c r="G99" s="6">
        <f t="shared" si="4"/>
        <v>1435.8400000000001</v>
      </c>
      <c r="H99" s="7">
        <f t="shared" si="5"/>
        <v>0.12128307464892832</v>
      </c>
    </row>
    <row r="100" spans="4:8">
      <c r="D100" s="16" t="s">
        <v>19</v>
      </c>
      <c r="E100" s="5">
        <v>10528.95</v>
      </c>
      <c r="F100" s="5">
        <v>10923.849999999999</v>
      </c>
      <c r="G100" s="6">
        <f t="shared" si="4"/>
        <v>394.89999999999782</v>
      </c>
      <c r="H100" s="7">
        <f t="shared" si="5"/>
        <v>3.7506114094947529E-2</v>
      </c>
    </row>
    <row r="101" spans="4:8">
      <c r="D101" s="16" t="s">
        <v>40</v>
      </c>
      <c r="E101" s="5">
        <v>11646.75</v>
      </c>
      <c r="F101" s="5">
        <v>8660.75</v>
      </c>
      <c r="G101" s="6">
        <f t="shared" si="4"/>
        <v>-2986</v>
      </c>
      <c r="H101" s="7">
        <f t="shared" si="5"/>
        <v>-0.25638053534247751</v>
      </c>
    </row>
    <row r="102" spans="4:8">
      <c r="D102" s="16" t="s">
        <v>34</v>
      </c>
      <c r="E102" s="5"/>
      <c r="F102" s="5">
        <v>6173.45</v>
      </c>
      <c r="G102" s="6">
        <f t="shared" si="4"/>
        <v>6173.45</v>
      </c>
      <c r="H102" s="7" t="e">
        <f t="shared" si="5"/>
        <v>#DIV/0!</v>
      </c>
    </row>
    <row r="103" spans="4:8">
      <c r="D103" s="16" t="s">
        <v>41</v>
      </c>
      <c r="E103" s="5">
        <v>382.25</v>
      </c>
      <c r="F103" s="5">
        <v>5285.4800000000023</v>
      </c>
      <c r="G103" s="6">
        <f t="shared" si="4"/>
        <v>4903.2300000000023</v>
      </c>
      <c r="H103" s="7">
        <f t="shared" si="5"/>
        <v>12.827285807717468</v>
      </c>
    </row>
    <row r="104" spans="4:8">
      <c r="D104" s="16" t="s">
        <v>42</v>
      </c>
      <c r="E104" s="5">
        <v>1624.5</v>
      </c>
      <c r="F104" s="5">
        <v>1402.2199999999996</v>
      </c>
      <c r="G104" s="6">
        <f t="shared" si="4"/>
        <v>-222.28000000000043</v>
      </c>
      <c r="H104" s="7">
        <f t="shared" si="5"/>
        <v>-0.13682979378270263</v>
      </c>
    </row>
    <row r="105" spans="4:8">
      <c r="D105" s="16" t="s">
        <v>21</v>
      </c>
      <c r="E105" s="5">
        <v>204</v>
      </c>
      <c r="F105" s="5">
        <v>1045.5</v>
      </c>
      <c r="G105" s="6">
        <f t="shared" si="4"/>
        <v>841.5</v>
      </c>
      <c r="H105" s="7">
        <f t="shared" si="5"/>
        <v>4.125</v>
      </c>
    </row>
    <row r="106" spans="4:8">
      <c r="D106" s="17" t="s">
        <v>30</v>
      </c>
      <c r="E106" s="5">
        <f>E95-SUM(E96:E105)</f>
        <v>1722.0249999999942</v>
      </c>
      <c r="F106" s="5">
        <f>F95-SUM(F96:F105)</f>
        <v>1141.6499999999942</v>
      </c>
      <c r="G106" s="6">
        <f t="shared" si="4"/>
        <v>-580.375</v>
      </c>
      <c r="H106" s="7">
        <f t="shared" si="5"/>
        <v>-0.33703053091563823</v>
      </c>
    </row>
    <row r="107" spans="4:8">
      <c r="D107" s="14" t="s">
        <v>43</v>
      </c>
      <c r="E107" s="15">
        <v>41861.874999999985</v>
      </c>
      <c r="F107" s="15">
        <v>87753.460000000021</v>
      </c>
      <c r="G107" s="6">
        <f t="shared" si="4"/>
        <v>45891.585000000036</v>
      </c>
      <c r="H107" s="7">
        <f t="shared" si="5"/>
        <v>1.0962620522850457</v>
      </c>
    </row>
    <row r="108" spans="4:8">
      <c r="D108" s="16" t="s">
        <v>40</v>
      </c>
      <c r="E108" s="5">
        <v>24412.609999999986</v>
      </c>
      <c r="F108" s="5">
        <v>56520.23000000001</v>
      </c>
      <c r="G108" s="6">
        <f t="shared" si="4"/>
        <v>32107.620000000024</v>
      </c>
      <c r="H108" s="7">
        <f t="shared" si="5"/>
        <v>1.3152063626134216</v>
      </c>
    </row>
    <row r="109" spans="4:8">
      <c r="D109" s="16" t="s">
        <v>34</v>
      </c>
      <c r="E109" s="5">
        <v>5842.7699999999977</v>
      </c>
      <c r="F109" s="5">
        <v>13701.544999999998</v>
      </c>
      <c r="G109" s="6">
        <f t="shared" si="4"/>
        <v>7858.7750000000005</v>
      </c>
      <c r="H109" s="7">
        <f t="shared" si="5"/>
        <v>1.3450426766756185</v>
      </c>
    </row>
    <row r="110" spans="4:8">
      <c r="D110" s="16" t="s">
        <v>44</v>
      </c>
      <c r="E110" s="5">
        <v>6143.8499999999995</v>
      </c>
      <c r="F110" s="5">
        <v>8445.35</v>
      </c>
      <c r="G110" s="6">
        <f t="shared" si="4"/>
        <v>2301.5000000000009</v>
      </c>
      <c r="H110" s="7">
        <f t="shared" si="5"/>
        <v>0.37460224452094387</v>
      </c>
    </row>
    <row r="111" spans="4:8">
      <c r="D111" s="16" t="s">
        <v>23</v>
      </c>
      <c r="E111" s="5">
        <v>167.64</v>
      </c>
      <c r="F111" s="5">
        <v>2555.1899999999982</v>
      </c>
      <c r="G111" s="6">
        <f t="shared" si="4"/>
        <v>2387.5499999999984</v>
      </c>
      <c r="H111" s="7">
        <f t="shared" si="5"/>
        <v>14.24212598425196</v>
      </c>
    </row>
    <row r="112" spans="4:8">
      <c r="D112" s="16" t="s">
        <v>20</v>
      </c>
      <c r="E112" s="5">
        <v>1046.6949999999997</v>
      </c>
      <c r="F112" s="5">
        <v>1710.585</v>
      </c>
      <c r="G112" s="6">
        <f t="shared" si="4"/>
        <v>663.89000000000033</v>
      </c>
      <c r="H112" s="7">
        <f t="shared" si="5"/>
        <v>0.63427263911645748</v>
      </c>
    </row>
    <row r="113" spans="4:8">
      <c r="D113" s="16" t="s">
        <v>18</v>
      </c>
      <c r="E113" s="5">
        <v>2933.125</v>
      </c>
      <c r="F113" s="5">
        <v>1600.26</v>
      </c>
      <c r="G113" s="6">
        <f t="shared" si="4"/>
        <v>-1332.865</v>
      </c>
      <c r="H113" s="7">
        <f t="shared" si="5"/>
        <v>-0.45441806946516089</v>
      </c>
    </row>
    <row r="114" spans="4:8">
      <c r="D114" s="16" t="s">
        <v>17</v>
      </c>
      <c r="E114" s="5">
        <v>883.5</v>
      </c>
      <c r="F114" s="5">
        <v>1152.375</v>
      </c>
      <c r="G114" s="6">
        <f t="shared" si="4"/>
        <v>268.875</v>
      </c>
      <c r="H114" s="7">
        <f t="shared" si="5"/>
        <v>0.30432937181663838</v>
      </c>
    </row>
    <row r="115" spans="4:8">
      <c r="D115" s="17" t="s">
        <v>30</v>
      </c>
      <c r="E115" s="5">
        <f>E107-SUM(E108:E114)</f>
        <v>431.68500000000495</v>
      </c>
      <c r="F115" s="5">
        <f>F107-SUM(F108:F114)</f>
        <v>2067.9250000000029</v>
      </c>
      <c r="G115" s="6">
        <f t="shared" si="4"/>
        <v>1636.239999999998</v>
      </c>
      <c r="H115" s="7">
        <f t="shared" si="5"/>
        <v>3.790356394129931</v>
      </c>
    </row>
    <row r="116" spans="4:8">
      <c r="D116" s="14" t="s">
        <v>45</v>
      </c>
      <c r="E116" s="15">
        <v>25903.474999999999</v>
      </c>
      <c r="F116" s="15">
        <v>25852.32</v>
      </c>
      <c r="G116" s="6">
        <f t="shared" si="4"/>
        <v>-51.154999999998836</v>
      </c>
      <c r="H116" s="7">
        <f t="shared" si="5"/>
        <v>-1.9748315621745281E-3</v>
      </c>
    </row>
    <row r="117" spans="4:8">
      <c r="D117" s="16" t="s">
        <v>46</v>
      </c>
      <c r="E117" s="5">
        <v>18990</v>
      </c>
      <c r="F117" s="5">
        <v>18489</v>
      </c>
      <c r="G117" s="6">
        <f t="shared" si="4"/>
        <v>-501</v>
      </c>
      <c r="H117" s="7">
        <f t="shared" si="5"/>
        <v>-2.6382306477093206E-2</v>
      </c>
    </row>
    <row r="118" spans="4:8">
      <c r="D118" s="16" t="s">
        <v>42</v>
      </c>
      <c r="E118" s="5">
        <v>6063.85</v>
      </c>
      <c r="F118" s="5">
        <v>6166.05</v>
      </c>
      <c r="G118" s="6">
        <f t="shared" si="4"/>
        <v>102.19999999999982</v>
      </c>
      <c r="H118" s="7">
        <f t="shared" si="5"/>
        <v>1.6853978907789575E-2</v>
      </c>
    </row>
    <row r="119" spans="4:8">
      <c r="D119" s="17" t="s">
        <v>30</v>
      </c>
      <c r="E119" s="5">
        <f>E116-E117-E118</f>
        <v>849.62499999999818</v>
      </c>
      <c r="F119" s="5">
        <f>F116-F117-F118</f>
        <v>1197.2699999999995</v>
      </c>
      <c r="G119" s="6">
        <f t="shared" si="4"/>
        <v>347.64500000000135</v>
      </c>
      <c r="H119" s="7">
        <f t="shared" si="5"/>
        <v>0.40917463586876807</v>
      </c>
    </row>
    <row r="120" spans="4:8">
      <c r="D120" s="8" t="s">
        <v>13</v>
      </c>
      <c r="E120" s="9">
        <v>31275310.460999999</v>
      </c>
      <c r="F120" s="9">
        <v>32114707.877000015</v>
      </c>
      <c r="G120" s="10">
        <f t="shared" si="4"/>
        <v>839397.41600001603</v>
      </c>
      <c r="H120" s="11">
        <f t="shared" si="5"/>
        <v>2.6838979489803506E-2</v>
      </c>
    </row>
    <row r="121" spans="4:8" s="1" customFormat="1">
      <c r="G121" s="2"/>
      <c r="H121" s="12"/>
    </row>
    <row r="122" spans="4:8" s="1" customFormat="1">
      <c r="G122" s="2"/>
      <c r="H122" s="12"/>
    </row>
    <row r="123" spans="4:8" s="1" customFormat="1" ht="12.6" customHeight="1">
      <c r="D123" s="20" t="s">
        <v>47</v>
      </c>
      <c r="E123" s="20"/>
      <c r="F123" s="20"/>
      <c r="G123" s="20"/>
      <c r="H123" s="20"/>
    </row>
    <row r="124" spans="4:8" s="1" customFormat="1">
      <c r="D124" s="20"/>
      <c r="E124" s="20"/>
      <c r="F124" s="20"/>
      <c r="G124" s="20"/>
      <c r="H124" s="20"/>
    </row>
    <row r="125" spans="4:8" s="1" customFormat="1">
      <c r="D125" s="20"/>
      <c r="E125" s="20"/>
      <c r="F125" s="20"/>
      <c r="G125" s="20"/>
      <c r="H125" s="20"/>
    </row>
    <row r="126" spans="4:8" s="1" customFormat="1">
      <c r="D126" s="18"/>
      <c r="E126" s="18"/>
      <c r="F126" s="18"/>
      <c r="G126" s="18"/>
      <c r="H126" s="18"/>
    </row>
    <row r="127" spans="4:8" s="1" customFormat="1">
      <c r="G127" s="2"/>
      <c r="H127" s="12"/>
    </row>
    <row r="128" spans="4:8">
      <c r="D128" s="21" t="s">
        <v>9</v>
      </c>
      <c r="E128" s="21"/>
      <c r="F128" s="21"/>
      <c r="G128" s="21"/>
      <c r="H128" s="21"/>
    </row>
    <row r="129" spans="4:8">
      <c r="D129" s="22" t="s">
        <v>2</v>
      </c>
      <c r="E129" s="21" t="s">
        <v>3</v>
      </c>
      <c r="F129" s="21"/>
      <c r="G129" s="21" t="s">
        <v>4</v>
      </c>
      <c r="H129" s="21"/>
    </row>
    <row r="130" spans="4:8">
      <c r="D130" s="22"/>
      <c r="E130" s="3" t="s">
        <v>5</v>
      </c>
      <c r="F130" s="3" t="s">
        <v>6</v>
      </c>
      <c r="G130" s="3" t="s">
        <v>2</v>
      </c>
      <c r="H130" s="3" t="s">
        <v>7</v>
      </c>
    </row>
    <row r="131" spans="4:8">
      <c r="D131" s="4" t="s">
        <v>48</v>
      </c>
      <c r="E131" s="5">
        <v>1613624.0199999954</v>
      </c>
      <c r="F131" s="5">
        <v>1591457.430000002</v>
      </c>
      <c r="G131" s="6">
        <f t="shared" si="4"/>
        <v>-22166.589999993332</v>
      </c>
      <c r="H131" s="7">
        <f t="shared" si="5"/>
        <v>-1.3737146773505141E-2</v>
      </c>
    </row>
    <row r="132" spans="4:8">
      <c r="D132" s="4" t="s">
        <v>49</v>
      </c>
      <c r="E132" s="5">
        <v>714290.73000000103</v>
      </c>
      <c r="F132" s="5">
        <v>672698.9</v>
      </c>
      <c r="G132" s="6">
        <f t="shared" si="4"/>
        <v>-41591.830000001006</v>
      </c>
      <c r="H132" s="7">
        <f t="shared" si="5"/>
        <v>-5.8228153121910105E-2</v>
      </c>
    </row>
    <row r="133" spans="4:8">
      <c r="D133" s="4" t="s">
        <v>50</v>
      </c>
      <c r="E133" s="5">
        <v>627197.00000000058</v>
      </c>
      <c r="F133" s="5">
        <v>633438.75000000058</v>
      </c>
      <c r="G133" s="6">
        <f t="shared" si="4"/>
        <v>6241.75</v>
      </c>
      <c r="H133" s="7">
        <f t="shared" si="5"/>
        <v>9.9518173715754284E-3</v>
      </c>
    </row>
    <row r="134" spans="4:8">
      <c r="D134" s="4" t="s">
        <v>51</v>
      </c>
      <c r="E134" s="5">
        <v>592212.3800000014</v>
      </c>
      <c r="F134" s="5">
        <v>609870.41000000038</v>
      </c>
      <c r="G134" s="6">
        <f t="shared" si="4"/>
        <v>17658.02999999898</v>
      </c>
      <c r="H134" s="7">
        <f t="shared" si="5"/>
        <v>2.9817056509353856E-2</v>
      </c>
    </row>
    <row r="135" spans="4:8">
      <c r="D135" s="4" t="s">
        <v>52</v>
      </c>
      <c r="E135" s="5">
        <v>414489.54000000004</v>
      </c>
      <c r="F135" s="5">
        <v>426325.71000000049</v>
      </c>
      <c r="G135" s="6">
        <f t="shared" si="4"/>
        <v>11836.170000000449</v>
      </c>
      <c r="H135" s="7">
        <f t="shared" si="5"/>
        <v>2.855601615423262E-2</v>
      </c>
    </row>
    <row r="136" spans="4:8">
      <c r="D136" s="4" t="s">
        <v>53</v>
      </c>
      <c r="E136" s="5">
        <v>317675.21000000072</v>
      </c>
      <c r="F136" s="5">
        <v>365328.09500000044</v>
      </c>
      <c r="G136" s="6">
        <f t="shared" si="4"/>
        <v>47652.884999999718</v>
      </c>
      <c r="H136" s="7">
        <f t="shared" si="5"/>
        <v>0.15000504760821473</v>
      </c>
    </row>
    <row r="137" spans="4:8">
      <c r="D137" s="4" t="s">
        <v>54</v>
      </c>
      <c r="E137" s="5">
        <v>312267.61999999988</v>
      </c>
      <c r="F137" s="5">
        <v>315509.97499999974</v>
      </c>
      <c r="G137" s="6">
        <f t="shared" si="4"/>
        <v>3242.354999999865</v>
      </c>
      <c r="H137" s="7">
        <f t="shared" si="5"/>
        <v>1.0383257156153002E-2</v>
      </c>
    </row>
    <row r="138" spans="4:8">
      <c r="D138" s="4" t="s">
        <v>55</v>
      </c>
      <c r="E138" s="5">
        <v>229129.65000000037</v>
      </c>
      <c r="F138" s="5">
        <v>256787.95000000016</v>
      </c>
      <c r="G138" s="6">
        <f t="shared" si="4"/>
        <v>27658.299999999785</v>
      </c>
      <c r="H138" s="7">
        <f t="shared" si="5"/>
        <v>0.12071026163571472</v>
      </c>
    </row>
    <row r="139" spans="4:8">
      <c r="D139" s="4" t="s">
        <v>56</v>
      </c>
      <c r="E139" s="5">
        <v>98387.199999999939</v>
      </c>
      <c r="F139" s="5">
        <v>96527.29999999993</v>
      </c>
      <c r="G139" s="6">
        <f t="shared" si="4"/>
        <v>-1859.9000000000087</v>
      </c>
      <c r="H139" s="7">
        <f t="shared" si="5"/>
        <v>-1.8903881805763453E-2</v>
      </c>
    </row>
    <row r="140" spans="4:8">
      <c r="D140" s="4" t="s">
        <v>57</v>
      </c>
      <c r="E140" s="5">
        <v>73467.299999999712</v>
      </c>
      <c r="F140" s="5">
        <v>79544.899999999703</v>
      </c>
      <c r="G140" s="6">
        <f t="shared" si="4"/>
        <v>6077.5999999999913</v>
      </c>
      <c r="H140" s="7">
        <f t="shared" si="5"/>
        <v>8.2725239664449557E-2</v>
      </c>
    </row>
    <row r="141" spans="4:8">
      <c r="D141" s="4" t="s">
        <v>58</v>
      </c>
      <c r="E141" s="5">
        <v>28692.040000000012</v>
      </c>
      <c r="F141" s="5">
        <v>28724.809999999994</v>
      </c>
      <c r="G141" s="6">
        <f t="shared" si="4"/>
        <v>32.769999999982247</v>
      </c>
      <c r="H141" s="7">
        <f t="shared" si="5"/>
        <v>1.1421286182502963E-3</v>
      </c>
    </row>
    <row r="142" spans="4:8">
      <c r="D142" s="4" t="s">
        <v>59</v>
      </c>
      <c r="E142" s="5">
        <v>6851.4999999999991</v>
      </c>
      <c r="F142" s="5">
        <v>7048.0999999999995</v>
      </c>
      <c r="G142" s="6">
        <f t="shared" si="4"/>
        <v>196.60000000000036</v>
      </c>
      <c r="H142" s="7">
        <f t="shared" si="5"/>
        <v>2.8694446471575624E-2</v>
      </c>
    </row>
    <row r="143" spans="4:8">
      <c r="D143" s="8" t="s">
        <v>13</v>
      </c>
      <c r="E143" s="9">
        <v>5028284.1899999995</v>
      </c>
      <c r="F143" s="9">
        <v>5083262.3300000038</v>
      </c>
      <c r="G143" s="10">
        <f t="shared" si="4"/>
        <v>54978.140000004321</v>
      </c>
      <c r="H143" s="11">
        <f t="shared" si="5"/>
        <v>1.0933777392563074E-2</v>
      </c>
    </row>
    <row r="144" spans="4:8" s="1" customFormat="1">
      <c r="G144" s="2"/>
      <c r="H144" s="12"/>
    </row>
    <row r="145" spans="4:8" s="1" customFormat="1">
      <c r="G145" s="2"/>
      <c r="H145" s="12"/>
    </row>
    <row r="146" spans="4:8" s="1" customFormat="1">
      <c r="G146" s="2"/>
      <c r="H146" s="12"/>
    </row>
    <row r="147" spans="4:8" s="1" customFormat="1">
      <c r="G147" s="2"/>
      <c r="H147" s="12"/>
    </row>
    <row r="148" spans="4:8">
      <c r="D148" s="21" t="s">
        <v>12</v>
      </c>
      <c r="E148" s="21"/>
      <c r="F148" s="21"/>
      <c r="G148" s="21"/>
      <c r="H148" s="21"/>
    </row>
    <row r="149" spans="4:8">
      <c r="D149" s="22" t="s">
        <v>2</v>
      </c>
      <c r="E149" s="21" t="s">
        <v>3</v>
      </c>
      <c r="F149" s="21"/>
      <c r="G149" s="21" t="s">
        <v>4</v>
      </c>
      <c r="H149" s="21"/>
    </row>
    <row r="150" spans="4:8">
      <c r="D150" s="22"/>
      <c r="E150" s="3" t="s">
        <v>5</v>
      </c>
      <c r="F150" s="3" t="s">
        <v>6</v>
      </c>
      <c r="G150" s="3" t="s">
        <v>2</v>
      </c>
      <c r="H150" s="3" t="s">
        <v>7</v>
      </c>
    </row>
    <row r="151" spans="4:8">
      <c r="D151" s="4" t="s">
        <v>60</v>
      </c>
      <c r="E151" s="5">
        <v>115359.84999999999</v>
      </c>
      <c r="F151" s="5">
        <v>112554.35</v>
      </c>
      <c r="G151" s="6">
        <f t="shared" si="4"/>
        <v>-2805.4999999999854</v>
      </c>
      <c r="H151" s="7">
        <f t="shared" si="5"/>
        <v>-2.4319553120084551E-2</v>
      </c>
    </row>
    <row r="152" spans="4:8">
      <c r="D152" s="4" t="s">
        <v>61</v>
      </c>
      <c r="E152" s="5">
        <v>54234.399999999987</v>
      </c>
      <c r="F152" s="5">
        <v>53600.574999999975</v>
      </c>
      <c r="G152" s="6">
        <f t="shared" si="4"/>
        <v>-633.82500000001164</v>
      </c>
      <c r="H152" s="7">
        <f t="shared" si="5"/>
        <v>-1.1686770758043084E-2</v>
      </c>
    </row>
    <row r="153" spans="4:8">
      <c r="D153" s="4" t="s">
        <v>62</v>
      </c>
      <c r="E153" s="5">
        <v>31209.5</v>
      </c>
      <c r="F153" s="5">
        <v>28753.875</v>
      </c>
      <c r="G153" s="6">
        <f t="shared" si="4"/>
        <v>-2455.625</v>
      </c>
      <c r="H153" s="7">
        <f t="shared" si="5"/>
        <v>-7.8681971835498812E-2</v>
      </c>
    </row>
    <row r="154" spans="4:8">
      <c r="D154" s="4" t="s">
        <v>63</v>
      </c>
      <c r="E154" s="5">
        <v>9315.375</v>
      </c>
      <c r="F154" s="5">
        <v>9875.625</v>
      </c>
      <c r="G154" s="6">
        <f t="shared" si="4"/>
        <v>560.25</v>
      </c>
      <c r="H154" s="7">
        <f t="shared" si="5"/>
        <v>6.0142506340324461E-2</v>
      </c>
    </row>
    <row r="155" spans="4:8">
      <c r="D155" s="4" t="s">
        <v>64</v>
      </c>
      <c r="E155" s="5">
        <v>4468.25</v>
      </c>
      <c r="F155" s="5">
        <v>4439.9750000000004</v>
      </c>
      <c r="G155" s="6">
        <f t="shared" ref="G155:G186" si="6">F155-E155</f>
        <v>-28.274999999999636</v>
      </c>
      <c r="H155" s="7">
        <f t="shared" ref="H155:H186" si="7">G155/E155</f>
        <v>-6.3279807530911732E-3</v>
      </c>
    </row>
    <row r="156" spans="4:8">
      <c r="D156" s="8" t="s">
        <v>13</v>
      </c>
      <c r="E156" s="9">
        <v>214587.375</v>
      </c>
      <c r="F156" s="9">
        <v>209224.39999999997</v>
      </c>
      <c r="G156" s="10">
        <f t="shared" si="6"/>
        <v>-5362.9750000000349</v>
      </c>
      <c r="H156" s="11">
        <f t="shared" si="7"/>
        <v>-2.4992034130619449E-2</v>
      </c>
    </row>
    <row r="157" spans="4:8" s="1" customFormat="1">
      <c r="G157" s="2"/>
      <c r="H157" s="12"/>
    </row>
    <row r="158" spans="4:8" s="1" customFormat="1">
      <c r="G158" s="2"/>
      <c r="H158" s="12"/>
    </row>
    <row r="159" spans="4:8" s="1" customFormat="1">
      <c r="G159" s="2"/>
      <c r="H159" s="12"/>
    </row>
    <row r="160" spans="4:8" s="1" customFormat="1" ht="12.6" customHeight="1">
      <c r="D160" s="20" t="s">
        <v>65</v>
      </c>
      <c r="E160" s="20"/>
      <c r="F160" s="20"/>
      <c r="G160" s="20"/>
      <c r="H160" s="20"/>
    </row>
    <row r="161" spans="4:8" s="1" customFormat="1">
      <c r="D161" s="20"/>
      <c r="E161" s="20"/>
      <c r="F161" s="20"/>
      <c r="G161" s="20"/>
      <c r="H161" s="20"/>
    </row>
    <row r="162" spans="4:8" s="1" customFormat="1">
      <c r="D162" s="20"/>
      <c r="E162" s="20"/>
      <c r="F162" s="20"/>
      <c r="G162" s="20"/>
      <c r="H162" s="20"/>
    </row>
    <row r="163" spans="4:8" s="1" customFormat="1">
      <c r="G163" s="2"/>
      <c r="H163" s="12"/>
    </row>
    <row r="164" spans="4:8" s="1" customFormat="1">
      <c r="G164" s="2"/>
      <c r="H164" s="12"/>
    </row>
    <row r="165" spans="4:8">
      <c r="D165" s="21" t="s">
        <v>66</v>
      </c>
      <c r="E165" s="21"/>
      <c r="F165" s="21"/>
      <c r="G165" s="21"/>
      <c r="H165" s="21"/>
    </row>
    <row r="166" spans="4:8">
      <c r="D166" s="22" t="s">
        <v>2</v>
      </c>
      <c r="E166" s="21" t="s">
        <v>3</v>
      </c>
      <c r="F166" s="21"/>
      <c r="G166" s="21" t="s">
        <v>4</v>
      </c>
      <c r="H166" s="21"/>
    </row>
    <row r="167" spans="4:8">
      <c r="D167" s="22"/>
      <c r="E167" s="3" t="s">
        <v>5</v>
      </c>
      <c r="F167" s="3" t="s">
        <v>6</v>
      </c>
      <c r="G167" s="3" t="s">
        <v>2</v>
      </c>
      <c r="H167" s="3" t="s">
        <v>7</v>
      </c>
    </row>
    <row r="168" spans="4:8">
      <c r="D168" s="4" t="s">
        <v>67</v>
      </c>
      <c r="E168" s="5">
        <v>4521219.0790000008</v>
      </c>
      <c r="F168" s="5">
        <v>4766414.6980000017</v>
      </c>
      <c r="G168" s="6">
        <f t="shared" si="6"/>
        <v>245195.61900000088</v>
      </c>
      <c r="H168" s="7">
        <f t="shared" si="7"/>
        <v>5.4232191520839336E-2</v>
      </c>
    </row>
    <row r="169" spans="4:8">
      <c r="D169" s="4" t="s">
        <v>68</v>
      </c>
      <c r="E169" s="5">
        <v>775896.46300000022</v>
      </c>
      <c r="F169" s="5">
        <v>802192.41599999997</v>
      </c>
      <c r="G169" s="6">
        <f t="shared" si="6"/>
        <v>26295.952999999747</v>
      </c>
      <c r="H169" s="7">
        <f t="shared" si="7"/>
        <v>3.3891059250774985E-2</v>
      </c>
    </row>
    <row r="170" spans="4:8">
      <c r="D170" s="4" t="s">
        <v>69</v>
      </c>
      <c r="E170" s="5">
        <v>1979511.1669999999</v>
      </c>
      <c r="F170" s="5">
        <v>2053162.5920000009</v>
      </c>
      <c r="G170" s="6">
        <f t="shared" si="6"/>
        <v>73651.425000000978</v>
      </c>
      <c r="H170" s="7">
        <f t="shared" si="7"/>
        <v>3.7206875226484123E-2</v>
      </c>
    </row>
    <row r="171" spans="4:8">
      <c r="D171" s="4" t="s">
        <v>70</v>
      </c>
      <c r="E171" s="5">
        <v>493505.25799999997</v>
      </c>
      <c r="F171" s="5">
        <v>504071.55200000032</v>
      </c>
      <c r="G171" s="6">
        <f t="shared" si="6"/>
        <v>10566.294000000344</v>
      </c>
      <c r="H171" s="7">
        <f t="shared" si="7"/>
        <v>2.1410701970677574E-2</v>
      </c>
    </row>
    <row r="172" spans="4:8">
      <c r="D172" s="4" t="s">
        <v>71</v>
      </c>
      <c r="E172" s="5">
        <v>1182731.3300000005</v>
      </c>
      <c r="F172" s="5">
        <v>1224870.6680000005</v>
      </c>
      <c r="G172" s="6">
        <f t="shared" si="6"/>
        <v>42139.337999999989</v>
      </c>
      <c r="H172" s="7">
        <f t="shared" si="7"/>
        <v>3.5628833811310275E-2</v>
      </c>
    </row>
    <row r="173" spans="4:8">
      <c r="D173" s="4" t="s">
        <v>72</v>
      </c>
      <c r="E173" s="5">
        <v>3781717.2849999992</v>
      </c>
      <c r="F173" s="5">
        <v>3907697.9039999968</v>
      </c>
      <c r="G173" s="6">
        <f t="shared" si="6"/>
        <v>125980.61899999762</v>
      </c>
      <c r="H173" s="7">
        <f t="shared" si="7"/>
        <v>3.3313071682987444E-2</v>
      </c>
    </row>
    <row r="174" spans="4:8">
      <c r="D174" s="4" t="s">
        <v>73</v>
      </c>
      <c r="E174" s="5">
        <v>1775341.9569999997</v>
      </c>
      <c r="F174" s="5">
        <v>1803558.8739999996</v>
      </c>
      <c r="G174" s="6">
        <f t="shared" si="6"/>
        <v>28216.916999999899</v>
      </c>
      <c r="H174" s="7">
        <f t="shared" si="7"/>
        <v>1.5893792679626231E-2</v>
      </c>
    </row>
    <row r="175" spans="4:8">
      <c r="D175" s="4" t="s">
        <v>74</v>
      </c>
      <c r="E175" s="5">
        <v>1925856.8110000009</v>
      </c>
      <c r="F175" s="5">
        <v>1902100.8629999997</v>
      </c>
      <c r="G175" s="6">
        <f t="shared" si="6"/>
        <v>-23755.948000001255</v>
      </c>
      <c r="H175" s="7">
        <f t="shared" si="7"/>
        <v>-1.2335261824406344E-2</v>
      </c>
    </row>
    <row r="176" spans="4:8">
      <c r="D176" s="4" t="s">
        <v>75</v>
      </c>
      <c r="E176" s="5">
        <v>1414262.0560000001</v>
      </c>
      <c r="F176" s="5">
        <v>1441641.8840000001</v>
      </c>
      <c r="G176" s="6">
        <f t="shared" si="6"/>
        <v>27379.82799999998</v>
      </c>
      <c r="H176" s="7">
        <f t="shared" si="7"/>
        <v>1.9359798195702972E-2</v>
      </c>
    </row>
    <row r="177" spans="4:8">
      <c r="D177" s="4" t="s">
        <v>76</v>
      </c>
      <c r="E177" s="5">
        <v>6028226.7139999988</v>
      </c>
      <c r="F177" s="5">
        <v>6074961.2810000032</v>
      </c>
      <c r="G177" s="6">
        <f t="shared" si="6"/>
        <v>46734.567000004463</v>
      </c>
      <c r="H177" s="7">
        <f t="shared" si="7"/>
        <v>7.7526226562560684E-3</v>
      </c>
    </row>
    <row r="178" spans="4:8">
      <c r="D178" s="4" t="s">
        <v>77</v>
      </c>
      <c r="E178" s="5">
        <v>3237964.1890000007</v>
      </c>
      <c r="F178" s="5">
        <v>3328934.1889999951</v>
      </c>
      <c r="G178" s="6">
        <f t="shared" si="6"/>
        <v>90969.999999994412</v>
      </c>
      <c r="H178" s="7">
        <f t="shared" si="7"/>
        <v>2.809481349702302E-2</v>
      </c>
    </row>
    <row r="179" spans="4:8">
      <c r="D179" s="4" t="s">
        <v>78</v>
      </c>
      <c r="E179" s="5">
        <v>634484.2640000002</v>
      </c>
      <c r="F179" s="5">
        <v>647171.69500000018</v>
      </c>
      <c r="G179" s="6">
        <f t="shared" si="6"/>
        <v>12687.430999999982</v>
      </c>
      <c r="H179" s="7">
        <f t="shared" si="7"/>
        <v>1.9996447067125337E-2</v>
      </c>
    </row>
    <row r="180" spans="4:8">
      <c r="D180" s="4" t="s">
        <v>79</v>
      </c>
      <c r="E180" s="5">
        <v>1133042.7500000002</v>
      </c>
      <c r="F180" s="5">
        <v>1158208.0960000001</v>
      </c>
      <c r="G180" s="6">
        <f t="shared" si="6"/>
        <v>25165.345999999903</v>
      </c>
      <c r="H180" s="7">
        <f t="shared" si="7"/>
        <v>2.2210411743069623E-2</v>
      </c>
    </row>
    <row r="181" spans="4:8">
      <c r="D181" s="4" t="s">
        <v>80</v>
      </c>
      <c r="E181" s="5">
        <v>1383333.2629999998</v>
      </c>
      <c r="F181" s="5">
        <v>1377642.8279999997</v>
      </c>
      <c r="G181" s="6">
        <f t="shared" si="6"/>
        <v>-5690.4350000000559</v>
      </c>
      <c r="H181" s="7">
        <f t="shared" si="7"/>
        <v>-4.1135676790272167E-3</v>
      </c>
    </row>
    <row r="182" spans="4:8">
      <c r="D182" s="4" t="s">
        <v>81</v>
      </c>
      <c r="E182" s="5">
        <v>3176182.558000003</v>
      </c>
      <c r="F182" s="5">
        <v>3249721.6819999982</v>
      </c>
      <c r="G182" s="6">
        <f t="shared" si="6"/>
        <v>73539.123999995179</v>
      </c>
      <c r="H182" s="7">
        <f t="shared" si="7"/>
        <v>2.3153305157088237E-2</v>
      </c>
    </row>
    <row r="183" spans="4:8">
      <c r="D183" s="4" t="s">
        <v>82</v>
      </c>
      <c r="E183" s="5">
        <v>1122200.8519999995</v>
      </c>
      <c r="F183" s="5">
        <v>1161203.7059999991</v>
      </c>
      <c r="G183" s="6">
        <f t="shared" si="6"/>
        <v>39002.853999999585</v>
      </c>
      <c r="H183" s="7">
        <f t="shared" si="7"/>
        <v>3.475568026034577E-2</v>
      </c>
    </row>
    <row r="184" spans="4:8">
      <c r="D184" s="4" t="s">
        <v>83</v>
      </c>
      <c r="E184" s="5">
        <v>1915892.494999998</v>
      </c>
      <c r="F184" s="5">
        <v>1978777.7000000002</v>
      </c>
      <c r="G184" s="6">
        <f t="shared" si="6"/>
        <v>62885.20500000217</v>
      </c>
      <c r="H184" s="7">
        <f t="shared" si="7"/>
        <v>3.2822929869038522E-2</v>
      </c>
    </row>
    <row r="185" spans="4:8">
      <c r="D185" s="4" t="s">
        <v>84</v>
      </c>
      <c r="E185" s="5">
        <v>1283582.0660000008</v>
      </c>
      <c r="F185" s="5">
        <v>1329428.5360000005</v>
      </c>
      <c r="G185" s="6">
        <f t="shared" si="6"/>
        <v>45846.469999999739</v>
      </c>
      <c r="H185" s="7">
        <f t="shared" si="7"/>
        <v>3.5717599376306426E-2</v>
      </c>
    </row>
    <row r="186" spans="4:8">
      <c r="D186" s="8" t="s">
        <v>13</v>
      </c>
      <c r="E186" s="9">
        <v>37764950.556999996</v>
      </c>
      <c r="F186" s="9">
        <v>38711761.163999997</v>
      </c>
      <c r="G186" s="10">
        <f t="shared" si="6"/>
        <v>946810.60700000077</v>
      </c>
      <c r="H186" s="11">
        <f t="shared" si="7"/>
        <v>2.5071146474055235E-2</v>
      </c>
    </row>
    <row r="187" spans="4:8" s="1" customFormat="1">
      <c r="G187" s="2"/>
      <c r="H187" s="12"/>
    </row>
    <row r="188" spans="4:8" s="1" customFormat="1">
      <c r="G188" s="2"/>
      <c r="H188" s="12"/>
    </row>
    <row r="189" spans="4:8" s="1" customFormat="1">
      <c r="G189" s="2"/>
      <c r="H189" s="12"/>
    </row>
    <row r="190" spans="4:8" s="1" customFormat="1">
      <c r="G190" s="2"/>
      <c r="H190" s="12"/>
    </row>
    <row r="191" spans="4:8" s="1" customFormat="1">
      <c r="G191" s="2"/>
      <c r="H191" s="12"/>
    </row>
    <row r="192" spans="4:8" s="1" customFormat="1">
      <c r="G192" s="2"/>
      <c r="H192" s="12"/>
    </row>
    <row r="193" spans="7:8" s="1" customFormat="1">
      <c r="G193" s="2"/>
      <c r="H193" s="12"/>
    </row>
    <row r="194" spans="7:8" s="1" customFormat="1">
      <c r="G194" s="2"/>
      <c r="H194" s="12"/>
    </row>
    <row r="195" spans="7:8" s="1" customFormat="1">
      <c r="G195" s="2"/>
      <c r="H195" s="12"/>
    </row>
    <row r="196" spans="7:8" s="1" customFormat="1">
      <c r="G196" s="2"/>
      <c r="H196" s="12"/>
    </row>
    <row r="197" spans="7:8" s="1" customFormat="1">
      <c r="G197" s="2"/>
      <c r="H197" s="12"/>
    </row>
    <row r="198" spans="7:8" s="1" customFormat="1">
      <c r="G198" s="2"/>
      <c r="H198" s="12"/>
    </row>
    <row r="199" spans="7:8" s="1" customFormat="1">
      <c r="G199" s="2"/>
      <c r="H199" s="12"/>
    </row>
    <row r="200" spans="7:8" s="1" customFormat="1">
      <c r="G200" s="2"/>
      <c r="H200" s="12"/>
    </row>
    <row r="201" spans="7:8" s="1" customFormat="1">
      <c r="G201" s="2"/>
      <c r="H201" s="12"/>
    </row>
    <row r="202" spans="7:8" s="1" customFormat="1">
      <c r="G202" s="2"/>
      <c r="H202" s="12"/>
    </row>
    <row r="203" spans="7:8" s="1" customFormat="1">
      <c r="G203" s="2"/>
      <c r="H203" s="12"/>
    </row>
    <row r="204" spans="7:8" s="1" customFormat="1">
      <c r="G204" s="2"/>
      <c r="H204" s="12"/>
    </row>
    <row r="205" spans="7:8" s="1" customFormat="1">
      <c r="G205" s="2"/>
      <c r="H205" s="12"/>
    </row>
    <row r="206" spans="7:8" s="1" customFormat="1">
      <c r="G206" s="2"/>
      <c r="H206" s="12"/>
    </row>
    <row r="207" spans="7:8" s="1" customFormat="1">
      <c r="G207" s="2"/>
      <c r="H207" s="12"/>
    </row>
    <row r="208" spans="7:8" s="1" customFormat="1">
      <c r="G208" s="2"/>
      <c r="H208" s="12"/>
    </row>
    <row r="209" spans="7:8" s="1" customFormat="1">
      <c r="G209" s="2"/>
      <c r="H209" s="12"/>
    </row>
    <row r="210" spans="7:8" s="1" customFormat="1">
      <c r="G210" s="2"/>
      <c r="H210" s="12"/>
    </row>
    <row r="211" spans="7:8" s="1" customFormat="1">
      <c r="G211" s="2"/>
      <c r="H211" s="12"/>
    </row>
    <row r="212" spans="7:8" s="1" customFormat="1">
      <c r="G212" s="2"/>
      <c r="H212" s="12"/>
    </row>
    <row r="213" spans="7:8" s="1" customFormat="1">
      <c r="G213" s="2"/>
      <c r="H213" s="12"/>
    </row>
    <row r="214" spans="7:8" s="1" customFormat="1">
      <c r="G214" s="2"/>
      <c r="H214" s="12"/>
    </row>
    <row r="215" spans="7:8" s="1" customFormat="1">
      <c r="G215" s="2"/>
      <c r="H215" s="12"/>
    </row>
    <row r="216" spans="7:8" s="1" customFormat="1">
      <c r="G216" s="2"/>
      <c r="H216" s="12"/>
    </row>
    <row r="217" spans="7:8" s="1" customFormat="1">
      <c r="G217" s="2"/>
      <c r="H217" s="12"/>
    </row>
    <row r="218" spans="7:8" s="1" customFormat="1">
      <c r="G218" s="2"/>
      <c r="H218" s="12"/>
    </row>
    <row r="219" spans="7:8" s="1" customFormat="1">
      <c r="G219" s="2"/>
      <c r="H219" s="12"/>
    </row>
    <row r="220" spans="7:8" s="1" customFormat="1">
      <c r="G220" s="2"/>
      <c r="H220" s="12"/>
    </row>
    <row r="221" spans="7:8" s="1" customFormat="1">
      <c r="G221" s="2"/>
      <c r="H221" s="12"/>
    </row>
    <row r="222" spans="7:8" s="1" customFormat="1">
      <c r="G222" s="2"/>
      <c r="H222" s="12"/>
    </row>
    <row r="223" spans="7:8" s="1" customFormat="1">
      <c r="G223" s="2"/>
      <c r="H223" s="12"/>
    </row>
    <row r="224" spans="7:8" s="1" customFormat="1">
      <c r="G224" s="2"/>
      <c r="H224" s="12"/>
    </row>
    <row r="225" spans="7:8" s="1" customFormat="1">
      <c r="G225" s="2"/>
      <c r="H225" s="12"/>
    </row>
    <row r="226" spans="7:8" s="1" customFormat="1">
      <c r="G226" s="2"/>
      <c r="H226" s="12"/>
    </row>
    <row r="227" spans="7:8" s="1" customFormat="1">
      <c r="G227" s="2"/>
      <c r="H227" s="12"/>
    </row>
    <row r="228" spans="7:8" s="1" customFormat="1">
      <c r="G228" s="2"/>
      <c r="H228" s="12"/>
    </row>
    <row r="229" spans="7:8" s="1" customFormat="1">
      <c r="G229" s="2"/>
      <c r="H229" s="12"/>
    </row>
    <row r="230" spans="7:8" s="1" customFormat="1">
      <c r="G230" s="2"/>
      <c r="H230" s="12"/>
    </row>
    <row r="231" spans="7:8" s="1" customFormat="1">
      <c r="G231" s="2"/>
      <c r="H231" s="12"/>
    </row>
    <row r="232" spans="7:8" s="1" customFormat="1">
      <c r="G232" s="2"/>
      <c r="H232" s="12"/>
    </row>
    <row r="233" spans="7:8" s="1" customFormat="1">
      <c r="G233" s="2"/>
      <c r="H233" s="12"/>
    </row>
    <row r="234" spans="7:8" s="1" customFormat="1">
      <c r="G234" s="2"/>
      <c r="H234" s="12"/>
    </row>
    <row r="235" spans="7:8" s="1" customFormat="1">
      <c r="G235" s="2"/>
      <c r="H235" s="12"/>
    </row>
    <row r="236" spans="7:8" s="1" customFormat="1">
      <c r="G236" s="2"/>
      <c r="H236" s="12"/>
    </row>
    <row r="237" spans="7:8" s="1" customFormat="1">
      <c r="G237" s="2"/>
      <c r="H237" s="12"/>
    </row>
    <row r="238" spans="7:8" s="1" customFormat="1">
      <c r="G238" s="2"/>
      <c r="H238" s="12"/>
    </row>
    <row r="239" spans="7:8" s="1" customFormat="1">
      <c r="G239" s="2"/>
      <c r="H239" s="12"/>
    </row>
    <row r="240" spans="7:8" s="1" customFormat="1">
      <c r="G240" s="2"/>
      <c r="H240" s="12"/>
    </row>
    <row r="241" spans="7:8" s="1" customFormat="1">
      <c r="G241" s="2"/>
      <c r="H241" s="12"/>
    </row>
    <row r="242" spans="7:8" s="1" customFormat="1">
      <c r="G242" s="2"/>
      <c r="H242" s="12"/>
    </row>
    <row r="243" spans="7:8" s="1" customFormat="1">
      <c r="G243" s="2"/>
      <c r="H243" s="12"/>
    </row>
    <row r="244" spans="7:8" s="1" customFormat="1">
      <c r="G244" s="2"/>
      <c r="H244" s="12"/>
    </row>
    <row r="245" spans="7:8" s="1" customFormat="1">
      <c r="G245" s="2"/>
      <c r="H245" s="12"/>
    </row>
    <row r="246" spans="7:8" s="1" customFormat="1">
      <c r="G246" s="2"/>
      <c r="H246" s="12"/>
    </row>
    <row r="247" spans="7:8" s="1" customFormat="1">
      <c r="G247" s="2"/>
      <c r="H247" s="12"/>
    </row>
    <row r="248" spans="7:8" s="1" customFormat="1">
      <c r="G248" s="2"/>
      <c r="H248" s="12"/>
    </row>
    <row r="249" spans="7:8" s="1" customFormat="1">
      <c r="G249" s="2"/>
      <c r="H249" s="12"/>
    </row>
    <row r="250" spans="7:8" s="1" customFormat="1">
      <c r="G250" s="2"/>
      <c r="H250" s="12"/>
    </row>
    <row r="251" spans="7:8" s="1" customFormat="1">
      <c r="G251" s="2"/>
      <c r="H251" s="12"/>
    </row>
    <row r="252" spans="7:8" s="1" customFormat="1">
      <c r="G252" s="2"/>
      <c r="H252" s="12"/>
    </row>
    <row r="253" spans="7:8" s="1" customFormat="1">
      <c r="G253" s="2"/>
      <c r="H253" s="12"/>
    </row>
    <row r="254" spans="7:8" s="1" customFormat="1">
      <c r="G254" s="2"/>
      <c r="H254" s="12"/>
    </row>
    <row r="255" spans="7:8" s="1" customFormat="1">
      <c r="G255" s="2"/>
      <c r="H255" s="12"/>
    </row>
    <row r="256" spans="7:8" s="1" customFormat="1">
      <c r="G256" s="2"/>
      <c r="H256" s="12"/>
    </row>
    <row r="257" spans="7:8" s="1" customFormat="1">
      <c r="G257" s="2"/>
      <c r="H257" s="12"/>
    </row>
    <row r="258" spans="7:8" s="1" customFormat="1">
      <c r="G258" s="2"/>
      <c r="H258" s="12"/>
    </row>
    <row r="259" spans="7:8" s="1" customFormat="1">
      <c r="G259" s="2"/>
      <c r="H259" s="12"/>
    </row>
    <row r="260" spans="7:8" s="1" customFormat="1">
      <c r="G260" s="2"/>
      <c r="H260" s="12"/>
    </row>
    <row r="261" spans="7:8" s="1" customFormat="1">
      <c r="G261" s="2"/>
      <c r="H261" s="12"/>
    </row>
    <row r="262" spans="7:8" s="1" customFormat="1">
      <c r="G262" s="2"/>
      <c r="H262" s="12"/>
    </row>
    <row r="263" spans="7:8" s="1" customFormat="1">
      <c r="G263" s="2"/>
      <c r="H263" s="12"/>
    </row>
    <row r="264" spans="7:8" s="1" customFormat="1">
      <c r="G264" s="2"/>
      <c r="H264" s="12"/>
    </row>
    <row r="265" spans="7:8" s="1" customFormat="1">
      <c r="G265" s="2"/>
      <c r="H265" s="12"/>
    </row>
    <row r="266" spans="7:8" s="1" customFormat="1">
      <c r="G266" s="2"/>
      <c r="H266" s="12"/>
    </row>
    <row r="267" spans="7:8" s="1" customFormat="1">
      <c r="G267" s="2"/>
      <c r="H267" s="12"/>
    </row>
    <row r="268" spans="7:8" s="1" customFormat="1">
      <c r="G268" s="2"/>
      <c r="H268" s="12"/>
    </row>
    <row r="269" spans="7:8" s="1" customFormat="1">
      <c r="G269" s="2"/>
      <c r="H269" s="12"/>
    </row>
    <row r="270" spans="7:8" s="1" customFormat="1">
      <c r="G270" s="2"/>
      <c r="H270" s="12"/>
    </row>
    <row r="271" spans="7:8" s="1" customFormat="1">
      <c r="G271" s="2"/>
      <c r="H271" s="12"/>
    </row>
    <row r="272" spans="7:8" s="1" customFormat="1">
      <c r="G272" s="2"/>
      <c r="H272" s="12"/>
    </row>
    <row r="273" spans="7:8" s="1" customFormat="1">
      <c r="G273" s="2"/>
      <c r="H273" s="12"/>
    </row>
    <row r="274" spans="7:8" s="1" customFormat="1">
      <c r="G274" s="2"/>
      <c r="H274" s="12"/>
    </row>
    <row r="275" spans="7:8" s="1" customFormat="1">
      <c r="G275" s="2"/>
      <c r="H275" s="12"/>
    </row>
    <row r="276" spans="7:8" s="1" customFormat="1">
      <c r="G276" s="2"/>
      <c r="H276" s="12"/>
    </row>
    <row r="277" spans="7:8" s="1" customFormat="1">
      <c r="G277" s="2"/>
      <c r="H277" s="12"/>
    </row>
    <row r="278" spans="7:8" s="1" customFormat="1">
      <c r="G278" s="2"/>
      <c r="H278" s="12"/>
    </row>
    <row r="279" spans="7:8" s="1" customFormat="1">
      <c r="G279" s="2"/>
      <c r="H279" s="12"/>
    </row>
    <row r="280" spans="7:8" s="1" customFormat="1">
      <c r="G280" s="2"/>
      <c r="H280" s="12"/>
    </row>
    <row r="281" spans="7:8" s="1" customFormat="1">
      <c r="G281" s="2"/>
      <c r="H281" s="12"/>
    </row>
    <row r="282" spans="7:8" s="1" customFormat="1">
      <c r="G282" s="2"/>
      <c r="H282" s="12"/>
    </row>
    <row r="283" spans="7:8" s="1" customFormat="1">
      <c r="G283" s="2"/>
      <c r="H283" s="12"/>
    </row>
    <row r="284" spans="7:8" s="1" customFormat="1">
      <c r="G284" s="2"/>
      <c r="H284" s="12"/>
    </row>
    <row r="285" spans="7:8" s="1" customFormat="1">
      <c r="G285" s="2"/>
      <c r="H285" s="12"/>
    </row>
    <row r="286" spans="7:8" s="1" customFormat="1">
      <c r="G286" s="2"/>
      <c r="H286" s="12"/>
    </row>
    <row r="287" spans="7:8" s="1" customFormat="1">
      <c r="G287" s="2"/>
      <c r="H287" s="12"/>
    </row>
    <row r="288" spans="7:8" s="1" customFormat="1">
      <c r="G288" s="2"/>
      <c r="H288" s="12"/>
    </row>
    <row r="289" spans="7:8" s="1" customFormat="1">
      <c r="G289" s="2"/>
      <c r="H289" s="12"/>
    </row>
    <row r="290" spans="7:8" s="1" customFormat="1">
      <c r="G290" s="2"/>
      <c r="H290" s="12"/>
    </row>
    <row r="291" spans="7:8" s="1" customFormat="1">
      <c r="G291" s="2"/>
    </row>
    <row r="292" spans="7:8" s="1" customFormat="1">
      <c r="G292" s="2"/>
    </row>
    <row r="293" spans="7:8" s="1" customFormat="1">
      <c r="G293" s="2"/>
    </row>
    <row r="294" spans="7:8" s="1" customFormat="1">
      <c r="G294" s="2"/>
    </row>
    <row r="295" spans="7:8" s="1" customFormat="1">
      <c r="G295" s="2"/>
    </row>
    <row r="296" spans="7:8" s="1" customFormat="1">
      <c r="G296" s="2"/>
    </row>
    <row r="297" spans="7:8" s="1" customFormat="1">
      <c r="G297" s="2"/>
    </row>
    <row r="298" spans="7:8" s="1" customFormat="1">
      <c r="G298" s="2"/>
    </row>
    <row r="299" spans="7:8" s="1" customFormat="1">
      <c r="G299" s="2"/>
    </row>
    <row r="300" spans="7:8" s="1" customFormat="1">
      <c r="G300" s="2"/>
    </row>
    <row r="301" spans="7:8" s="1" customFormat="1">
      <c r="G301" s="2"/>
    </row>
    <row r="302" spans="7:8" s="1" customFormat="1">
      <c r="G302" s="2"/>
    </row>
    <row r="303" spans="7:8" s="1" customFormat="1">
      <c r="G303" s="2"/>
    </row>
    <row r="304" spans="7:8" s="1" customFormat="1">
      <c r="G304" s="2"/>
    </row>
    <row r="305" spans="7:7" s="1" customFormat="1">
      <c r="G305" s="2"/>
    </row>
    <row r="306" spans="7:7" s="1" customFormat="1">
      <c r="G306" s="2"/>
    </row>
    <row r="307" spans="7:7" s="1" customFormat="1">
      <c r="G307" s="2"/>
    </row>
    <row r="308" spans="7:7" s="1" customFormat="1">
      <c r="G308" s="2"/>
    </row>
    <row r="309" spans="7:7" s="1" customFormat="1">
      <c r="G309" s="2"/>
    </row>
    <row r="310" spans="7:7" s="1" customFormat="1">
      <c r="G310" s="2"/>
    </row>
    <row r="311" spans="7:7" s="1" customFormat="1">
      <c r="G311" s="2"/>
    </row>
    <row r="312" spans="7:7" s="1" customFormat="1">
      <c r="G312" s="2"/>
    </row>
    <row r="313" spans="7:7" s="1" customFormat="1">
      <c r="G313" s="2"/>
    </row>
    <row r="314" spans="7:7" s="1" customFormat="1">
      <c r="G314" s="2"/>
    </row>
    <row r="315" spans="7:7" s="1" customFormat="1">
      <c r="G315" s="2"/>
    </row>
    <row r="316" spans="7:7" s="1" customFormat="1">
      <c r="G316" s="2"/>
    </row>
    <row r="317" spans="7:7" s="1" customFormat="1">
      <c r="G317" s="2"/>
    </row>
    <row r="318" spans="7:7" s="1" customFormat="1">
      <c r="G318" s="2"/>
    </row>
    <row r="319" spans="7:7" s="1" customFormat="1">
      <c r="G319" s="2"/>
    </row>
    <row r="320" spans="7:7" s="1" customFormat="1">
      <c r="G320" s="2"/>
    </row>
    <row r="321" spans="7:7" s="1" customFormat="1">
      <c r="G321" s="2"/>
    </row>
    <row r="322" spans="7:7" s="1" customFormat="1">
      <c r="G322" s="2"/>
    </row>
    <row r="323" spans="7:7" s="1" customFormat="1">
      <c r="G323" s="2"/>
    </row>
    <row r="324" spans="7:7" s="1" customFormat="1">
      <c r="G324" s="2"/>
    </row>
    <row r="325" spans="7:7" s="1" customFormat="1">
      <c r="G325" s="2"/>
    </row>
    <row r="326" spans="7:7" s="1" customFormat="1">
      <c r="G326" s="2"/>
    </row>
    <row r="327" spans="7:7" s="1" customFormat="1">
      <c r="G327" s="2"/>
    </row>
    <row r="328" spans="7:7" s="1" customFormat="1">
      <c r="G328" s="2"/>
    </row>
    <row r="329" spans="7:7" s="1" customFormat="1">
      <c r="G329" s="2"/>
    </row>
    <row r="330" spans="7:7" s="1" customFormat="1">
      <c r="G330" s="2"/>
    </row>
    <row r="331" spans="7:7" s="1" customFormat="1">
      <c r="G331" s="2"/>
    </row>
    <row r="332" spans="7:7" s="1" customFormat="1">
      <c r="G332" s="2"/>
    </row>
    <row r="333" spans="7:7" s="1" customFormat="1">
      <c r="G333" s="2"/>
    </row>
    <row r="334" spans="7:7" s="1" customFormat="1">
      <c r="G334" s="2"/>
    </row>
    <row r="335" spans="7:7" s="1" customFormat="1">
      <c r="G335" s="2"/>
    </row>
    <row r="336" spans="7:7" s="1" customFormat="1">
      <c r="G336" s="2"/>
    </row>
    <row r="337" spans="7:7" s="1" customFormat="1">
      <c r="G337" s="2"/>
    </row>
    <row r="338" spans="7:7" s="1" customFormat="1">
      <c r="G338" s="2"/>
    </row>
    <row r="339" spans="7:7" s="1" customFormat="1">
      <c r="G339" s="2"/>
    </row>
    <row r="340" spans="7:7" s="1" customFormat="1">
      <c r="G340" s="2"/>
    </row>
    <row r="341" spans="7:7" s="1" customFormat="1">
      <c r="G341" s="2"/>
    </row>
    <row r="342" spans="7:7" s="1" customFormat="1">
      <c r="G342" s="2"/>
    </row>
    <row r="343" spans="7:7" s="1" customFormat="1">
      <c r="G343" s="2"/>
    </row>
    <row r="344" spans="7:7" s="1" customFormat="1">
      <c r="G344" s="2"/>
    </row>
    <row r="345" spans="7:7" s="1" customFormat="1">
      <c r="G345" s="2"/>
    </row>
    <row r="346" spans="7:7" s="1" customFormat="1">
      <c r="G346" s="2"/>
    </row>
    <row r="347" spans="7:7" s="1" customFormat="1">
      <c r="G347" s="2"/>
    </row>
  </sheetData>
  <mergeCells count="24">
    <mergeCell ref="D128:H128"/>
    <mergeCell ref="D2:H4"/>
    <mergeCell ref="D7:H7"/>
    <mergeCell ref="D8:D9"/>
    <mergeCell ref="E8:F8"/>
    <mergeCell ref="G8:H8"/>
    <mergeCell ref="D18:H21"/>
    <mergeCell ref="D24:H24"/>
    <mergeCell ref="D25:D26"/>
    <mergeCell ref="E25:F25"/>
    <mergeCell ref="G25:H25"/>
    <mergeCell ref="D123:H125"/>
    <mergeCell ref="D129:D130"/>
    <mergeCell ref="E129:F129"/>
    <mergeCell ref="G129:H129"/>
    <mergeCell ref="D148:H148"/>
    <mergeCell ref="D149:D150"/>
    <mergeCell ref="E149:F149"/>
    <mergeCell ref="G149:H149"/>
    <mergeCell ref="D160:H162"/>
    <mergeCell ref="D165:H165"/>
    <mergeCell ref="D166:D167"/>
    <mergeCell ref="E166:F166"/>
    <mergeCell ref="G166:H16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017dbb-a32a-40e8-9f02-a412e9e1a8ab">
      <Terms xmlns="http://schemas.microsoft.com/office/infopath/2007/PartnerControls"/>
    </lcf76f155ced4ddcb4097134ff3c332f>
    <TaxCatchAll xmlns="cb3009fd-0dd9-42b4-b636-d64152022a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756168E9D51F4884422AF8811BC745" ma:contentTypeVersion="20" ma:contentTypeDescription="Opprett et nytt dokument." ma:contentTypeScope="" ma:versionID="ea1eca6f9b352c17f72cdb55be20bd6b">
  <xsd:schema xmlns:xsd="http://www.w3.org/2001/XMLSchema" xmlns:xs="http://www.w3.org/2001/XMLSchema" xmlns:p="http://schemas.microsoft.com/office/2006/metadata/properties" xmlns:ns2="38017dbb-a32a-40e8-9f02-a412e9e1a8ab" xmlns:ns3="bb9e497e-50d1-499c-ab9b-a1dd365e5d32" xmlns:ns4="cb3009fd-0dd9-42b4-b636-d64152022a82" targetNamespace="http://schemas.microsoft.com/office/2006/metadata/properties" ma:root="true" ma:fieldsID="0fda6fa9531ed6536c8173d3f51091a1" ns2:_="" ns3:_="" ns4:_="">
    <xsd:import namespace="38017dbb-a32a-40e8-9f02-a412e9e1a8ab"/>
    <xsd:import namespace="bb9e497e-50d1-499c-ab9b-a1dd365e5d32"/>
    <xsd:import namespace="cb3009fd-0dd9-42b4-b636-d64152022a8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Location" minOccurs="0"/>
                <xsd:element ref="ns2:MediaServiceGenerationTime" minOccurs="0"/>
                <xsd:element ref="ns2:MediaServiceEventHashCode" minOccurs="0"/>
                <xsd:element ref="ns4:TaxCatchAll" minOccurs="0"/>
                <xsd:element ref="ns2:lcf76f155ced4ddcb4097134ff3c332f"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017dbb-a32a-40e8-9f02-a412e9e1a8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bc1a000-f7e0-4dd1-a917-6a95be978c2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9e497e-50d1-499c-ab9b-a1dd365e5d32"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3009fd-0dd9-42b4-b636-d64152022a8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963cdbb-252c-4d42-aa37-721b51ee920e}" ma:internalName="TaxCatchAll" ma:showField="CatchAllData" ma:web="bb9e497e-50d1-499c-ab9b-a1dd365e5d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4F0BB-3181-4822-B394-F78350ECE66E}"/>
</file>

<file path=customXml/itemProps2.xml><?xml version="1.0" encoding="utf-8"?>
<ds:datastoreItem xmlns:ds="http://schemas.openxmlformats.org/officeDocument/2006/customXml" ds:itemID="{633D90E2-870E-4FD3-BA73-577C580CE4E3}"/>
</file>

<file path=customXml/itemProps3.xml><?xml version="1.0" encoding="utf-8"?>
<ds:datastoreItem xmlns:ds="http://schemas.openxmlformats.org/officeDocument/2006/customXml" ds:itemID="{AC54CBF0-2802-4A76-9D29-8E9B012037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Nordahl, Jens</dc:creator>
  <cp:keywords/>
  <dc:description/>
  <cp:lastModifiedBy/>
  <cp:revision/>
  <dcterms:created xsi:type="dcterms:W3CDTF">2018-07-02T11:18:12Z</dcterms:created>
  <dcterms:modified xsi:type="dcterms:W3CDTF">2025-02-03T10:33:56Z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0x010100C6756168E9D51F4884422AF8811BC745</vt:lpwstr>
  </property>
</Properties>
</file>