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6"/>
  <workbookPr/>
  <mc:AlternateContent xmlns:mc="http://schemas.openxmlformats.org/markup-compatibility/2006">
    <mc:Choice Requires="x15">
      <x15ac:absPath xmlns:x15ac="http://schemas.microsoft.com/office/spreadsheetml/2010/11/ac" url="https://vmp-my.sharepoint.com/personal/jens_nordahl_vinmonopolet_no/Documents/2 SALG/Salg 2025/Salgstall web/"/>
    </mc:Choice>
  </mc:AlternateContent>
  <xr:revisionPtr revIDLastSave="0" documentId="8_{3B3BE427-86C1-4B04-9CD1-532A6D31EABA}" xr6:coauthVersionLast="47" xr6:coauthVersionMax="47" xr10:uidLastSave="{00000000-0000-0000-0000-000000000000}"/>
  <bookViews>
    <workbookView xWindow="-120" yWindow="-120" windowWidth="51840" windowHeight="21120" xr2:uid="{B282F4C2-3C76-4355-9493-4CF6A38EAED5}"/>
  </bookViews>
  <sheets>
    <sheet name="Ark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6" i="1" l="1"/>
  <c r="E126" i="1" s="1"/>
  <c r="D125" i="1"/>
  <c r="E125" i="1" s="1"/>
  <c r="C124" i="1"/>
  <c r="B124" i="1"/>
  <c r="D123" i="1"/>
  <c r="E123" i="1" s="1"/>
  <c r="D122" i="1"/>
  <c r="E122" i="1" s="1"/>
  <c r="D121" i="1"/>
  <c r="E121" i="1" s="1"/>
  <c r="D120" i="1"/>
  <c r="E120" i="1" s="1"/>
  <c r="D119" i="1"/>
  <c r="E119" i="1" s="1"/>
  <c r="D118" i="1"/>
  <c r="E118" i="1" s="1"/>
  <c r="C117" i="1"/>
  <c r="B117" i="1"/>
  <c r="D116" i="1"/>
  <c r="E116" i="1" s="1"/>
  <c r="D115" i="1"/>
  <c r="E115" i="1" s="1"/>
  <c r="D114" i="1"/>
  <c r="E114" i="1" s="1"/>
  <c r="D113" i="1"/>
  <c r="E113" i="1" s="1"/>
  <c r="D112" i="1"/>
  <c r="E112" i="1" s="1"/>
  <c r="D111" i="1"/>
  <c r="E111" i="1" s="1"/>
  <c r="D110" i="1"/>
  <c r="E110" i="1" s="1"/>
  <c r="D109" i="1"/>
  <c r="E109" i="1" s="1"/>
  <c r="C108" i="1"/>
  <c r="B108" i="1"/>
  <c r="D107" i="1"/>
  <c r="E107" i="1" s="1"/>
  <c r="D106" i="1"/>
  <c r="E106" i="1" s="1"/>
  <c r="D105" i="1"/>
  <c r="E105" i="1" s="1"/>
  <c r="D104" i="1"/>
  <c r="E104" i="1" s="1"/>
  <c r="D103" i="1"/>
  <c r="E103" i="1" s="1"/>
  <c r="D102" i="1"/>
  <c r="E102" i="1" s="1"/>
  <c r="D101" i="1"/>
  <c r="E101" i="1" s="1"/>
  <c r="C100" i="1"/>
  <c r="B100" i="1"/>
  <c r="D99" i="1"/>
  <c r="E99" i="1" s="1"/>
  <c r="D98" i="1"/>
  <c r="E98" i="1" s="1"/>
  <c r="D97" i="1"/>
  <c r="E97" i="1" s="1"/>
  <c r="D96" i="1"/>
  <c r="E96" i="1" s="1"/>
  <c r="D95" i="1"/>
  <c r="E95" i="1" s="1"/>
  <c r="D94" i="1"/>
  <c r="E94" i="1" s="1"/>
  <c r="D93" i="1"/>
  <c r="E93" i="1" s="1"/>
  <c r="D92" i="1"/>
  <c r="E92" i="1" s="1"/>
  <c r="D91" i="1"/>
  <c r="E91" i="1" s="1"/>
  <c r="D90" i="1"/>
  <c r="E90" i="1" s="1"/>
  <c r="D89" i="1"/>
  <c r="E89" i="1" s="1"/>
  <c r="D88" i="1"/>
  <c r="E88" i="1" s="1"/>
  <c r="D87" i="1"/>
  <c r="E87" i="1" s="1"/>
  <c r="D86" i="1"/>
  <c r="E86" i="1" s="1"/>
  <c r="D85" i="1"/>
  <c r="E85" i="1" s="1"/>
  <c r="D84" i="1"/>
  <c r="E84" i="1" s="1"/>
  <c r="D83" i="1"/>
  <c r="E83" i="1" s="1"/>
  <c r="C82" i="1"/>
  <c r="B82" i="1"/>
  <c r="D81" i="1"/>
  <c r="E81" i="1" s="1"/>
  <c r="D80" i="1"/>
  <c r="E80" i="1" s="1"/>
  <c r="D79" i="1"/>
  <c r="E79" i="1" s="1"/>
  <c r="D78" i="1"/>
  <c r="E78" i="1" s="1"/>
  <c r="D77" i="1"/>
  <c r="E77" i="1" s="1"/>
  <c r="D76" i="1"/>
  <c r="E76" i="1" s="1"/>
  <c r="D75" i="1"/>
  <c r="E75" i="1" s="1"/>
  <c r="D74" i="1"/>
  <c r="E74" i="1" s="1"/>
  <c r="D73" i="1"/>
  <c r="E73" i="1" s="1"/>
  <c r="D72" i="1"/>
  <c r="E72" i="1" s="1"/>
  <c r="D71" i="1"/>
  <c r="E71" i="1" s="1"/>
  <c r="D70" i="1"/>
  <c r="E70" i="1" s="1"/>
  <c r="D69" i="1"/>
  <c r="E69" i="1" s="1"/>
  <c r="D68" i="1"/>
  <c r="E68" i="1" s="1"/>
  <c r="D61" i="1"/>
  <c r="E61" i="1" s="1"/>
  <c r="D60" i="1"/>
  <c r="E60" i="1" s="1"/>
  <c r="D59" i="1"/>
  <c r="E59" i="1" s="1"/>
  <c r="D58" i="1"/>
  <c r="E58" i="1" s="1"/>
  <c r="D57" i="1"/>
  <c r="E57" i="1" s="1"/>
  <c r="D56" i="1"/>
  <c r="E56" i="1" s="1"/>
  <c r="D55" i="1"/>
  <c r="E55" i="1" s="1"/>
  <c r="D54" i="1"/>
  <c r="E54" i="1" s="1"/>
  <c r="D53" i="1"/>
  <c r="E53" i="1" s="1"/>
  <c r="D52" i="1"/>
  <c r="E52" i="1" s="1"/>
  <c r="D51" i="1"/>
  <c r="E51" i="1" s="1"/>
  <c r="D50" i="1"/>
  <c r="E50" i="1" s="1"/>
  <c r="D49" i="1"/>
  <c r="E49" i="1" s="1"/>
  <c r="D48" i="1"/>
  <c r="E48" i="1" s="1"/>
  <c r="D47" i="1"/>
  <c r="E47" i="1" s="1"/>
  <c r="D46" i="1"/>
  <c r="E46" i="1" s="1"/>
  <c r="D39" i="1"/>
  <c r="E39"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9" i="1"/>
  <c r="E19" i="1" s="1"/>
  <c r="D18" i="1"/>
  <c r="E18" i="1" s="1"/>
  <c r="D17" i="1"/>
  <c r="E17" i="1" s="1"/>
  <c r="D16" i="1"/>
  <c r="E16" i="1" s="1"/>
  <c r="D15" i="1"/>
  <c r="E15" i="1" s="1"/>
  <c r="D14" i="1"/>
  <c r="E14" i="1" s="1"/>
  <c r="D82" i="1" l="1"/>
  <c r="E82" i="1" s="1"/>
  <c r="D108" i="1"/>
  <c r="E108" i="1" s="1"/>
  <c r="D117" i="1"/>
  <c r="E117" i="1" s="1"/>
  <c r="D124" i="1"/>
  <c r="E124" i="1" s="1"/>
  <c r="D100" i="1"/>
  <c r="E100" i="1" s="1"/>
</calcChain>
</file>

<file path=xl/sharedStrings.xml><?xml version="1.0" encoding="utf-8"?>
<sst xmlns="http://schemas.openxmlformats.org/spreadsheetml/2006/main" count="126" uniqueCount="73">
  <si>
    <t>Påsken er årets første salgstopp. I år var påsken i april mot mars i fjor. Tallene for april kan dermed ikke sammenlignes med fjorårets. Tidlig vår i store deler av landet med lite snø i påskefjellet og relativt høye temperatuerer langs kysten innebærer større vekst for de lette og lyse kategoriene som hvitvin, musserende, rosévin, øl, sider og alkohholfritt, enn for rødvin og brennevin. Den store forskjellen mellom fylkene - Oslo er opp 4 prosent, mens Agder er opp 32 prosent - sier noe om hvor folk har oppholdt seg i påsken.</t>
  </si>
  <si>
    <t>Totalt salg, liter</t>
  </si>
  <si>
    <t>Kategori</t>
  </si>
  <si>
    <t>April</t>
  </si>
  <si>
    <t>Endring</t>
  </si>
  <si>
    <t>2024</t>
  </si>
  <si>
    <t>2025</t>
  </si>
  <si>
    <t>Liter</t>
  </si>
  <si>
    <t>Prosent</t>
  </si>
  <si>
    <t>Svakvin</t>
  </si>
  <si>
    <t>Rødvin</t>
  </si>
  <si>
    <t>Hvitvin</t>
  </si>
  <si>
    <t>Musserende vin</t>
  </si>
  <si>
    <t>Rosévin</t>
  </si>
  <si>
    <t>Perlende vin</t>
  </si>
  <si>
    <t>Aromatisert vin</t>
  </si>
  <si>
    <t>Sider</t>
  </si>
  <si>
    <t>Fruktvin</t>
  </si>
  <si>
    <t>Brennevin</t>
  </si>
  <si>
    <t>Vodka</t>
  </si>
  <si>
    <t>Likør</t>
  </si>
  <si>
    <t>Whisky</t>
  </si>
  <si>
    <t>Akevitt</t>
  </si>
  <si>
    <t>Druebrennevin</t>
  </si>
  <si>
    <t>Brennevin, annet</t>
  </si>
  <si>
    <t>Gin</t>
  </si>
  <si>
    <t>Brennevin, nøytralt &lt; 37,5 %</t>
  </si>
  <si>
    <t>Bitter</t>
  </si>
  <si>
    <t>Rom</t>
  </si>
  <si>
    <t>Fruktbrennevin</t>
  </si>
  <si>
    <t>Genever</t>
  </si>
  <si>
    <t>Øl</t>
  </si>
  <si>
    <t>Alkoholfritt</t>
  </si>
  <si>
    <t>Sterkvin</t>
  </si>
  <si>
    <t>Totalsum</t>
  </si>
  <si>
    <t>Agder</t>
  </si>
  <si>
    <t>Akershus</t>
  </si>
  <si>
    <t>Buskerud</t>
  </si>
  <si>
    <t>Finnmark</t>
  </si>
  <si>
    <t>Innlandet</t>
  </si>
  <si>
    <t>Møre og Romsdal</t>
  </si>
  <si>
    <t>Nordland</t>
  </si>
  <si>
    <t>Oslo</t>
  </si>
  <si>
    <t>Rogaland</t>
  </si>
  <si>
    <t>Telemark</t>
  </si>
  <si>
    <t>Troms</t>
  </si>
  <si>
    <t>Trøndelag</t>
  </si>
  <si>
    <t>Vestfold</t>
  </si>
  <si>
    <t>Vestland</t>
  </si>
  <si>
    <t>Østfold</t>
  </si>
  <si>
    <t>Svakvin, liter</t>
  </si>
  <si>
    <t>Kategori/land</t>
  </si>
  <si>
    <t>Italia</t>
  </si>
  <si>
    <t>Spania</t>
  </si>
  <si>
    <t>Frankrike</t>
  </si>
  <si>
    <t>Chile</t>
  </si>
  <si>
    <t>USA</t>
  </si>
  <si>
    <t>Portugal</t>
  </si>
  <si>
    <t>Australia</t>
  </si>
  <si>
    <t>Sør-Afrika</t>
  </si>
  <si>
    <t>Libanon</t>
  </si>
  <si>
    <t>Argentina</t>
  </si>
  <si>
    <t>Tyskland</t>
  </si>
  <si>
    <t>Georgia</t>
  </si>
  <si>
    <t>Østerrike</t>
  </si>
  <si>
    <t>Andre land</t>
  </si>
  <si>
    <t>Ungarn</t>
  </si>
  <si>
    <t>New Zealand</t>
  </si>
  <si>
    <t>Romania</t>
  </si>
  <si>
    <t>England</t>
  </si>
  <si>
    <t>Hellas</t>
  </si>
  <si>
    <t>Norge</t>
  </si>
  <si>
    <t>Sverige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</si>
</sst>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6">
    <font>
      <sz val="10"/>
      <color theme="1"/>
      <name val="Segoe Ui"/>
      <family val="2"/>
    </font>
    <font>
      <sz val="10"/>
      <color theme="1"/>
      <name val="Segoe Ui"/>
      <family val="2"/>
    </font>
    <font>
      <b/>
      <sz val="10"/>
      <color theme="1"/>
      <name val="Segoe Ui"/>
      <family val="2"/>
    </font>
    <font>
      <b/>
      <sz val="10"/>
      <color rgb="FF000000"/>
      <name val="Arial"/>
      <family val="2"/>
    </font>
    <font>
      <b/>
      <sz val="10"/>
      <color theme="1"/>
      <name val="Arial"/>
      <family val="2"/>
    </font>
    <font>
      <sz val="10"/>
      <color rgb="FF000000"/>
      <name val="Arial"/>
      <family val="2"/>
    </font>
  </fonts>
  <fills count="5">
    <fill>
      <patternFill patternType="none"/>
    </fill>
    <fill>
      <patternFill patternType="gray125"/>
    </fill>
    <fill>
      <patternFill patternType="solid">
        <fgColor theme="7" tint="0.79998168889431442"/>
        <bgColor indexed="64"/>
      </patternFill>
    </fill>
    <fill>
      <patternFill patternType="solid">
        <fgColor theme="7" tint="0.79998168889431442"/>
        <bgColor theme="4" tint="0.79998168889431442"/>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29">
    <xf numFmtId="0" fontId="0" fillId="0" borderId="0" xfId="0"/>
    <xf numFmtId="0" fontId="3" fillId="2" borderId="1" xfId="0" applyFont="1" applyFill="1" applyBorder="1" applyAlignment="1">
      <alignment horizontal="center"/>
    </xf>
    <xf numFmtId="0" fontId="4" fillId="3" borderId="1" xfId="0" applyFont="1" applyFill="1" applyBorder="1" applyAlignment="1">
      <alignment horizontal="center"/>
    </xf>
    <xf numFmtId="0" fontId="4" fillId="4" borderId="1" xfId="0" applyFont="1" applyFill="1" applyBorder="1" applyAlignment="1">
      <alignment horizontal="left"/>
    </xf>
    <xf numFmtId="164" fontId="4" fillId="4" borderId="1" xfId="0" applyNumberFormat="1" applyFont="1" applyFill="1" applyBorder="1"/>
    <xf numFmtId="164" fontId="3" fillId="4" borderId="1" xfId="0" applyNumberFormat="1" applyFont="1" applyFill="1" applyBorder="1"/>
    <xf numFmtId="9" fontId="3" fillId="4" borderId="1" xfId="1" applyFont="1" applyFill="1" applyBorder="1"/>
    <xf numFmtId="0" fontId="0" fillId="0" borderId="1" xfId="0" applyBorder="1" applyAlignment="1">
      <alignment horizontal="left" indent="1"/>
    </xf>
    <xf numFmtId="164" fontId="0" fillId="0" borderId="1" xfId="0" applyNumberFormat="1" applyBorder="1"/>
    <xf numFmtId="9" fontId="0" fillId="0" borderId="1" xfId="1" applyFont="1" applyBorder="1"/>
    <xf numFmtId="0" fontId="4" fillId="3" borderId="1" xfId="0" applyFont="1" applyFill="1" applyBorder="1" applyAlignment="1">
      <alignment horizontal="left"/>
    </xf>
    <xf numFmtId="164" fontId="4" fillId="3" borderId="1" xfId="0" applyNumberFormat="1" applyFont="1" applyFill="1" applyBorder="1"/>
    <xf numFmtId="164" fontId="3" fillId="2" borderId="1" xfId="0" applyNumberFormat="1" applyFont="1" applyFill="1" applyBorder="1"/>
    <xf numFmtId="9" fontId="3" fillId="2" borderId="1" xfId="1" applyFont="1" applyFill="1" applyBorder="1"/>
    <xf numFmtId="164" fontId="0" fillId="0" borderId="0" xfId="0" applyNumberFormat="1"/>
    <xf numFmtId="9" fontId="0" fillId="0" borderId="0" xfId="1" applyFont="1"/>
    <xf numFmtId="0" fontId="0" fillId="0" borderId="1" xfId="0" applyBorder="1" applyAlignment="1">
      <alignment horizontal="left"/>
    </xf>
    <xf numFmtId="0" fontId="5" fillId="0" borderId="1" xfId="0" applyFont="1" applyBorder="1" applyAlignment="1">
      <alignment horizontal="left" indent="1"/>
    </xf>
    <xf numFmtId="0" fontId="3" fillId="2" borderId="1" xfId="0" applyFont="1" applyFill="1" applyBorder="1" applyAlignment="1">
      <alignment horizontal="center"/>
    </xf>
    <xf numFmtId="0" fontId="4" fillId="3" borderId="1"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cellXfs>
  <cellStyles count="2">
    <cellStyle name="Normal" xfId="0" builtinId="0"/>
    <cellStyle name="Pro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16672-F810-4664-B0B6-81A303654785}">
  <dimension ref="A1:E126"/>
  <sheetViews>
    <sheetView tabSelected="1" workbookViewId="0">
      <selection activeCell="H9" sqref="H9"/>
    </sheetView>
  </sheetViews>
  <sheetFormatPr defaultColWidth="11.42578125" defaultRowHeight="14.25"/>
  <cols>
    <col min="1" max="1" width="33.42578125" customWidth="1"/>
    <col min="2" max="5" width="13.85546875" customWidth="1"/>
  </cols>
  <sheetData>
    <row r="1" spans="1:5">
      <c r="A1" s="20" t="s">
        <v>0</v>
      </c>
      <c r="B1" s="21"/>
      <c r="C1" s="21"/>
      <c r="D1" s="21"/>
      <c r="E1" s="22"/>
    </row>
    <row r="2" spans="1:5">
      <c r="A2" s="23"/>
      <c r="B2" s="24"/>
      <c r="C2" s="24"/>
      <c r="D2" s="24"/>
      <c r="E2" s="25"/>
    </row>
    <row r="3" spans="1:5">
      <c r="A3" s="23"/>
      <c r="B3" s="24"/>
      <c r="C3" s="24"/>
      <c r="D3" s="24"/>
      <c r="E3" s="25"/>
    </row>
    <row r="4" spans="1:5">
      <c r="A4" s="23"/>
      <c r="B4" s="24"/>
      <c r="C4" s="24"/>
      <c r="D4" s="24"/>
      <c r="E4" s="25"/>
    </row>
    <row r="5" spans="1:5">
      <c r="A5" s="23"/>
      <c r="B5" s="24"/>
      <c r="C5" s="24"/>
      <c r="D5" s="24"/>
      <c r="E5" s="25"/>
    </row>
    <row r="6" spans="1:5">
      <c r="A6" s="23"/>
      <c r="B6" s="24"/>
      <c r="C6" s="24"/>
      <c r="D6" s="24"/>
      <c r="E6" s="25"/>
    </row>
    <row r="7" spans="1:5" ht="15" thickBot="1">
      <c r="A7" s="26"/>
      <c r="B7" s="27"/>
      <c r="C7" s="27"/>
      <c r="D7" s="27"/>
      <c r="E7" s="28"/>
    </row>
    <row r="11" spans="1:5">
      <c r="A11" s="18" t="s">
        <v>1</v>
      </c>
      <c r="B11" s="18"/>
      <c r="C11" s="18"/>
      <c r="D11" s="18"/>
      <c r="E11" s="18"/>
    </row>
    <row r="12" spans="1:5">
      <c r="A12" s="19" t="s">
        <v>2</v>
      </c>
      <c r="B12" s="18" t="s">
        <v>3</v>
      </c>
      <c r="C12" s="18"/>
      <c r="D12" s="18" t="s">
        <v>4</v>
      </c>
      <c r="E12" s="18"/>
    </row>
    <row r="13" spans="1:5">
      <c r="A13" s="19"/>
      <c r="B13" s="2" t="s">
        <v>5</v>
      </c>
      <c r="C13" s="2" t="s">
        <v>6</v>
      </c>
      <c r="D13" s="1" t="s">
        <v>7</v>
      </c>
      <c r="E13" s="1" t="s">
        <v>8</v>
      </c>
    </row>
    <row r="14" spans="1:5">
      <c r="A14" s="3" t="s">
        <v>9</v>
      </c>
      <c r="B14" s="4">
        <v>5377681.3259999994</v>
      </c>
      <c r="C14" s="4">
        <v>6571378.9700000007</v>
      </c>
      <c r="D14" s="5">
        <f>C14-B14</f>
        <v>1193697.6440000013</v>
      </c>
      <c r="E14" s="6">
        <f>D14/B14</f>
        <v>0.22197255129803156</v>
      </c>
    </row>
    <row r="15" spans="1:5">
      <c r="A15" s="7" t="s">
        <v>10</v>
      </c>
      <c r="B15" s="8">
        <v>2742689.0530000003</v>
      </c>
      <c r="C15" s="8">
        <v>3253254.0700000008</v>
      </c>
      <c r="D15" s="8">
        <f t="shared" ref="D15:D39" si="0">C15-B15</f>
        <v>510565.01700000046</v>
      </c>
      <c r="E15" s="9">
        <f t="shared" ref="E15:E39" si="1">D15/B15</f>
        <v>0.18615490386762426</v>
      </c>
    </row>
    <row r="16" spans="1:5">
      <c r="A16" s="7" t="s">
        <v>11</v>
      </c>
      <c r="B16" s="8">
        <v>1716519.4889999998</v>
      </c>
      <c r="C16" s="8">
        <v>2133768.0929999999</v>
      </c>
      <c r="D16" s="8">
        <f t="shared" si="0"/>
        <v>417248.60400000005</v>
      </c>
      <c r="E16" s="9">
        <f t="shared" si="1"/>
        <v>0.243078279433389</v>
      </c>
    </row>
    <row r="17" spans="1:5">
      <c r="A17" s="7" t="s">
        <v>12</v>
      </c>
      <c r="B17" s="8">
        <v>435694.6999999999</v>
      </c>
      <c r="C17" s="8">
        <v>555614.17499999993</v>
      </c>
      <c r="D17" s="8">
        <f t="shared" si="0"/>
        <v>119919.47500000003</v>
      </c>
      <c r="E17" s="9">
        <f t="shared" si="1"/>
        <v>0.27523739673675179</v>
      </c>
    </row>
    <row r="18" spans="1:5">
      <c r="A18" s="7" t="s">
        <v>13</v>
      </c>
      <c r="B18" s="8">
        <v>364045.76899999997</v>
      </c>
      <c r="C18" s="8">
        <v>480659.21499999997</v>
      </c>
      <c r="D18" s="8">
        <f t="shared" si="0"/>
        <v>116613.446</v>
      </c>
      <c r="E18" s="9">
        <f t="shared" si="1"/>
        <v>0.32032633237388347</v>
      </c>
    </row>
    <row r="19" spans="1:5">
      <c r="A19" s="7" t="s">
        <v>14</v>
      </c>
      <c r="B19" s="8">
        <v>55409.974999999991</v>
      </c>
      <c r="C19" s="8">
        <v>65536.95</v>
      </c>
      <c r="D19" s="8">
        <f t="shared" si="0"/>
        <v>10126.975000000006</v>
      </c>
      <c r="E19" s="9">
        <f t="shared" si="1"/>
        <v>0.18276447516895664</v>
      </c>
    </row>
    <row r="20" spans="1:5">
      <c r="A20" s="7" t="s">
        <v>15</v>
      </c>
      <c r="B20" s="8">
        <v>38625.764999999999</v>
      </c>
      <c r="C20" s="8">
        <v>47877.087000000029</v>
      </c>
      <c r="D20" s="8">
        <f t="shared" si="0"/>
        <v>9251.3220000000292</v>
      </c>
      <c r="E20" s="9">
        <f t="shared" si="1"/>
        <v>0.23951168345792062</v>
      </c>
    </row>
    <row r="21" spans="1:5">
      <c r="A21" s="7" t="s">
        <v>16</v>
      </c>
      <c r="B21" s="8">
        <v>23905.000000000015</v>
      </c>
      <c r="C21" s="8">
        <v>33885.030000000006</v>
      </c>
      <c r="D21" s="8">
        <f t="shared" si="0"/>
        <v>9980.0299999999916</v>
      </c>
      <c r="E21" s="9">
        <f t="shared" si="1"/>
        <v>0.41748713658230435</v>
      </c>
    </row>
    <row r="22" spans="1:5">
      <c r="A22" s="7" t="s">
        <v>17</v>
      </c>
      <c r="B22" s="8">
        <v>791.57500000000005</v>
      </c>
      <c r="C22" s="8">
        <v>780.6</v>
      </c>
      <c r="D22" s="8">
        <f t="shared" si="0"/>
        <v>-10.975000000000023</v>
      </c>
      <c r="E22" s="9">
        <f t="shared" si="1"/>
        <v>-1.3864763288380788E-2</v>
      </c>
    </row>
    <row r="23" spans="1:5">
      <c r="A23" s="3" t="s">
        <v>18</v>
      </c>
      <c r="B23" s="4">
        <v>896614.02499999979</v>
      </c>
      <c r="C23" s="4">
        <v>1056513.2749999999</v>
      </c>
      <c r="D23" s="5">
        <f t="shared" si="0"/>
        <v>159899.25000000012</v>
      </c>
      <c r="E23" s="6">
        <f t="shared" si="1"/>
        <v>0.17833677094221245</v>
      </c>
    </row>
    <row r="24" spans="1:5">
      <c r="A24" s="7" t="s">
        <v>19</v>
      </c>
      <c r="B24" s="8">
        <v>263660.84000000003</v>
      </c>
      <c r="C24" s="8">
        <v>279279.91999999993</v>
      </c>
      <c r="D24" s="8">
        <f t="shared" si="0"/>
        <v>15619.0799999999</v>
      </c>
      <c r="E24" s="9">
        <f t="shared" si="1"/>
        <v>5.9239286349842088E-2</v>
      </c>
    </row>
    <row r="25" spans="1:5">
      <c r="A25" s="7" t="s">
        <v>20</v>
      </c>
      <c r="B25" s="8">
        <v>165490.7399999999</v>
      </c>
      <c r="C25" s="8">
        <v>226109.46</v>
      </c>
      <c r="D25" s="8">
        <f t="shared" si="0"/>
        <v>60618.720000000088</v>
      </c>
      <c r="E25" s="9">
        <f t="shared" si="1"/>
        <v>0.36629674868817508</v>
      </c>
    </row>
    <row r="26" spans="1:5">
      <c r="A26" s="7" t="s">
        <v>21</v>
      </c>
      <c r="B26" s="8">
        <v>120753.94999999985</v>
      </c>
      <c r="C26" s="8">
        <v>133246.85999999987</v>
      </c>
      <c r="D26" s="8">
        <f t="shared" si="0"/>
        <v>12492.910000000018</v>
      </c>
      <c r="E26" s="9">
        <f t="shared" si="1"/>
        <v>0.10345756805470988</v>
      </c>
    </row>
    <row r="27" spans="1:5">
      <c r="A27" s="7" t="s">
        <v>22</v>
      </c>
      <c r="B27" s="8">
        <v>76675.990000000005</v>
      </c>
      <c r="C27" s="8">
        <v>99662.000000000015</v>
      </c>
      <c r="D27" s="8">
        <f t="shared" si="0"/>
        <v>22986.010000000009</v>
      </c>
      <c r="E27" s="9">
        <f t="shared" si="1"/>
        <v>0.29978106575474289</v>
      </c>
    </row>
    <row r="28" spans="1:5">
      <c r="A28" s="7" t="s">
        <v>23</v>
      </c>
      <c r="B28" s="8">
        <v>78592.2</v>
      </c>
      <c r="C28" s="8">
        <v>88436.449999999983</v>
      </c>
      <c r="D28" s="8">
        <f t="shared" si="0"/>
        <v>9844.2499999999854</v>
      </c>
      <c r="E28" s="9">
        <f t="shared" si="1"/>
        <v>0.12525734105929068</v>
      </c>
    </row>
    <row r="29" spans="1:5">
      <c r="A29" s="7" t="s">
        <v>24</v>
      </c>
      <c r="B29" s="8">
        <v>63293.739999999983</v>
      </c>
      <c r="C29" s="8">
        <v>83169.664999999964</v>
      </c>
      <c r="D29" s="8">
        <f t="shared" si="0"/>
        <v>19875.924999999981</v>
      </c>
      <c r="E29" s="9">
        <f t="shared" si="1"/>
        <v>0.31402671101439078</v>
      </c>
    </row>
    <row r="30" spans="1:5">
      <c r="A30" s="7" t="s">
        <v>25</v>
      </c>
      <c r="B30" s="8">
        <v>55931.799999999974</v>
      </c>
      <c r="C30" s="8">
        <v>65518.149999999951</v>
      </c>
      <c r="D30" s="8">
        <f t="shared" si="0"/>
        <v>9586.3499999999767</v>
      </c>
      <c r="E30" s="9">
        <f t="shared" si="1"/>
        <v>0.17139355429290637</v>
      </c>
    </row>
    <row r="31" spans="1:5">
      <c r="A31" s="7" t="s">
        <v>26</v>
      </c>
      <c r="B31" s="8">
        <v>35666.424999999996</v>
      </c>
      <c r="C31" s="8">
        <v>39474.100000000006</v>
      </c>
      <c r="D31" s="8">
        <f t="shared" si="0"/>
        <v>3807.6750000000102</v>
      </c>
      <c r="E31" s="9">
        <f t="shared" si="1"/>
        <v>0.10675796635070688</v>
      </c>
    </row>
    <row r="32" spans="1:5">
      <c r="A32" s="7" t="s">
        <v>27</v>
      </c>
      <c r="B32" s="8">
        <v>16197.829999999998</v>
      </c>
      <c r="C32" s="8">
        <v>18078.120000000003</v>
      </c>
      <c r="D32" s="8">
        <f t="shared" si="0"/>
        <v>1880.2900000000045</v>
      </c>
      <c r="E32" s="9">
        <f t="shared" si="1"/>
        <v>0.11608283331779656</v>
      </c>
    </row>
    <row r="33" spans="1:5">
      <c r="A33" s="7" t="s">
        <v>28</v>
      </c>
      <c r="B33" s="8">
        <v>13655.850000000008</v>
      </c>
      <c r="C33" s="8">
        <v>15671.800000000012</v>
      </c>
      <c r="D33" s="8">
        <f t="shared" si="0"/>
        <v>2015.9500000000044</v>
      </c>
      <c r="E33" s="9">
        <f t="shared" si="1"/>
        <v>0.14762537667007203</v>
      </c>
    </row>
    <row r="34" spans="1:5">
      <c r="A34" s="7" t="s">
        <v>29</v>
      </c>
      <c r="B34" s="8">
        <v>5973.16</v>
      </c>
      <c r="C34" s="8">
        <v>7079.2499999999982</v>
      </c>
      <c r="D34" s="8">
        <f t="shared" si="0"/>
        <v>1106.0899999999983</v>
      </c>
      <c r="E34" s="9">
        <f t="shared" si="1"/>
        <v>0.18517669039503351</v>
      </c>
    </row>
    <row r="35" spans="1:5">
      <c r="A35" s="7" t="s">
        <v>30</v>
      </c>
      <c r="B35" s="8">
        <v>721.50000000000011</v>
      </c>
      <c r="C35" s="8">
        <v>787.49999999999989</v>
      </c>
      <c r="D35" s="8">
        <f t="shared" si="0"/>
        <v>65.999999999999773</v>
      </c>
      <c r="E35" s="9">
        <f t="shared" si="1"/>
        <v>9.1476091476091148E-2</v>
      </c>
    </row>
    <row r="36" spans="1:5">
      <c r="A36" s="3" t="s">
        <v>31</v>
      </c>
      <c r="B36" s="4">
        <v>231370.09300000028</v>
      </c>
      <c r="C36" s="4">
        <v>297771.96699999989</v>
      </c>
      <c r="D36" s="5">
        <f t="shared" si="0"/>
        <v>66401.873999999603</v>
      </c>
      <c r="E36" s="6">
        <f t="shared" si="1"/>
        <v>0.28699419678237981</v>
      </c>
    </row>
    <row r="37" spans="1:5">
      <c r="A37" s="3" t="s">
        <v>32</v>
      </c>
      <c r="B37" s="4">
        <v>77045.259999999966</v>
      </c>
      <c r="C37" s="4">
        <v>104656.87000000001</v>
      </c>
      <c r="D37" s="5">
        <f t="shared" si="0"/>
        <v>27611.610000000044</v>
      </c>
      <c r="E37" s="6">
        <f t="shared" si="1"/>
        <v>0.35838168370124335</v>
      </c>
    </row>
    <row r="38" spans="1:5">
      <c r="A38" s="3" t="s">
        <v>33</v>
      </c>
      <c r="B38" s="4">
        <v>30298.674999999999</v>
      </c>
      <c r="C38" s="4">
        <v>34218.675000000003</v>
      </c>
      <c r="D38" s="5">
        <f t="shared" si="0"/>
        <v>3920.0000000000036</v>
      </c>
      <c r="E38" s="6">
        <f t="shared" si="1"/>
        <v>0.12937859493855766</v>
      </c>
    </row>
    <row r="39" spans="1:5">
      <c r="A39" s="10" t="s">
        <v>34</v>
      </c>
      <c r="B39" s="11">
        <v>6613009.3789999997</v>
      </c>
      <c r="C39" s="11">
        <v>8064539.7570000002</v>
      </c>
      <c r="D39" s="12">
        <f t="shared" si="0"/>
        <v>1451530.3780000005</v>
      </c>
      <c r="E39" s="13">
        <f t="shared" si="1"/>
        <v>0.2194961922493896</v>
      </c>
    </row>
    <row r="40" spans="1:5">
      <c r="D40" s="14"/>
      <c r="E40" s="15"/>
    </row>
    <row r="41" spans="1:5">
      <c r="D41" s="14"/>
      <c r="E41" s="15"/>
    </row>
    <row r="42" spans="1:5">
      <c r="D42" s="14"/>
      <c r="E42" s="15"/>
    </row>
    <row r="43" spans="1:5">
      <c r="A43" s="18" t="s">
        <v>1</v>
      </c>
      <c r="B43" s="18"/>
      <c r="C43" s="18"/>
      <c r="D43" s="18"/>
      <c r="E43" s="18"/>
    </row>
    <row r="44" spans="1:5">
      <c r="A44" s="19" t="s">
        <v>2</v>
      </c>
      <c r="B44" s="18" t="s">
        <v>3</v>
      </c>
      <c r="C44" s="18"/>
      <c r="D44" s="18" t="s">
        <v>4</v>
      </c>
      <c r="E44" s="18"/>
    </row>
    <row r="45" spans="1:5">
      <c r="A45" s="19"/>
      <c r="B45" s="2" t="s">
        <v>5</v>
      </c>
      <c r="C45" s="2" t="s">
        <v>6</v>
      </c>
      <c r="D45" s="1" t="s">
        <v>7</v>
      </c>
      <c r="E45" s="1" t="s">
        <v>8</v>
      </c>
    </row>
    <row r="46" spans="1:5">
      <c r="A46" s="16" t="s">
        <v>35</v>
      </c>
      <c r="B46" s="8">
        <v>346113.4530000005</v>
      </c>
      <c r="C46" s="8">
        <v>455449.21200000006</v>
      </c>
      <c r="D46" s="8">
        <f>C46-B46</f>
        <v>109335.75899999955</v>
      </c>
      <c r="E46" s="9">
        <f>D46/B46</f>
        <v>0.31589572162628243</v>
      </c>
    </row>
    <row r="47" spans="1:5">
      <c r="A47" s="16" t="s">
        <v>36</v>
      </c>
      <c r="B47" s="8">
        <v>896918.91999999993</v>
      </c>
      <c r="C47" s="8">
        <v>1025452.3169999993</v>
      </c>
      <c r="D47" s="8">
        <f t="shared" ref="D47:D61" si="2">C47-B47</f>
        <v>128533.39699999942</v>
      </c>
      <c r="E47" s="9">
        <f t="shared" ref="E47:E61" si="3">D47/B47</f>
        <v>0.14330548072282767</v>
      </c>
    </row>
    <row r="48" spans="1:5">
      <c r="A48" s="16" t="s">
        <v>37</v>
      </c>
      <c r="B48" s="8">
        <v>317738.42500000016</v>
      </c>
      <c r="C48" s="8">
        <v>424763.7380000003</v>
      </c>
      <c r="D48" s="8">
        <f t="shared" si="2"/>
        <v>107025.31300000014</v>
      </c>
      <c r="E48" s="9">
        <f t="shared" si="3"/>
        <v>0.33683465573922977</v>
      </c>
    </row>
    <row r="49" spans="1:5">
      <c r="A49" s="16" t="s">
        <v>38</v>
      </c>
      <c r="B49" s="8">
        <v>86034.141999999934</v>
      </c>
      <c r="C49" s="8">
        <v>115726.20200000003</v>
      </c>
      <c r="D49" s="8">
        <f t="shared" si="2"/>
        <v>29692.0600000001</v>
      </c>
      <c r="E49" s="9">
        <f t="shared" si="3"/>
        <v>0.34511949918673124</v>
      </c>
    </row>
    <row r="50" spans="1:5">
      <c r="A50" s="16" t="s">
        <v>39</v>
      </c>
      <c r="B50" s="8">
        <v>406046.23100000044</v>
      </c>
      <c r="C50" s="8">
        <v>578854.00099999958</v>
      </c>
      <c r="D50" s="8">
        <f t="shared" si="2"/>
        <v>172807.76999999915</v>
      </c>
      <c r="E50" s="9">
        <f t="shared" si="3"/>
        <v>0.42558644018049996</v>
      </c>
    </row>
    <row r="51" spans="1:5">
      <c r="A51" s="16" t="s">
        <v>40</v>
      </c>
      <c r="B51" s="8">
        <v>292573.12200000032</v>
      </c>
      <c r="C51" s="8">
        <v>379651.22399999999</v>
      </c>
      <c r="D51" s="8">
        <f t="shared" si="2"/>
        <v>87078.101999999664</v>
      </c>
      <c r="E51" s="9">
        <f t="shared" si="3"/>
        <v>0.29762850874592495</v>
      </c>
    </row>
    <row r="52" spans="1:5">
      <c r="A52" s="16" t="s">
        <v>41</v>
      </c>
      <c r="B52" s="8">
        <v>317940.90900000045</v>
      </c>
      <c r="C52" s="8">
        <v>398859.79500000022</v>
      </c>
      <c r="D52" s="8">
        <f t="shared" si="2"/>
        <v>80918.885999999766</v>
      </c>
      <c r="E52" s="9">
        <f t="shared" si="3"/>
        <v>0.25450919875177075</v>
      </c>
    </row>
    <row r="53" spans="1:5">
      <c r="A53" s="16" t="s">
        <v>42</v>
      </c>
      <c r="B53" s="8">
        <v>1028308.9570000001</v>
      </c>
      <c r="C53" s="8">
        <v>1070643.862999999</v>
      </c>
      <c r="D53" s="8">
        <f t="shared" si="2"/>
        <v>42334.905999998911</v>
      </c>
      <c r="E53" s="9">
        <f t="shared" si="3"/>
        <v>4.1169442035696391E-2</v>
      </c>
    </row>
    <row r="54" spans="1:5">
      <c r="A54" s="16" t="s">
        <v>43</v>
      </c>
      <c r="B54" s="8">
        <v>577148.95799999975</v>
      </c>
      <c r="C54" s="8">
        <v>709655.61299999885</v>
      </c>
      <c r="D54" s="8">
        <f t="shared" si="2"/>
        <v>132506.6549999991</v>
      </c>
      <c r="E54" s="9">
        <f t="shared" si="3"/>
        <v>0.22958831193107543</v>
      </c>
    </row>
    <row r="55" spans="1:5">
      <c r="A55" s="16" t="s">
        <v>44</v>
      </c>
      <c r="B55" s="8">
        <v>197354.53400000007</v>
      </c>
      <c r="C55" s="8">
        <v>261070.473</v>
      </c>
      <c r="D55" s="8">
        <f t="shared" si="2"/>
        <v>63715.938999999926</v>
      </c>
      <c r="E55" s="9">
        <f t="shared" si="3"/>
        <v>0.32285014034691445</v>
      </c>
    </row>
    <row r="56" spans="1:5">
      <c r="A56" s="16" t="s">
        <v>45</v>
      </c>
      <c r="B56" s="8">
        <v>230884.7970000002</v>
      </c>
      <c r="C56" s="8">
        <v>292240.27500000043</v>
      </c>
      <c r="D56" s="8">
        <f t="shared" si="2"/>
        <v>61355.478000000236</v>
      </c>
      <c r="E56" s="9">
        <f t="shared" si="3"/>
        <v>0.26574065853283613</v>
      </c>
    </row>
    <row r="57" spans="1:5">
      <c r="A57" s="16" t="s">
        <v>46</v>
      </c>
      <c r="B57" s="8">
        <v>568383.27199999942</v>
      </c>
      <c r="C57" s="8">
        <v>703398.47899999912</v>
      </c>
      <c r="D57" s="8">
        <f t="shared" si="2"/>
        <v>135015.2069999997</v>
      </c>
      <c r="E57" s="9">
        <f t="shared" si="3"/>
        <v>0.23754254154052556</v>
      </c>
    </row>
    <row r="58" spans="1:5">
      <c r="A58" s="16" t="s">
        <v>47</v>
      </c>
      <c r="B58" s="8">
        <v>343993.09900000057</v>
      </c>
      <c r="C58" s="8">
        <v>422465.06900000013</v>
      </c>
      <c r="D58" s="8">
        <f t="shared" si="2"/>
        <v>78471.969999999565</v>
      </c>
      <c r="E58" s="9">
        <f t="shared" si="3"/>
        <v>0.22812076820180463</v>
      </c>
    </row>
    <row r="59" spans="1:5">
      <c r="A59" s="16" t="s">
        <v>48</v>
      </c>
      <c r="B59" s="8">
        <v>744278.83199999935</v>
      </c>
      <c r="C59" s="8">
        <v>922622.74599999946</v>
      </c>
      <c r="D59" s="8">
        <f t="shared" si="2"/>
        <v>178343.91400000011</v>
      </c>
      <c r="E59" s="9">
        <f t="shared" si="3"/>
        <v>0.23961975852619743</v>
      </c>
    </row>
    <row r="60" spans="1:5">
      <c r="A60" s="16" t="s">
        <v>49</v>
      </c>
      <c r="B60" s="8">
        <v>259291.72800000003</v>
      </c>
      <c r="C60" s="8">
        <v>303686.75</v>
      </c>
      <c r="D60" s="8">
        <f t="shared" si="2"/>
        <v>44395.021999999968</v>
      </c>
      <c r="E60" s="9">
        <f t="shared" si="3"/>
        <v>0.17121649943263892</v>
      </c>
    </row>
    <row r="61" spans="1:5">
      <c r="A61" s="10" t="s">
        <v>34</v>
      </c>
      <c r="B61" s="11">
        <v>6613009.3790000007</v>
      </c>
      <c r="C61" s="11">
        <v>8064539.7569999965</v>
      </c>
      <c r="D61" s="12">
        <f t="shared" si="2"/>
        <v>1451530.3779999958</v>
      </c>
      <c r="E61" s="13">
        <f t="shared" si="3"/>
        <v>0.21949619224938888</v>
      </c>
    </row>
    <row r="62" spans="1:5">
      <c r="D62" s="14"/>
      <c r="E62" s="15"/>
    </row>
    <row r="63" spans="1:5">
      <c r="D63" s="14"/>
      <c r="E63" s="15"/>
    </row>
    <row r="65" spans="1:5">
      <c r="A65" s="18" t="s">
        <v>50</v>
      </c>
      <c r="B65" s="18"/>
      <c r="C65" s="18"/>
      <c r="D65" s="18"/>
      <c r="E65" s="18"/>
    </row>
    <row r="66" spans="1:5">
      <c r="A66" s="19" t="s">
        <v>51</v>
      </c>
      <c r="B66" s="18" t="s">
        <v>3</v>
      </c>
      <c r="C66" s="18"/>
      <c r="D66" s="18" t="s">
        <v>4</v>
      </c>
      <c r="E66" s="18"/>
    </row>
    <row r="67" spans="1:5">
      <c r="A67" s="19"/>
      <c r="B67" s="2" t="s">
        <v>5</v>
      </c>
      <c r="C67" s="2" t="s">
        <v>6</v>
      </c>
      <c r="D67" s="1" t="s">
        <v>7</v>
      </c>
      <c r="E67" s="1" t="s">
        <v>8</v>
      </c>
    </row>
    <row r="68" spans="1:5">
      <c r="A68" s="3" t="s">
        <v>10</v>
      </c>
      <c r="B68" s="4">
        <v>2742689.0530000003</v>
      </c>
      <c r="C68" s="4">
        <v>3253254.0700000003</v>
      </c>
      <c r="D68" s="5">
        <f t="shared" ref="D68:D81" si="4">C68-B68</f>
        <v>510565.01699999999</v>
      </c>
      <c r="E68" s="6">
        <f t="shared" ref="E68:E81" si="5">D68/B68</f>
        <v>0.18615490386762409</v>
      </c>
    </row>
    <row r="69" spans="1:5">
      <c r="A69" s="7" t="s">
        <v>52</v>
      </c>
      <c r="B69" s="8">
        <v>908534.54600000009</v>
      </c>
      <c r="C69" s="8">
        <v>1148600.601</v>
      </c>
      <c r="D69" s="8">
        <f t="shared" si="4"/>
        <v>240066.05499999993</v>
      </c>
      <c r="E69" s="9">
        <f t="shared" si="5"/>
        <v>0.26423437177698678</v>
      </c>
    </row>
    <row r="70" spans="1:5">
      <c r="A70" s="7" t="s">
        <v>53</v>
      </c>
      <c r="B70" s="8">
        <v>426856.37200000003</v>
      </c>
      <c r="C70" s="8">
        <v>465120.75</v>
      </c>
      <c r="D70" s="8">
        <f t="shared" si="4"/>
        <v>38264.377999999968</v>
      </c>
      <c r="E70" s="9">
        <f t="shared" si="5"/>
        <v>8.9642279019323076E-2</v>
      </c>
    </row>
    <row r="71" spans="1:5">
      <c r="A71" s="7" t="s">
        <v>54</v>
      </c>
      <c r="B71" s="8">
        <v>373132.15599999996</v>
      </c>
      <c r="C71" s="8">
        <v>444182.21900000004</v>
      </c>
      <c r="D71" s="8">
        <f t="shared" si="4"/>
        <v>71050.063000000082</v>
      </c>
      <c r="E71" s="9">
        <f t="shared" si="5"/>
        <v>0.19041527742251219</v>
      </c>
    </row>
    <row r="72" spans="1:5">
      <c r="A72" s="7" t="s">
        <v>55</v>
      </c>
      <c r="B72" s="8">
        <v>234672.5</v>
      </c>
      <c r="C72" s="8">
        <v>261865.875</v>
      </c>
      <c r="D72" s="8">
        <f t="shared" si="4"/>
        <v>27193.375</v>
      </c>
      <c r="E72" s="9">
        <f t="shared" si="5"/>
        <v>0.11587797888546805</v>
      </c>
    </row>
    <row r="73" spans="1:5">
      <c r="A73" s="7" t="s">
        <v>56</v>
      </c>
      <c r="B73" s="8">
        <v>258003</v>
      </c>
      <c r="C73" s="8">
        <v>261479.875</v>
      </c>
      <c r="D73" s="8">
        <f t="shared" si="4"/>
        <v>3476.875</v>
      </c>
      <c r="E73" s="9">
        <f t="shared" si="5"/>
        <v>1.3476102991050492E-2</v>
      </c>
    </row>
    <row r="74" spans="1:5">
      <c r="A74" s="7" t="s">
        <v>57</v>
      </c>
      <c r="B74" s="8">
        <v>172119.92499999999</v>
      </c>
      <c r="C74" s="8">
        <v>228831.875</v>
      </c>
      <c r="D74" s="8">
        <f t="shared" si="4"/>
        <v>56711.950000000012</v>
      </c>
      <c r="E74" s="9">
        <f t="shared" si="5"/>
        <v>0.32949090583208201</v>
      </c>
    </row>
    <row r="75" spans="1:5">
      <c r="A75" s="7" t="s">
        <v>58</v>
      </c>
      <c r="B75" s="8">
        <v>191827</v>
      </c>
      <c r="C75" s="8">
        <v>205331.125</v>
      </c>
      <c r="D75" s="8">
        <f t="shared" si="4"/>
        <v>13504.125</v>
      </c>
      <c r="E75" s="9">
        <f t="shared" si="5"/>
        <v>7.0397415379482561E-2</v>
      </c>
    </row>
    <row r="76" spans="1:5">
      <c r="A76" s="7" t="s">
        <v>59</v>
      </c>
      <c r="B76" s="8">
        <v>39510.5</v>
      </c>
      <c r="C76" s="8">
        <v>60696.25</v>
      </c>
      <c r="D76" s="8">
        <f t="shared" si="4"/>
        <v>21185.75</v>
      </c>
      <c r="E76" s="9">
        <f t="shared" si="5"/>
        <v>0.5362055656091419</v>
      </c>
    </row>
    <row r="77" spans="1:5">
      <c r="A77" s="7" t="s">
        <v>60</v>
      </c>
      <c r="B77" s="8">
        <v>35360.25</v>
      </c>
      <c r="C77" s="8">
        <v>50983.875</v>
      </c>
      <c r="D77" s="8">
        <f t="shared" si="4"/>
        <v>15623.625</v>
      </c>
      <c r="E77" s="9">
        <f t="shared" si="5"/>
        <v>0.44184147453708611</v>
      </c>
    </row>
    <row r="78" spans="1:5">
      <c r="A78" s="7" t="s">
        <v>61</v>
      </c>
      <c r="B78" s="8">
        <v>43979.429000000004</v>
      </c>
      <c r="C78" s="8">
        <v>49750.5</v>
      </c>
      <c r="D78" s="8">
        <f t="shared" si="4"/>
        <v>5771.0709999999963</v>
      </c>
      <c r="E78" s="9">
        <f t="shared" si="5"/>
        <v>0.13122205383794308</v>
      </c>
    </row>
    <row r="79" spans="1:5">
      <c r="A79" s="7" t="s">
        <v>62</v>
      </c>
      <c r="B79" s="8">
        <v>22453.75</v>
      </c>
      <c r="C79" s="8">
        <v>33256.25</v>
      </c>
      <c r="D79" s="8">
        <f t="shared" si="4"/>
        <v>10802.5</v>
      </c>
      <c r="E79" s="9">
        <f t="shared" si="5"/>
        <v>0.48110003896899184</v>
      </c>
    </row>
    <row r="80" spans="1:5">
      <c r="A80" s="7" t="s">
        <v>63</v>
      </c>
      <c r="B80" s="8">
        <v>6339</v>
      </c>
      <c r="C80" s="8">
        <v>15078</v>
      </c>
      <c r="D80" s="8">
        <f t="shared" si="4"/>
        <v>8739</v>
      </c>
      <c r="E80" s="9">
        <f t="shared" si="5"/>
        <v>1.3786086133459536</v>
      </c>
    </row>
    <row r="81" spans="1:5">
      <c r="A81" s="7" t="s">
        <v>64</v>
      </c>
      <c r="B81" s="8">
        <v>11208.625</v>
      </c>
      <c r="C81" s="8">
        <v>10403.875</v>
      </c>
      <c r="D81" s="8">
        <f t="shared" si="4"/>
        <v>-804.75</v>
      </c>
      <c r="E81" s="9">
        <f t="shared" si="5"/>
        <v>-7.1797388172054999E-2</v>
      </c>
    </row>
    <row r="82" spans="1:5">
      <c r="A82" s="17" t="s">
        <v>65</v>
      </c>
      <c r="B82" s="8">
        <f>B68-SUM(B69:B81)</f>
        <v>18692.000000000466</v>
      </c>
      <c r="C82" s="8">
        <f>C68-SUM(C69:C81)</f>
        <v>17673</v>
      </c>
      <c r="D82" s="8">
        <f t="shared" ref="D82:D126" si="6">C82-B82</f>
        <v>-1019.0000000004657</v>
      </c>
      <c r="E82" s="9">
        <f t="shared" ref="E82:E126" si="7">D82/B82</f>
        <v>-5.4515300663408962E-2</v>
      </c>
    </row>
    <row r="83" spans="1:5">
      <c r="A83" s="3" t="s">
        <v>11</v>
      </c>
      <c r="B83" s="4">
        <v>1716519.4889999998</v>
      </c>
      <c r="C83" s="4">
        <v>2133768.0929999999</v>
      </c>
      <c r="D83" s="5">
        <f t="shared" si="6"/>
        <v>417248.60400000005</v>
      </c>
      <c r="E83" s="6">
        <f t="shared" si="7"/>
        <v>0.243078279433389</v>
      </c>
    </row>
    <row r="84" spans="1:5">
      <c r="A84" s="7" t="s">
        <v>54</v>
      </c>
      <c r="B84" s="8">
        <v>432952.72</v>
      </c>
      <c r="C84" s="8">
        <v>552826.10599999991</v>
      </c>
      <c r="D84" s="8">
        <f t="shared" si="6"/>
        <v>119873.38599999994</v>
      </c>
      <c r="E84" s="9">
        <f t="shared" si="7"/>
        <v>0.27687407992262975</v>
      </c>
    </row>
    <row r="85" spans="1:5">
      <c r="A85" s="7" t="s">
        <v>62</v>
      </c>
      <c r="B85" s="8">
        <v>419100.48200000002</v>
      </c>
      <c r="C85" s="8">
        <v>545829.49300000002</v>
      </c>
      <c r="D85" s="8">
        <f t="shared" si="6"/>
        <v>126729.011</v>
      </c>
      <c r="E85" s="9">
        <f t="shared" si="7"/>
        <v>0.30238335779341813</v>
      </c>
    </row>
    <row r="86" spans="1:5">
      <c r="A86" s="7" t="s">
        <v>55</v>
      </c>
      <c r="B86" s="8">
        <v>195154</v>
      </c>
      <c r="C86" s="8">
        <v>228605.75</v>
      </c>
      <c r="D86" s="8">
        <f t="shared" si="6"/>
        <v>33451.75</v>
      </c>
      <c r="E86" s="9">
        <f t="shared" si="7"/>
        <v>0.1714120643184357</v>
      </c>
    </row>
    <row r="87" spans="1:5">
      <c r="A87" s="7" t="s">
        <v>52</v>
      </c>
      <c r="B87" s="8">
        <v>149596.72800000003</v>
      </c>
      <c r="C87" s="8">
        <v>189514.34</v>
      </c>
      <c r="D87" s="8">
        <f t="shared" si="6"/>
        <v>39917.611999999965</v>
      </c>
      <c r="E87" s="9">
        <f t="shared" si="7"/>
        <v>0.26683479333852783</v>
      </c>
    </row>
    <row r="88" spans="1:5">
      <c r="A88" s="7" t="s">
        <v>58</v>
      </c>
      <c r="B88" s="8">
        <v>109051.875</v>
      </c>
      <c r="C88" s="8">
        <v>125766.25</v>
      </c>
      <c r="D88" s="8">
        <f t="shared" si="6"/>
        <v>16714.375</v>
      </c>
      <c r="E88" s="9">
        <f t="shared" si="7"/>
        <v>0.15326994606924457</v>
      </c>
    </row>
    <row r="89" spans="1:5">
      <c r="A89" s="7" t="s">
        <v>57</v>
      </c>
      <c r="B89" s="8">
        <v>99624</v>
      </c>
      <c r="C89" s="8">
        <v>119394.25</v>
      </c>
      <c r="D89" s="8">
        <f t="shared" si="6"/>
        <v>19770.25</v>
      </c>
      <c r="E89" s="9">
        <f t="shared" si="7"/>
        <v>0.19844866698787442</v>
      </c>
    </row>
    <row r="90" spans="1:5">
      <c r="A90" s="7" t="s">
        <v>59</v>
      </c>
      <c r="B90" s="8">
        <v>43601.25</v>
      </c>
      <c r="C90" s="8">
        <v>78233.5</v>
      </c>
      <c r="D90" s="8">
        <f t="shared" si="6"/>
        <v>34632.25</v>
      </c>
      <c r="E90" s="9">
        <f t="shared" si="7"/>
        <v>0.79429488833462347</v>
      </c>
    </row>
    <row r="91" spans="1:5">
      <c r="A91" s="7" t="s">
        <v>66</v>
      </c>
      <c r="B91" s="8">
        <v>47256.625</v>
      </c>
      <c r="C91" s="8">
        <v>62430</v>
      </c>
      <c r="D91" s="8">
        <f t="shared" si="6"/>
        <v>15173.375</v>
      </c>
      <c r="E91" s="9">
        <f t="shared" si="7"/>
        <v>0.32108460982983866</v>
      </c>
    </row>
    <row r="92" spans="1:5">
      <c r="A92" s="7" t="s">
        <v>67</v>
      </c>
      <c r="B92" s="8">
        <v>53232</v>
      </c>
      <c r="C92" s="8">
        <v>61710.75</v>
      </c>
      <c r="D92" s="8">
        <f t="shared" si="6"/>
        <v>8478.75</v>
      </c>
      <c r="E92" s="9">
        <f t="shared" si="7"/>
        <v>0.15927919296663662</v>
      </c>
    </row>
    <row r="93" spans="1:5">
      <c r="A93" s="7" t="s">
        <v>53</v>
      </c>
      <c r="B93" s="8">
        <v>48280.558999999994</v>
      </c>
      <c r="C93" s="8">
        <v>50996.703999999998</v>
      </c>
      <c r="D93" s="8">
        <f t="shared" si="6"/>
        <v>2716.1450000000041</v>
      </c>
      <c r="E93" s="9">
        <f t="shared" si="7"/>
        <v>5.6257530075407874E-2</v>
      </c>
    </row>
    <row r="94" spans="1:5">
      <c r="A94" s="7" t="s">
        <v>64</v>
      </c>
      <c r="B94" s="8">
        <v>36576.875</v>
      </c>
      <c r="C94" s="8">
        <v>39084.75</v>
      </c>
      <c r="D94" s="8">
        <f t="shared" si="6"/>
        <v>2507.875</v>
      </c>
      <c r="E94" s="9">
        <f t="shared" si="7"/>
        <v>6.8564496010115675E-2</v>
      </c>
    </row>
    <row r="95" spans="1:5">
      <c r="A95" s="7" t="s">
        <v>56</v>
      </c>
      <c r="B95" s="8">
        <v>33356.375</v>
      </c>
      <c r="C95" s="8">
        <v>32004.75</v>
      </c>
      <c r="D95" s="8">
        <f t="shared" si="6"/>
        <v>-1351.625</v>
      </c>
      <c r="E95" s="9">
        <f t="shared" si="7"/>
        <v>-4.0520740038448425E-2</v>
      </c>
    </row>
    <row r="96" spans="1:5">
      <c r="A96" s="7" t="s">
        <v>68</v>
      </c>
      <c r="B96" s="8">
        <v>29499.75</v>
      </c>
      <c r="C96" s="8">
        <v>25471.5</v>
      </c>
      <c r="D96" s="8">
        <f t="shared" si="6"/>
        <v>-4028.25</v>
      </c>
      <c r="E96" s="9">
        <f t="shared" si="7"/>
        <v>-0.13655200467800574</v>
      </c>
    </row>
    <row r="97" spans="1:5">
      <c r="A97" s="7" t="s">
        <v>61</v>
      </c>
      <c r="B97" s="8">
        <v>9880.5</v>
      </c>
      <c r="C97" s="8">
        <v>8770.5</v>
      </c>
      <c r="D97" s="8">
        <f t="shared" si="6"/>
        <v>-1110</v>
      </c>
      <c r="E97" s="9">
        <f t="shared" si="7"/>
        <v>-0.11234249278882648</v>
      </c>
    </row>
    <row r="98" spans="1:5">
      <c r="A98" s="7" t="s">
        <v>69</v>
      </c>
      <c r="B98" s="8">
        <v>3125</v>
      </c>
      <c r="C98" s="8">
        <v>3401.25</v>
      </c>
      <c r="D98" s="8">
        <f t="shared" si="6"/>
        <v>276.25</v>
      </c>
      <c r="E98" s="9">
        <f t="shared" si="7"/>
        <v>8.8400000000000006E-2</v>
      </c>
    </row>
    <row r="99" spans="1:5">
      <c r="A99" s="7" t="s">
        <v>70</v>
      </c>
      <c r="B99" s="8">
        <v>1708</v>
      </c>
      <c r="C99" s="8">
        <v>3304.25</v>
      </c>
      <c r="D99" s="8">
        <f t="shared" si="6"/>
        <v>1596.25</v>
      </c>
      <c r="E99" s="9">
        <f t="shared" si="7"/>
        <v>0.93457259953161598</v>
      </c>
    </row>
    <row r="100" spans="1:5">
      <c r="A100" s="17" t="s">
        <v>65</v>
      </c>
      <c r="B100" s="8">
        <f>B83-SUM(B84:B99)</f>
        <v>4522.7499999997672</v>
      </c>
      <c r="C100" s="8">
        <f>C83-SUM(C84:C99)</f>
        <v>6423.9499999997206</v>
      </c>
      <c r="D100" s="8">
        <f t="shared" si="6"/>
        <v>1901.1999999999534</v>
      </c>
      <c r="E100" s="9">
        <f t="shared" si="7"/>
        <v>0.42036371676525375</v>
      </c>
    </row>
    <row r="101" spans="1:5">
      <c r="A101" s="3" t="s">
        <v>12</v>
      </c>
      <c r="B101" s="4">
        <v>435694.69999999995</v>
      </c>
      <c r="C101" s="4">
        <v>555614.17499999993</v>
      </c>
      <c r="D101" s="5">
        <f t="shared" si="6"/>
        <v>119919.47499999998</v>
      </c>
      <c r="E101" s="6">
        <f t="shared" si="7"/>
        <v>0.27523739673675163</v>
      </c>
    </row>
    <row r="102" spans="1:5">
      <c r="A102" s="7" t="s">
        <v>54</v>
      </c>
      <c r="B102" s="8">
        <v>179880.97499999995</v>
      </c>
      <c r="C102" s="8">
        <v>238186.125</v>
      </c>
      <c r="D102" s="8">
        <f t="shared" si="6"/>
        <v>58305.150000000052</v>
      </c>
      <c r="E102" s="9">
        <f t="shared" si="7"/>
        <v>0.32413183217402547</v>
      </c>
    </row>
    <row r="103" spans="1:5">
      <c r="A103" s="7" t="s">
        <v>52</v>
      </c>
      <c r="B103" s="8">
        <v>154378.20000000001</v>
      </c>
      <c r="C103" s="8">
        <v>198708.17500000002</v>
      </c>
      <c r="D103" s="8">
        <f t="shared" si="6"/>
        <v>44329.975000000006</v>
      </c>
      <c r="E103" s="9">
        <f t="shared" si="7"/>
        <v>0.2871517804975055</v>
      </c>
    </row>
    <row r="104" spans="1:5">
      <c r="A104" s="7" t="s">
        <v>53</v>
      </c>
      <c r="B104" s="8">
        <v>75097.849999999991</v>
      </c>
      <c r="C104" s="8">
        <v>85384.349999999991</v>
      </c>
      <c r="D104" s="8">
        <f t="shared" si="6"/>
        <v>10286.5</v>
      </c>
      <c r="E104" s="9">
        <f t="shared" si="7"/>
        <v>0.13697462710317274</v>
      </c>
    </row>
    <row r="105" spans="1:5">
      <c r="A105" s="7" t="s">
        <v>58</v>
      </c>
      <c r="B105" s="8">
        <v>9129</v>
      </c>
      <c r="C105" s="8">
        <v>11129.25</v>
      </c>
      <c r="D105" s="8">
        <f t="shared" si="6"/>
        <v>2000.25</v>
      </c>
      <c r="E105" s="9">
        <f t="shared" si="7"/>
        <v>0.21910943148209006</v>
      </c>
    </row>
    <row r="106" spans="1:5">
      <c r="A106" s="7" t="s">
        <v>69</v>
      </c>
      <c r="B106" s="8">
        <v>5786.25</v>
      </c>
      <c r="C106" s="8">
        <v>8198.625</v>
      </c>
      <c r="D106" s="8">
        <f t="shared" si="6"/>
        <v>2412.375</v>
      </c>
      <c r="E106" s="9">
        <f t="shared" si="7"/>
        <v>0.4169151004536617</v>
      </c>
    </row>
    <row r="107" spans="1:5">
      <c r="A107" s="7" t="s">
        <v>59</v>
      </c>
      <c r="B107" s="8">
        <v>5295.75</v>
      </c>
      <c r="C107" s="8">
        <v>7222.875</v>
      </c>
      <c r="D107" s="8">
        <f t="shared" si="6"/>
        <v>1927.125</v>
      </c>
      <c r="E107" s="9">
        <f t="shared" si="7"/>
        <v>0.3639002974082991</v>
      </c>
    </row>
    <row r="108" spans="1:5">
      <c r="A108" s="17" t="s">
        <v>65</v>
      </c>
      <c r="B108" s="8">
        <f>B101-SUM(B102:B107)</f>
        <v>6126.6750000000466</v>
      </c>
      <c r="C108" s="8">
        <f>C101-SUM(C102:C107)</f>
        <v>6784.7749999999069</v>
      </c>
      <c r="D108" s="8">
        <f t="shared" si="6"/>
        <v>658.0999999998603</v>
      </c>
      <c r="E108" s="9">
        <f t="shared" si="7"/>
        <v>0.10741552310182199</v>
      </c>
    </row>
    <row r="109" spans="1:5">
      <c r="A109" s="3" t="s">
        <v>13</v>
      </c>
      <c r="B109" s="4">
        <v>364045.76900000003</v>
      </c>
      <c r="C109" s="4">
        <v>480659.21499999997</v>
      </c>
      <c r="D109" s="5">
        <f t="shared" si="6"/>
        <v>116613.44599999994</v>
      </c>
      <c r="E109" s="6">
        <f t="shared" si="7"/>
        <v>0.32032633237388325</v>
      </c>
    </row>
    <row r="110" spans="1:5">
      <c r="A110" s="7" t="s">
        <v>54</v>
      </c>
      <c r="B110" s="8">
        <v>141626.09500000003</v>
      </c>
      <c r="C110" s="8">
        <v>197803.08500000002</v>
      </c>
      <c r="D110" s="8">
        <f t="shared" si="6"/>
        <v>56176.989999999991</v>
      </c>
      <c r="E110" s="9">
        <f t="shared" si="7"/>
        <v>0.39665705673802543</v>
      </c>
    </row>
    <row r="111" spans="1:5">
      <c r="A111" s="7" t="s">
        <v>52</v>
      </c>
      <c r="B111" s="8">
        <v>114975.79899999998</v>
      </c>
      <c r="C111" s="8">
        <v>138334.53</v>
      </c>
      <c r="D111" s="8">
        <f t="shared" si="6"/>
        <v>23358.731000000014</v>
      </c>
      <c r="E111" s="9">
        <f t="shared" si="7"/>
        <v>0.20316215415037053</v>
      </c>
    </row>
    <row r="112" spans="1:5">
      <c r="A112" s="7" t="s">
        <v>62</v>
      </c>
      <c r="B112" s="8">
        <v>23731</v>
      </c>
      <c r="C112" s="8">
        <v>38749.1</v>
      </c>
      <c r="D112" s="8">
        <f t="shared" si="6"/>
        <v>15018.099999999999</v>
      </c>
      <c r="E112" s="9">
        <f t="shared" si="7"/>
        <v>0.63284733049597564</v>
      </c>
    </row>
    <row r="113" spans="1:5">
      <c r="A113" s="7" t="s">
        <v>55</v>
      </c>
      <c r="B113" s="8">
        <v>30437.5</v>
      </c>
      <c r="C113" s="8">
        <v>37853.25</v>
      </c>
      <c r="D113" s="8">
        <f t="shared" si="6"/>
        <v>7415.75</v>
      </c>
      <c r="E113" s="9">
        <f t="shared" si="7"/>
        <v>0.24363860369609855</v>
      </c>
    </row>
    <row r="114" spans="1:5">
      <c r="A114" s="7" t="s">
        <v>56</v>
      </c>
      <c r="B114" s="8">
        <v>16758</v>
      </c>
      <c r="C114" s="8">
        <v>20078.25</v>
      </c>
      <c r="D114" s="8">
        <f t="shared" si="6"/>
        <v>3320.25</v>
      </c>
      <c r="E114" s="9">
        <f t="shared" si="7"/>
        <v>0.19812925170068027</v>
      </c>
    </row>
    <row r="115" spans="1:5">
      <c r="A115" s="7" t="s">
        <v>53</v>
      </c>
      <c r="B115" s="8">
        <v>10646.5</v>
      </c>
      <c r="C115" s="8">
        <v>13781</v>
      </c>
      <c r="D115" s="8">
        <f t="shared" si="6"/>
        <v>3134.5</v>
      </c>
      <c r="E115" s="9">
        <f t="shared" si="7"/>
        <v>0.2944160052599446</v>
      </c>
    </row>
    <row r="116" spans="1:5">
      <c r="A116" s="7" t="s">
        <v>67</v>
      </c>
      <c r="B116" s="8">
        <v>6563.25</v>
      </c>
      <c r="C116" s="8">
        <v>9673.5</v>
      </c>
      <c r="D116" s="8">
        <f t="shared" si="6"/>
        <v>3110.25</v>
      </c>
      <c r="E116" s="9">
        <f t="shared" si="7"/>
        <v>0.47388869843446463</v>
      </c>
    </row>
    <row r="117" spans="1:5">
      <c r="A117" s="7" t="s">
        <v>65</v>
      </c>
      <c r="B117" s="8">
        <f>B109-SUM(B110:B116)</f>
        <v>19307.625</v>
      </c>
      <c r="C117" s="8">
        <f>C109-SUM(C110:C116)</f>
        <v>24386.5</v>
      </c>
      <c r="D117" s="8">
        <f t="shared" si="6"/>
        <v>5078.875</v>
      </c>
      <c r="E117" s="9">
        <f t="shared" si="7"/>
        <v>0.26305021979658294</v>
      </c>
    </row>
    <row r="118" spans="1:5">
      <c r="A118" s="3" t="s">
        <v>14</v>
      </c>
      <c r="B118" s="4">
        <v>55409.974999999991</v>
      </c>
      <c r="C118" s="4">
        <v>65536.95</v>
      </c>
      <c r="D118" s="5">
        <f t="shared" si="6"/>
        <v>10126.975000000006</v>
      </c>
      <c r="E118" s="6">
        <f t="shared" si="7"/>
        <v>0.18276447516895664</v>
      </c>
    </row>
    <row r="119" spans="1:5">
      <c r="A119" s="3" t="s">
        <v>15</v>
      </c>
      <c r="B119" s="4">
        <v>38625.764999999999</v>
      </c>
      <c r="C119" s="4">
        <v>47877.087000000029</v>
      </c>
      <c r="D119" s="5">
        <f t="shared" si="6"/>
        <v>9251.3220000000292</v>
      </c>
      <c r="E119" s="6">
        <f t="shared" si="7"/>
        <v>0.23951168345792062</v>
      </c>
    </row>
    <row r="120" spans="1:5">
      <c r="A120" s="3" t="s">
        <v>16</v>
      </c>
      <c r="B120" s="4">
        <v>23905.000000000004</v>
      </c>
      <c r="C120" s="4">
        <v>33885.03</v>
      </c>
      <c r="D120" s="5">
        <f t="shared" si="6"/>
        <v>9980.0299999999952</v>
      </c>
      <c r="E120" s="6">
        <f t="shared" si="7"/>
        <v>0.41748713658230469</v>
      </c>
    </row>
    <row r="121" spans="1:5">
      <c r="A121" s="7" t="s">
        <v>71</v>
      </c>
      <c r="B121" s="8">
        <v>17689.440000000006</v>
      </c>
      <c r="C121" s="8">
        <v>26871.119999999999</v>
      </c>
      <c r="D121" s="8">
        <f t="shared" si="6"/>
        <v>9181.679999999993</v>
      </c>
      <c r="E121" s="9">
        <f t="shared" si="7"/>
        <v>0.51904865275554168</v>
      </c>
    </row>
    <row r="122" spans="1:5">
      <c r="A122" s="7" t="s">
        <v>72</v>
      </c>
      <c r="B122" s="8">
        <v>3806.4499999999994</v>
      </c>
      <c r="C122" s="8">
        <v>4643.4799999999996</v>
      </c>
      <c r="D122" s="8">
        <f t="shared" si="6"/>
        <v>837.0300000000002</v>
      </c>
      <c r="E122" s="9">
        <f t="shared" si="7"/>
        <v>0.21989780504144291</v>
      </c>
    </row>
    <row r="123" spans="1:5">
      <c r="A123" s="7" t="s">
        <v>69</v>
      </c>
      <c r="B123" s="8">
        <v>1482.26</v>
      </c>
      <c r="C123" s="8">
        <v>1878.8349999999998</v>
      </c>
      <c r="D123" s="8">
        <f t="shared" si="6"/>
        <v>396.57499999999982</v>
      </c>
      <c r="E123" s="9">
        <f t="shared" si="7"/>
        <v>0.26754752877362936</v>
      </c>
    </row>
    <row r="124" spans="1:5">
      <c r="A124" s="7" t="s">
        <v>65</v>
      </c>
      <c r="B124" s="8">
        <f>B120-SUM(B121:B123)</f>
        <v>926.84999999999854</v>
      </c>
      <c r="C124" s="8">
        <f>C120-SUM(C121:C123)</f>
        <v>491.59500000000116</v>
      </c>
      <c r="D124" s="8">
        <f t="shared" si="6"/>
        <v>-435.25499999999738</v>
      </c>
      <c r="E124" s="9">
        <f t="shared" si="7"/>
        <v>-0.46960673248098189</v>
      </c>
    </row>
    <row r="125" spans="1:5">
      <c r="A125" s="3" t="s">
        <v>17</v>
      </c>
      <c r="B125" s="4">
        <v>791.57500000000005</v>
      </c>
      <c r="C125" s="4">
        <v>780.6</v>
      </c>
      <c r="D125" s="5">
        <f t="shared" si="6"/>
        <v>-10.975000000000023</v>
      </c>
      <c r="E125" s="6">
        <f t="shared" si="7"/>
        <v>-1.3864763288380788E-2</v>
      </c>
    </row>
    <row r="126" spans="1:5">
      <c r="A126" s="10" t="s">
        <v>34</v>
      </c>
      <c r="B126" s="11">
        <v>5377681.3260000013</v>
      </c>
      <c r="C126" s="11">
        <v>6571378.9699999997</v>
      </c>
      <c r="D126" s="12">
        <f t="shared" si="6"/>
        <v>1193697.6439999985</v>
      </c>
      <c r="E126" s="13">
        <f t="shared" si="7"/>
        <v>0.22197255129803095</v>
      </c>
    </row>
  </sheetData>
  <mergeCells count="13">
    <mergeCell ref="A65:E65"/>
    <mergeCell ref="A66:A67"/>
    <mergeCell ref="B66:C66"/>
    <mergeCell ref="D66:E66"/>
    <mergeCell ref="A1:E7"/>
    <mergeCell ref="A11:E11"/>
    <mergeCell ref="A12:A13"/>
    <mergeCell ref="B12:C12"/>
    <mergeCell ref="D12:E12"/>
    <mergeCell ref="A43:E43"/>
    <mergeCell ref="A44:A45"/>
    <mergeCell ref="B44:C44"/>
    <mergeCell ref="D44:E4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756168E9D51F4884422AF8811BC745" ma:contentTypeVersion="20" ma:contentTypeDescription="Create a new document." ma:contentTypeScope="" ma:versionID="8ddd2b6bffc316c3bd7cb05c1e886f65">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0c593bea7803d22b11359cf9772a2989"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32D17D-3943-41FC-AB8D-C8A3F83E984C}"/>
</file>

<file path=customXml/itemProps2.xml><?xml version="1.0" encoding="utf-8"?>
<ds:datastoreItem xmlns:ds="http://schemas.openxmlformats.org/officeDocument/2006/customXml" ds:itemID="{EC5A785A-A4C8-422C-938B-9AF0ED62CE36}"/>
</file>

<file path=customXml/itemProps3.xml><?xml version="1.0" encoding="utf-8"?>
<ds:datastoreItem xmlns:ds="http://schemas.openxmlformats.org/officeDocument/2006/customXml" ds:itemID="{9F819047-2D01-4EEA-8A0F-86673828545D}"/>
</file>

<file path=docProps/app.xml><?xml version="1.0" encoding="utf-8"?>
<Properties xmlns="http://schemas.openxmlformats.org/officeDocument/2006/extended-properties" xmlns:vt="http://schemas.openxmlformats.org/officeDocument/2006/docPropsVTypes">
  <Application>Microsoft Excel Online</Application>
  <Manager/>
  <Company>AS Vinmonopolet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2025-05-07T13:18:11Z</dcterms:created>
  <dcterms:modified xsi:type="dcterms:W3CDTF">2025-05-12T08:49:15Z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y fmtid="{D5CDD505-2E9C-101B-9397-08002B2CF9AE}" pid="3" name="MediaServiceImageTags">
    <vt:lpwstr/>
  </property>
</Properties>
</file>