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mp-my.sharepoint.com/personal/jens_nordahl_vinmonopolet_no/Documents/2 SALG/Salg 2026/Web/"/>
    </mc:Choice>
  </mc:AlternateContent>
  <xr:revisionPtr revIDLastSave="0" documentId="8_{A83EA27D-F195-4470-9EB6-00F53EA911A4}" xr6:coauthVersionLast="47" xr6:coauthVersionMax="47" xr10:uidLastSave="{00000000-0000-0000-0000-000000000000}"/>
  <bookViews>
    <workbookView xWindow="-120" yWindow="-120" windowWidth="51840" windowHeight="21120" xr2:uid="{BFD22308-E0E9-447E-A66E-5E016B994026}"/>
  </bookViews>
  <sheets>
    <sheet name="Juli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67" i="1" l="1"/>
  <c r="E167" i="1" s="1"/>
  <c r="D166" i="1"/>
  <c r="E166" i="1" s="1"/>
  <c r="C165" i="1"/>
  <c r="D165" i="1" s="1"/>
  <c r="E165" i="1" s="1"/>
  <c r="B165" i="1"/>
  <c r="D164" i="1"/>
  <c r="E164" i="1" s="1"/>
  <c r="E163" i="1"/>
  <c r="D163" i="1"/>
  <c r="D162" i="1"/>
  <c r="E162" i="1" s="1"/>
  <c r="D161" i="1"/>
  <c r="E161" i="1" s="1"/>
  <c r="D160" i="1"/>
  <c r="E160" i="1" s="1"/>
  <c r="D159" i="1"/>
  <c r="E159" i="1" s="1"/>
  <c r="C158" i="1"/>
  <c r="D158" i="1" s="1"/>
  <c r="E158" i="1" s="1"/>
  <c r="B158" i="1"/>
  <c r="E157" i="1"/>
  <c r="D157" i="1"/>
  <c r="D156" i="1"/>
  <c r="E156" i="1" s="1"/>
  <c r="D155" i="1"/>
  <c r="E155" i="1" s="1"/>
  <c r="D154" i="1"/>
  <c r="E154" i="1" s="1"/>
  <c r="D153" i="1"/>
  <c r="E153" i="1" s="1"/>
  <c r="D152" i="1"/>
  <c r="E152" i="1" s="1"/>
  <c r="C151" i="1"/>
  <c r="D151" i="1" s="1"/>
  <c r="E151" i="1" s="1"/>
  <c r="B151" i="1"/>
  <c r="D150" i="1"/>
  <c r="E150" i="1" s="1"/>
  <c r="D149" i="1"/>
  <c r="E149" i="1" s="1"/>
  <c r="D148" i="1"/>
  <c r="E148" i="1" s="1"/>
  <c r="D147" i="1"/>
  <c r="E147" i="1" s="1"/>
  <c r="D146" i="1"/>
  <c r="E146" i="1" s="1"/>
  <c r="D145" i="1"/>
  <c r="E145" i="1" s="1"/>
  <c r="E144" i="1"/>
  <c r="D144" i="1"/>
  <c r="D143" i="1"/>
  <c r="E143" i="1" s="1"/>
  <c r="D142" i="1"/>
  <c r="E142" i="1" s="1"/>
  <c r="D141" i="1"/>
  <c r="E141" i="1" s="1"/>
  <c r="D140" i="1"/>
  <c r="E140" i="1" s="1"/>
  <c r="D139" i="1"/>
  <c r="E139" i="1" s="1"/>
  <c r="C138" i="1"/>
  <c r="D138" i="1" s="1"/>
  <c r="E138" i="1" s="1"/>
  <c r="B138" i="1"/>
  <c r="D137" i="1"/>
  <c r="E137" i="1" s="1"/>
  <c r="D136" i="1"/>
  <c r="E136" i="1" s="1"/>
  <c r="D135" i="1"/>
  <c r="E135" i="1" s="1"/>
  <c r="D134" i="1"/>
  <c r="E134" i="1" s="1"/>
  <c r="D133" i="1"/>
  <c r="E133" i="1" s="1"/>
  <c r="D132" i="1"/>
  <c r="E132" i="1" s="1"/>
  <c r="E131" i="1"/>
  <c r="D131" i="1"/>
  <c r="D130" i="1"/>
  <c r="E130" i="1" s="1"/>
  <c r="D129" i="1"/>
  <c r="E129" i="1" s="1"/>
  <c r="D128" i="1"/>
  <c r="E128" i="1" s="1"/>
  <c r="D127" i="1"/>
  <c r="E127" i="1" s="1"/>
  <c r="D126" i="1"/>
  <c r="E126" i="1" s="1"/>
  <c r="D125" i="1"/>
  <c r="E125" i="1" s="1"/>
  <c r="E124" i="1"/>
  <c r="D124" i="1"/>
  <c r="D123" i="1"/>
  <c r="E123" i="1" s="1"/>
  <c r="C122" i="1"/>
  <c r="D122" i="1" s="1"/>
  <c r="E122" i="1" s="1"/>
  <c r="B122" i="1"/>
  <c r="D121" i="1"/>
  <c r="E121" i="1" s="1"/>
  <c r="D120" i="1"/>
  <c r="E120" i="1" s="1"/>
  <c r="D119" i="1"/>
  <c r="E119" i="1" s="1"/>
  <c r="E118" i="1"/>
  <c r="D118" i="1"/>
  <c r="D117" i="1"/>
  <c r="E117" i="1" s="1"/>
  <c r="D116" i="1"/>
  <c r="E116" i="1" s="1"/>
  <c r="D115" i="1"/>
  <c r="E115" i="1" s="1"/>
  <c r="D114" i="1"/>
  <c r="E114" i="1" s="1"/>
  <c r="D113" i="1"/>
  <c r="E113" i="1" s="1"/>
  <c r="D112" i="1"/>
  <c r="E112" i="1" s="1"/>
  <c r="E111" i="1"/>
  <c r="D111" i="1"/>
  <c r="D110" i="1"/>
  <c r="E110" i="1" s="1"/>
  <c r="D109" i="1"/>
  <c r="E109" i="1" s="1"/>
  <c r="D108" i="1"/>
  <c r="E108" i="1" s="1"/>
  <c r="D107" i="1"/>
  <c r="E107" i="1" s="1"/>
  <c r="D106" i="1"/>
  <c r="E106" i="1" s="1"/>
  <c r="D98" i="1"/>
  <c r="E98" i="1" s="1"/>
  <c r="E97" i="1"/>
  <c r="D97" i="1"/>
  <c r="D96" i="1"/>
  <c r="E96" i="1" s="1"/>
  <c r="D95" i="1"/>
  <c r="E95" i="1" s="1"/>
  <c r="D94" i="1"/>
  <c r="E94" i="1" s="1"/>
  <c r="D93" i="1"/>
  <c r="E93" i="1" s="1"/>
  <c r="D92" i="1"/>
  <c r="E92" i="1" s="1"/>
  <c r="D91" i="1"/>
  <c r="E91" i="1" s="1"/>
  <c r="E90" i="1"/>
  <c r="D90" i="1"/>
  <c r="D89" i="1"/>
  <c r="E89" i="1" s="1"/>
  <c r="D88" i="1"/>
  <c r="E88" i="1" s="1"/>
  <c r="D87" i="1"/>
  <c r="E87" i="1" s="1"/>
  <c r="D86" i="1"/>
  <c r="E86" i="1" s="1"/>
  <c r="D85" i="1"/>
  <c r="E85" i="1" s="1"/>
  <c r="D84" i="1"/>
  <c r="E84" i="1" s="1"/>
  <c r="E83" i="1"/>
  <c r="D83" i="1"/>
  <c r="D75" i="1"/>
  <c r="E75" i="1" s="1"/>
  <c r="D74" i="1"/>
  <c r="E74" i="1" s="1"/>
  <c r="D73" i="1"/>
  <c r="E73" i="1" s="1"/>
  <c r="D72" i="1"/>
  <c r="E72" i="1" s="1"/>
  <c r="D71" i="1"/>
  <c r="E71" i="1" s="1"/>
  <c r="D70" i="1"/>
  <c r="E70" i="1" s="1"/>
  <c r="E69" i="1"/>
  <c r="D69" i="1"/>
  <c r="D68" i="1"/>
  <c r="E68" i="1" s="1"/>
  <c r="D67" i="1"/>
  <c r="E67" i="1" s="1"/>
  <c r="D66" i="1"/>
  <c r="E66" i="1" s="1"/>
  <c r="D65" i="1"/>
  <c r="E65" i="1" s="1"/>
  <c r="E64" i="1"/>
  <c r="D64" i="1"/>
  <c r="D63" i="1"/>
  <c r="E63" i="1" s="1"/>
  <c r="E62" i="1"/>
  <c r="D62" i="1"/>
  <c r="D61" i="1"/>
  <c r="E61" i="1" s="1"/>
  <c r="D60" i="1"/>
  <c r="E60" i="1" s="1"/>
  <c r="D59" i="1"/>
  <c r="E59" i="1" s="1"/>
  <c r="D58" i="1"/>
  <c r="E58" i="1" s="1"/>
  <c r="D57" i="1"/>
  <c r="E57" i="1" s="1"/>
  <c r="D56" i="1"/>
  <c r="E56" i="1" s="1"/>
  <c r="E55" i="1"/>
  <c r="D55" i="1"/>
  <c r="D54" i="1"/>
  <c r="E54" i="1" s="1"/>
  <c r="D53" i="1"/>
  <c r="E53" i="1" s="1"/>
  <c r="D52" i="1"/>
  <c r="E52" i="1" s="1"/>
  <c r="D51" i="1"/>
  <c r="E51" i="1" s="1"/>
  <c r="D50" i="1"/>
  <c r="E50" i="1" s="1"/>
  <c r="D49" i="1"/>
  <c r="E49" i="1" s="1"/>
  <c r="E41" i="1"/>
  <c r="D41" i="1"/>
  <c r="D40" i="1"/>
  <c r="E40" i="1" s="1"/>
  <c r="D39" i="1"/>
  <c r="E39" i="1" s="1"/>
  <c r="D38" i="1"/>
  <c r="E38" i="1" s="1"/>
  <c r="D37" i="1"/>
  <c r="E37" i="1" s="1"/>
  <c r="D36" i="1"/>
  <c r="E36" i="1" s="1"/>
  <c r="D35" i="1"/>
  <c r="E35" i="1" s="1"/>
  <c r="E34" i="1"/>
  <c r="D34" i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E27" i="1"/>
  <c r="D27" i="1"/>
  <c r="D26" i="1"/>
  <c r="E26" i="1" s="1"/>
  <c r="D25" i="1"/>
  <c r="E25" i="1" s="1"/>
  <c r="D24" i="1"/>
  <c r="E24" i="1" s="1"/>
  <c r="D23" i="1"/>
  <c r="E23" i="1" s="1"/>
  <c r="D22" i="1"/>
  <c r="E22" i="1" s="1"/>
  <c r="D21" i="1"/>
  <c r="E21" i="1" s="1"/>
  <c r="E20" i="1"/>
  <c r="D20" i="1"/>
  <c r="D19" i="1"/>
  <c r="E19" i="1" s="1"/>
  <c r="D18" i="1"/>
  <c r="E18" i="1" s="1"/>
  <c r="D17" i="1"/>
  <c r="E17" i="1" s="1"/>
  <c r="D16" i="1"/>
  <c r="E16" i="1" s="1"/>
  <c r="D15" i="1"/>
  <c r="E15" i="1" s="1"/>
</calcChain>
</file>

<file path=xl/sharedStrings.xml><?xml version="1.0" encoding="utf-8"?>
<sst xmlns="http://schemas.openxmlformats.org/spreadsheetml/2006/main" count="165" uniqueCount="76">
  <si>
    <t xml:space="preserve">Salget gikk ned med 4 prosent i juli. Det var like mange salgsdager i år som i fjor (27), men en tirsdag (ca. 230.000 liter) mindre og en fredag (ca. 410.000 liter) mer i år; kalenderkorrigert salgsutvikling for juli blir dermed en nedgang rundt 6,3 prosent. En relativt kald og våt sommer i vest og nord forklarer store deler av nedgangen for disse fylkene. Noe salg kan også ha flyttet seg til skjenkenæringen under fotball-VM som følge av alle fellesvisningene landet rundt. </t>
  </si>
  <si>
    <t>Totalt salg, liter</t>
  </si>
  <si>
    <t>Kategori</t>
  </si>
  <si>
    <t>Januar - juli</t>
  </si>
  <si>
    <t>Endring</t>
  </si>
  <si>
    <t>2025</t>
  </si>
  <si>
    <t>2026</t>
  </si>
  <si>
    <t>Liter</t>
  </si>
  <si>
    <t>Prosent</t>
  </si>
  <si>
    <t>Svakvin</t>
  </si>
  <si>
    <t>Rødvin</t>
  </si>
  <si>
    <t>Hvitvin</t>
  </si>
  <si>
    <t>Musserende vin</t>
  </si>
  <si>
    <t>Rosévin</t>
  </si>
  <si>
    <t>Perlende vin</t>
  </si>
  <si>
    <t>Aromatisert vin</t>
  </si>
  <si>
    <t>Sider</t>
  </si>
  <si>
    <t>Fruktvin</t>
  </si>
  <si>
    <t>Delvis avalkoholisert vin</t>
  </si>
  <si>
    <t>Brennevin</t>
  </si>
  <si>
    <t>Vodka</t>
  </si>
  <si>
    <t>Likør</t>
  </si>
  <si>
    <t>Whisky</t>
  </si>
  <si>
    <t>Akevitt</t>
  </si>
  <si>
    <t>Druebrennevin</t>
  </si>
  <si>
    <t>Brennevin, annet</t>
  </si>
  <si>
    <t>Gin</t>
  </si>
  <si>
    <t>Brennevin, nøytralt &lt; 37,5 %</t>
  </si>
  <si>
    <t>Rom</t>
  </si>
  <si>
    <t>Bitter</t>
  </si>
  <si>
    <t>Fruktbrennevin</t>
  </si>
  <si>
    <t>Genever</t>
  </si>
  <si>
    <t>Øl</t>
  </si>
  <si>
    <t>Alkoholfritt</t>
  </si>
  <si>
    <t>Sterkvin</t>
  </si>
  <si>
    <t>Totalsum</t>
  </si>
  <si>
    <t>Juli</t>
  </si>
  <si>
    <t>Fylke</t>
  </si>
  <si>
    <t>Agder</t>
  </si>
  <si>
    <t>Akershus</t>
  </si>
  <si>
    <t>Buskerud</t>
  </si>
  <si>
    <t>Finnmark</t>
  </si>
  <si>
    <t>Innlandet</t>
  </si>
  <si>
    <t>Møre og Romsdal</t>
  </si>
  <si>
    <t>Nordland</t>
  </si>
  <si>
    <t>Oslo</t>
  </si>
  <si>
    <t>Rogaland</t>
  </si>
  <si>
    <t>Telemark</t>
  </si>
  <si>
    <t>Troms</t>
  </si>
  <si>
    <t>Trøndelag</t>
  </si>
  <si>
    <t>Vestfold</t>
  </si>
  <si>
    <t>Vestland</t>
  </si>
  <si>
    <t>Østfold</t>
  </si>
  <si>
    <t>Svakvin, liter</t>
  </si>
  <si>
    <t>Kategori / land</t>
  </si>
  <si>
    <t>Frankrike</t>
  </si>
  <si>
    <t>Tyskland</t>
  </si>
  <si>
    <t>Chile</t>
  </si>
  <si>
    <t>Italia</t>
  </si>
  <si>
    <t>Portugal</t>
  </si>
  <si>
    <t>Australia</t>
  </si>
  <si>
    <t>Sør-Afrika</t>
  </si>
  <si>
    <t>Ungarn</t>
  </si>
  <si>
    <t>New Zealand</t>
  </si>
  <si>
    <t>Spania</t>
  </si>
  <si>
    <t>Østerrike</t>
  </si>
  <si>
    <t>USA</t>
  </si>
  <si>
    <t>Romania</t>
  </si>
  <si>
    <t>Hellas</t>
  </si>
  <si>
    <t>England</t>
  </si>
  <si>
    <t>Andre land</t>
  </si>
  <si>
    <t>Argentina</t>
  </si>
  <si>
    <t>Libanon</t>
  </si>
  <si>
    <t>Georgia</t>
  </si>
  <si>
    <t>Norge</t>
  </si>
  <si>
    <t>Sverige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</si>
</sst>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#,##0;@"/>
    <numFmt numFmtId="165" formatCode="0.0\ %"/>
  </numFmts>
  <fonts count="3" x14ac:knownFonts="1">
    <font>
      <sz val="10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164" fontId="2" fillId="4" borderId="9" xfId="0" applyNumberFormat="1" applyFont="1" applyFill="1" applyBorder="1"/>
    <xf numFmtId="9" fontId="2" fillId="4" borderId="9" xfId="1" applyFont="1" applyFill="1" applyBorder="1"/>
    <xf numFmtId="0" fontId="0" fillId="0" borderId="9" xfId="0" applyBorder="1" applyAlignment="1">
      <alignment horizontal="left" indent="1"/>
    </xf>
    <xf numFmtId="164" fontId="0" fillId="0" borderId="9" xfId="0" applyNumberFormat="1" applyBorder="1"/>
    <xf numFmtId="9" fontId="0" fillId="0" borderId="9" xfId="1" applyFont="1" applyBorder="1"/>
    <xf numFmtId="0" fontId="2" fillId="3" borderId="9" xfId="0" applyFont="1" applyFill="1" applyBorder="1" applyAlignment="1">
      <alignment horizontal="left"/>
    </xf>
    <xf numFmtId="164" fontId="2" fillId="3" borderId="9" xfId="0" applyNumberFormat="1" applyFont="1" applyFill="1" applyBorder="1"/>
    <xf numFmtId="164" fontId="2" fillId="2" borderId="9" xfId="0" applyNumberFormat="1" applyFont="1" applyFill="1" applyBorder="1"/>
    <xf numFmtId="9" fontId="2" fillId="2" borderId="9" xfId="1" applyFont="1" applyFill="1" applyBorder="1"/>
    <xf numFmtId="164" fontId="0" fillId="0" borderId="0" xfId="0" applyNumberFormat="1"/>
    <xf numFmtId="9" fontId="0" fillId="0" borderId="0" xfId="1" applyFont="1"/>
    <xf numFmtId="0" fontId="0" fillId="0" borderId="9" xfId="0" applyBorder="1" applyAlignment="1">
      <alignment horizontal="left"/>
    </xf>
    <xf numFmtId="165" fontId="0" fillId="0" borderId="9" xfId="1" applyNumberFormat="1" applyFont="1" applyBorder="1"/>
    <xf numFmtId="0" fontId="2" fillId="0" borderId="9" xfId="0" applyFont="1" applyBorder="1" applyAlignment="1">
      <alignment horizontal="left"/>
    </xf>
    <xf numFmtId="164" fontId="2" fillId="0" borderId="9" xfId="0" applyNumberFormat="1" applyFont="1" applyBorder="1"/>
    <xf numFmtId="0" fontId="2" fillId="2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CD1FB-E495-4AC9-826F-A6642DAE17E4}">
  <dimension ref="A1:E167"/>
  <sheetViews>
    <sheetView tabSelected="1" workbookViewId="0">
      <selection sqref="A1:E8"/>
    </sheetView>
  </sheetViews>
  <sheetFormatPr baseColWidth="10" defaultRowHeight="14.25" x14ac:dyDescent="0.25"/>
  <cols>
    <col min="1" max="1" width="30.7109375" customWidth="1"/>
    <col min="2" max="3" width="12.85546875" customWidth="1"/>
  </cols>
  <sheetData>
    <row r="1" spans="1:5" x14ac:dyDescent="0.25">
      <c r="A1" s="21" t="s">
        <v>0</v>
      </c>
      <c r="B1" s="22"/>
      <c r="C1" s="22"/>
      <c r="D1" s="22"/>
      <c r="E1" s="23"/>
    </row>
    <row r="2" spans="1:5" x14ac:dyDescent="0.25">
      <c r="A2" s="24"/>
      <c r="B2" s="25"/>
      <c r="C2" s="25"/>
      <c r="D2" s="25"/>
      <c r="E2" s="26"/>
    </row>
    <row r="3" spans="1:5" x14ac:dyDescent="0.25">
      <c r="A3" s="24"/>
      <c r="B3" s="25"/>
      <c r="C3" s="25"/>
      <c r="D3" s="25"/>
      <c r="E3" s="26"/>
    </row>
    <row r="4" spans="1:5" x14ac:dyDescent="0.25">
      <c r="A4" s="24"/>
      <c r="B4" s="25"/>
      <c r="C4" s="25"/>
      <c r="D4" s="25"/>
      <c r="E4" s="26"/>
    </row>
    <row r="5" spans="1:5" x14ac:dyDescent="0.25">
      <c r="A5" s="24"/>
      <c r="B5" s="25"/>
      <c r="C5" s="25"/>
      <c r="D5" s="25"/>
      <c r="E5" s="26"/>
    </row>
    <row r="6" spans="1:5" x14ac:dyDescent="0.25">
      <c r="A6" s="24"/>
      <c r="B6" s="25"/>
      <c r="C6" s="25"/>
      <c r="D6" s="25"/>
      <c r="E6" s="26"/>
    </row>
    <row r="7" spans="1:5" x14ac:dyDescent="0.25">
      <c r="A7" s="24"/>
      <c r="B7" s="25"/>
      <c r="C7" s="25"/>
      <c r="D7" s="25"/>
      <c r="E7" s="26"/>
    </row>
    <row r="8" spans="1:5" ht="15" thickBot="1" x14ac:dyDescent="0.3">
      <c r="A8" s="27"/>
      <c r="B8" s="28"/>
      <c r="C8" s="28"/>
      <c r="D8" s="28"/>
      <c r="E8" s="29"/>
    </row>
    <row r="12" spans="1:5" x14ac:dyDescent="0.25">
      <c r="A12" s="19" t="s">
        <v>1</v>
      </c>
      <c r="B12" s="19"/>
      <c r="C12" s="19"/>
      <c r="D12" s="19"/>
      <c r="E12" s="19"/>
    </row>
    <row r="13" spans="1:5" x14ac:dyDescent="0.25">
      <c r="A13" s="20" t="s">
        <v>2</v>
      </c>
      <c r="B13" s="19" t="s">
        <v>3</v>
      </c>
      <c r="C13" s="19"/>
      <c r="D13" s="19" t="s">
        <v>4</v>
      </c>
      <c r="E13" s="19"/>
    </row>
    <row r="14" spans="1:5" x14ac:dyDescent="0.25">
      <c r="A14" s="20"/>
      <c r="B14" s="2" t="s">
        <v>5</v>
      </c>
      <c r="C14" s="2" t="s">
        <v>6</v>
      </c>
      <c r="D14" s="1" t="s">
        <v>7</v>
      </c>
      <c r="E14" s="1" t="s">
        <v>8</v>
      </c>
    </row>
    <row r="15" spans="1:5" x14ac:dyDescent="0.25">
      <c r="A15" s="3" t="s">
        <v>9</v>
      </c>
      <c r="B15" s="4">
        <v>41042698.992000006</v>
      </c>
      <c r="C15" s="4">
        <v>39848502.252999999</v>
      </c>
      <c r="D15" s="4">
        <f>C15-B15</f>
        <v>-1194196.7390000075</v>
      </c>
      <c r="E15" s="5">
        <f>D15/B15</f>
        <v>-2.909644756142326E-2</v>
      </c>
    </row>
    <row r="16" spans="1:5" x14ac:dyDescent="0.25">
      <c r="A16" s="6" t="s">
        <v>10</v>
      </c>
      <c r="B16" s="7">
        <v>19144793.602999996</v>
      </c>
      <c r="C16" s="7">
        <v>18551363.738999993</v>
      </c>
      <c r="D16" s="7">
        <f t="shared" ref="D16:D41" si="0">C16-B16</f>
        <v>-593429.86400000378</v>
      </c>
      <c r="E16" s="8">
        <f t="shared" ref="E16:E41" si="1">D16/B16</f>
        <v>-3.0996931923414055E-2</v>
      </c>
    </row>
    <row r="17" spans="1:5" x14ac:dyDescent="0.25">
      <c r="A17" s="6" t="s">
        <v>11</v>
      </c>
      <c r="B17" s="7">
        <v>14116413.205000011</v>
      </c>
      <c r="C17" s="7">
        <v>13843714.972000001</v>
      </c>
      <c r="D17" s="7">
        <f t="shared" si="0"/>
        <v>-272698.23300001025</v>
      </c>
      <c r="E17" s="8">
        <f t="shared" si="1"/>
        <v>-1.9317813175334153E-2</v>
      </c>
    </row>
    <row r="18" spans="1:5" x14ac:dyDescent="0.25">
      <c r="A18" s="6" t="s">
        <v>12</v>
      </c>
      <c r="B18" s="7">
        <v>3783644.9250000012</v>
      </c>
      <c r="C18" s="7">
        <v>3663826.450000003</v>
      </c>
      <c r="D18" s="7">
        <f t="shared" si="0"/>
        <v>-119818.47499999823</v>
      </c>
      <c r="E18" s="8">
        <f t="shared" si="1"/>
        <v>-3.1667473395378981E-2</v>
      </c>
    </row>
    <row r="19" spans="1:5" x14ac:dyDescent="0.25">
      <c r="A19" s="6" t="s">
        <v>13</v>
      </c>
      <c r="B19" s="7">
        <v>2978251.6020000004</v>
      </c>
      <c r="C19" s="7">
        <v>2863034.9389999988</v>
      </c>
      <c r="D19" s="7">
        <f t="shared" si="0"/>
        <v>-115216.66300000157</v>
      </c>
      <c r="E19" s="8">
        <f t="shared" si="1"/>
        <v>-3.868600722740468E-2</v>
      </c>
    </row>
    <row r="20" spans="1:5" x14ac:dyDescent="0.25">
      <c r="A20" s="6" t="s">
        <v>14</v>
      </c>
      <c r="B20" s="7">
        <v>448416.07500000001</v>
      </c>
      <c r="C20" s="7">
        <v>389436.67499999976</v>
      </c>
      <c r="D20" s="7">
        <f t="shared" si="0"/>
        <v>-58979.400000000256</v>
      </c>
      <c r="E20" s="8">
        <f t="shared" si="1"/>
        <v>-0.1315282909962589</v>
      </c>
    </row>
    <row r="21" spans="1:5" x14ac:dyDescent="0.25">
      <c r="A21" s="6" t="s">
        <v>15</v>
      </c>
      <c r="B21" s="7">
        <v>309756.94200000045</v>
      </c>
      <c r="C21" s="7">
        <v>280345.49300000013</v>
      </c>
      <c r="D21" s="7">
        <f t="shared" si="0"/>
        <v>-29411.449000000313</v>
      </c>
      <c r="E21" s="8">
        <f t="shared" si="1"/>
        <v>-9.4950088317956954E-2</v>
      </c>
    </row>
    <row r="22" spans="1:5" x14ac:dyDescent="0.25">
      <c r="A22" s="6" t="s">
        <v>16</v>
      </c>
      <c r="B22" s="7">
        <v>253880.66500000018</v>
      </c>
      <c r="C22" s="7">
        <v>247686.96</v>
      </c>
      <c r="D22" s="7">
        <f t="shared" si="0"/>
        <v>-6193.7050000001909</v>
      </c>
      <c r="E22" s="8">
        <f t="shared" si="1"/>
        <v>-2.4396127211972547E-2</v>
      </c>
    </row>
    <row r="23" spans="1:5" x14ac:dyDescent="0.25">
      <c r="A23" s="6" t="s">
        <v>17</v>
      </c>
      <c r="B23" s="7">
        <v>7514.9749999999976</v>
      </c>
      <c r="C23" s="7">
        <v>8988.0249999999996</v>
      </c>
      <c r="D23" s="7">
        <f t="shared" si="0"/>
        <v>1473.050000000002</v>
      </c>
      <c r="E23" s="8">
        <f t="shared" si="1"/>
        <v>0.19601528947202118</v>
      </c>
    </row>
    <row r="24" spans="1:5" x14ac:dyDescent="0.25">
      <c r="A24" s="6" t="s">
        <v>18</v>
      </c>
      <c r="B24" s="7">
        <v>27</v>
      </c>
      <c r="C24" s="7">
        <v>105</v>
      </c>
      <c r="D24" s="7">
        <f t="shared" si="0"/>
        <v>78</v>
      </c>
      <c r="E24" s="8">
        <f t="shared" si="1"/>
        <v>2.8888888888888888</v>
      </c>
    </row>
    <row r="25" spans="1:5" x14ac:dyDescent="0.25">
      <c r="A25" s="3" t="s">
        <v>19</v>
      </c>
      <c r="B25" s="4">
        <v>6522564.1349999988</v>
      </c>
      <c r="C25" s="4">
        <v>6356947.8249999983</v>
      </c>
      <c r="D25" s="4">
        <f t="shared" si="0"/>
        <v>-165616.31000000052</v>
      </c>
      <c r="E25" s="5">
        <f t="shared" si="1"/>
        <v>-2.5391288850853216E-2</v>
      </c>
    </row>
    <row r="26" spans="1:5" x14ac:dyDescent="0.25">
      <c r="A26" s="6" t="s">
        <v>20</v>
      </c>
      <c r="B26" s="7">
        <v>1815552.3300000012</v>
      </c>
      <c r="C26" s="7">
        <v>1758388.5099999967</v>
      </c>
      <c r="D26" s="7">
        <f t="shared" si="0"/>
        <v>-57163.820000004489</v>
      </c>
      <c r="E26" s="8">
        <f t="shared" si="1"/>
        <v>-3.1485636109428172E-2</v>
      </c>
    </row>
    <row r="27" spans="1:5" x14ac:dyDescent="0.25">
      <c r="A27" s="6" t="s">
        <v>21</v>
      </c>
      <c r="B27" s="7">
        <v>1305316.6099999975</v>
      </c>
      <c r="C27" s="7">
        <v>1306418.0399999984</v>
      </c>
      <c r="D27" s="7">
        <f t="shared" si="0"/>
        <v>1101.4300000008661</v>
      </c>
      <c r="E27" s="8">
        <f t="shared" si="1"/>
        <v>8.4380294524932786E-4</v>
      </c>
    </row>
    <row r="28" spans="1:5" x14ac:dyDescent="0.25">
      <c r="A28" s="6" t="s">
        <v>22</v>
      </c>
      <c r="B28" s="7">
        <v>857373.13999999617</v>
      </c>
      <c r="C28" s="7">
        <v>852038.87999999872</v>
      </c>
      <c r="D28" s="7">
        <f t="shared" si="0"/>
        <v>-5334.2599999974482</v>
      </c>
      <c r="E28" s="8">
        <f t="shared" si="1"/>
        <v>-6.2216318089898083E-3</v>
      </c>
    </row>
    <row r="29" spans="1:5" x14ac:dyDescent="0.25">
      <c r="A29" s="6" t="s">
        <v>23</v>
      </c>
      <c r="B29" s="7">
        <v>604147.87999999954</v>
      </c>
      <c r="C29" s="7">
        <v>591335.6399999999</v>
      </c>
      <c r="D29" s="7">
        <f t="shared" si="0"/>
        <v>-12812.239999999641</v>
      </c>
      <c r="E29" s="8">
        <f t="shared" si="1"/>
        <v>-2.1207125646124342E-2</v>
      </c>
    </row>
    <row r="30" spans="1:5" x14ac:dyDescent="0.25">
      <c r="A30" s="6" t="s">
        <v>24</v>
      </c>
      <c r="B30" s="7">
        <v>543727.00000000012</v>
      </c>
      <c r="C30" s="7">
        <v>511019.55000000075</v>
      </c>
      <c r="D30" s="7">
        <f t="shared" si="0"/>
        <v>-32707.449999999371</v>
      </c>
      <c r="E30" s="8">
        <f t="shared" si="1"/>
        <v>-6.0154176636435866E-2</v>
      </c>
    </row>
    <row r="31" spans="1:5" x14ac:dyDescent="0.25">
      <c r="A31" s="6" t="s">
        <v>25</v>
      </c>
      <c r="B31" s="7">
        <v>496856.64500000345</v>
      </c>
      <c r="C31" s="7">
        <v>472575.48500000319</v>
      </c>
      <c r="D31" s="7">
        <f t="shared" si="0"/>
        <v>-24281.160000000265</v>
      </c>
      <c r="E31" s="8">
        <f t="shared" si="1"/>
        <v>-4.8869548680384657E-2</v>
      </c>
    </row>
    <row r="32" spans="1:5" x14ac:dyDescent="0.25">
      <c r="A32" s="6" t="s">
        <v>26</v>
      </c>
      <c r="B32" s="7">
        <v>435243.78000000142</v>
      </c>
      <c r="C32" s="7">
        <v>409578.60000000172</v>
      </c>
      <c r="D32" s="7">
        <f t="shared" si="0"/>
        <v>-25665.179999999702</v>
      </c>
      <c r="E32" s="8">
        <f t="shared" si="1"/>
        <v>-5.8967367666919027E-2</v>
      </c>
    </row>
    <row r="33" spans="1:5" x14ac:dyDescent="0.25">
      <c r="A33" s="6" t="s">
        <v>27</v>
      </c>
      <c r="B33" s="7">
        <v>186897.24999999988</v>
      </c>
      <c r="C33" s="7">
        <v>186455.24999999997</v>
      </c>
      <c r="D33" s="7">
        <f t="shared" si="0"/>
        <v>-441.99999999991269</v>
      </c>
      <c r="E33" s="8">
        <f t="shared" si="1"/>
        <v>-2.3649358136618539E-3</v>
      </c>
    </row>
    <row r="34" spans="1:5" x14ac:dyDescent="0.25">
      <c r="A34" s="6" t="s">
        <v>28</v>
      </c>
      <c r="B34" s="7">
        <v>113545.24999999958</v>
      </c>
      <c r="C34" s="7">
        <v>111231.74999999914</v>
      </c>
      <c r="D34" s="7">
        <f t="shared" si="0"/>
        <v>-2313.5000000004366</v>
      </c>
      <c r="E34" s="8">
        <f t="shared" si="1"/>
        <v>-2.0375136784677873E-2</v>
      </c>
    </row>
    <row r="35" spans="1:5" x14ac:dyDescent="0.25">
      <c r="A35" s="6" t="s">
        <v>29</v>
      </c>
      <c r="B35" s="7">
        <v>110967.94999999992</v>
      </c>
      <c r="C35" s="7">
        <v>109651.61999999991</v>
      </c>
      <c r="D35" s="7">
        <f t="shared" si="0"/>
        <v>-1316.3300000000163</v>
      </c>
      <c r="E35" s="8">
        <f t="shared" si="1"/>
        <v>-1.186225392106475E-2</v>
      </c>
    </row>
    <row r="36" spans="1:5" x14ac:dyDescent="0.25">
      <c r="A36" s="6" t="s">
        <v>30</v>
      </c>
      <c r="B36" s="7">
        <v>48253.999999999964</v>
      </c>
      <c r="C36" s="7">
        <v>44104.299999999981</v>
      </c>
      <c r="D36" s="7">
        <f t="shared" si="0"/>
        <v>-4149.6999999999825</v>
      </c>
      <c r="E36" s="8">
        <f t="shared" si="1"/>
        <v>-8.5997015791436676E-2</v>
      </c>
    </row>
    <row r="37" spans="1:5" x14ac:dyDescent="0.25">
      <c r="A37" s="6" t="s">
        <v>31</v>
      </c>
      <c r="B37" s="7">
        <v>4682.2999999999993</v>
      </c>
      <c r="C37" s="7">
        <v>4150.2000000000016</v>
      </c>
      <c r="D37" s="7">
        <f t="shared" si="0"/>
        <v>-532.09999999999764</v>
      </c>
      <c r="E37" s="8">
        <f t="shared" si="1"/>
        <v>-0.11364073211883</v>
      </c>
    </row>
    <row r="38" spans="1:5" x14ac:dyDescent="0.25">
      <c r="A38" s="3" t="s">
        <v>32</v>
      </c>
      <c r="B38" s="4">
        <v>1885721.1189999997</v>
      </c>
      <c r="C38" s="4">
        <v>1986601.5619999946</v>
      </c>
      <c r="D38" s="4">
        <f t="shared" si="0"/>
        <v>100880.44299999485</v>
      </c>
      <c r="E38" s="5">
        <f t="shared" si="1"/>
        <v>5.3497010763443043E-2</v>
      </c>
    </row>
    <row r="39" spans="1:5" x14ac:dyDescent="0.25">
      <c r="A39" s="3" t="s">
        <v>33</v>
      </c>
      <c r="B39" s="4">
        <v>777260.06499999925</v>
      </c>
      <c r="C39" s="4">
        <v>813697.79999999888</v>
      </c>
      <c r="D39" s="4">
        <f t="shared" si="0"/>
        <v>36437.734999999637</v>
      </c>
      <c r="E39" s="5">
        <f t="shared" si="1"/>
        <v>4.6879721010752912E-2</v>
      </c>
    </row>
    <row r="40" spans="1:5" x14ac:dyDescent="0.25">
      <c r="A40" s="3" t="s">
        <v>34</v>
      </c>
      <c r="B40" s="4">
        <v>217719.50000000003</v>
      </c>
      <c r="C40" s="4">
        <v>209421.27500000005</v>
      </c>
      <c r="D40" s="4">
        <f t="shared" si="0"/>
        <v>-8298.2249999999767</v>
      </c>
      <c r="E40" s="5">
        <f t="shared" si="1"/>
        <v>-3.8114293850573674E-2</v>
      </c>
    </row>
    <row r="41" spans="1:5" x14ac:dyDescent="0.25">
      <c r="A41" s="9" t="s">
        <v>35</v>
      </c>
      <c r="B41" s="10">
        <v>50445963.811000012</v>
      </c>
      <c r="C41" s="10">
        <v>49215170.714999989</v>
      </c>
      <c r="D41" s="11">
        <f t="shared" si="0"/>
        <v>-1230793.0960000232</v>
      </c>
      <c r="E41" s="12">
        <f t="shared" si="1"/>
        <v>-2.4398247213816584E-2</v>
      </c>
    </row>
    <row r="42" spans="1:5" x14ac:dyDescent="0.25">
      <c r="D42" s="13"/>
      <c r="E42" s="14"/>
    </row>
    <row r="43" spans="1:5" x14ac:dyDescent="0.25">
      <c r="D43" s="13"/>
      <c r="E43" s="14"/>
    </row>
    <row r="44" spans="1:5" x14ac:dyDescent="0.25">
      <c r="D44" s="13"/>
      <c r="E44" s="14"/>
    </row>
    <row r="46" spans="1:5" x14ac:dyDescent="0.25">
      <c r="A46" s="19" t="s">
        <v>1</v>
      </c>
      <c r="B46" s="19"/>
      <c r="C46" s="19"/>
      <c r="D46" s="19"/>
      <c r="E46" s="19"/>
    </row>
    <row r="47" spans="1:5" x14ac:dyDescent="0.25">
      <c r="A47" s="20" t="s">
        <v>2</v>
      </c>
      <c r="B47" s="19" t="s">
        <v>36</v>
      </c>
      <c r="C47" s="19"/>
      <c r="D47" s="19" t="s">
        <v>4</v>
      </c>
      <c r="E47" s="19"/>
    </row>
    <row r="48" spans="1:5" x14ac:dyDescent="0.25">
      <c r="A48" s="20"/>
      <c r="B48" s="2" t="s">
        <v>5</v>
      </c>
      <c r="C48" s="2" t="s">
        <v>6</v>
      </c>
      <c r="D48" s="1" t="s">
        <v>7</v>
      </c>
      <c r="E48" s="1" t="s">
        <v>8</v>
      </c>
    </row>
    <row r="49" spans="1:5" x14ac:dyDescent="0.25">
      <c r="A49" s="3" t="s">
        <v>9</v>
      </c>
      <c r="B49" s="4">
        <v>7087284.7139999988</v>
      </c>
      <c r="C49" s="4">
        <v>6739614.6450000014</v>
      </c>
      <c r="D49" s="4">
        <f t="shared" ref="D49:D75" si="2">C49-B49</f>
        <v>-347670.06899999734</v>
      </c>
      <c r="E49" s="5">
        <f t="shared" ref="E49:E75" si="3">D49/B49</f>
        <v>-4.9055468071322272E-2</v>
      </c>
    </row>
    <row r="50" spans="1:5" x14ac:dyDescent="0.25">
      <c r="A50" s="6" t="s">
        <v>11</v>
      </c>
      <c r="B50" s="7">
        <v>2896752.6769999997</v>
      </c>
      <c r="C50" s="7">
        <v>2665968.8709999993</v>
      </c>
      <c r="D50" s="7">
        <f t="shared" si="2"/>
        <v>-230783.80600000033</v>
      </c>
      <c r="E50" s="8">
        <f t="shared" si="3"/>
        <v>-7.96698343743346E-2</v>
      </c>
    </row>
    <row r="51" spans="1:5" x14ac:dyDescent="0.25">
      <c r="A51" s="6" t="s">
        <v>10</v>
      </c>
      <c r="B51" s="7">
        <v>2556791.5319999997</v>
      </c>
      <c r="C51" s="7">
        <v>2558482.6060000006</v>
      </c>
      <c r="D51" s="7">
        <f t="shared" si="2"/>
        <v>1691.0740000009537</v>
      </c>
      <c r="E51" s="8">
        <f t="shared" si="3"/>
        <v>6.6140472495938862E-4</v>
      </c>
    </row>
    <row r="52" spans="1:5" x14ac:dyDescent="0.25">
      <c r="A52" s="6" t="s">
        <v>13</v>
      </c>
      <c r="B52" s="7">
        <v>784281.60399999993</v>
      </c>
      <c r="C52" s="7">
        <v>721499.8130000002</v>
      </c>
      <c r="D52" s="7">
        <f t="shared" si="2"/>
        <v>-62781.790999999736</v>
      </c>
      <c r="E52" s="8">
        <f t="shared" si="3"/>
        <v>-8.0050061967282538E-2</v>
      </c>
    </row>
    <row r="53" spans="1:5" x14ac:dyDescent="0.25">
      <c r="A53" s="6" t="s">
        <v>12</v>
      </c>
      <c r="B53" s="7">
        <v>634583.77499999991</v>
      </c>
      <c r="C53" s="7">
        <v>604608.10000000021</v>
      </c>
      <c r="D53" s="7">
        <f t="shared" si="2"/>
        <v>-29975.674999999697</v>
      </c>
      <c r="E53" s="8">
        <f t="shared" si="3"/>
        <v>-4.7236749789261005E-2</v>
      </c>
    </row>
    <row r="54" spans="1:5" x14ac:dyDescent="0.25">
      <c r="A54" s="6" t="s">
        <v>14</v>
      </c>
      <c r="B54" s="7">
        <v>92872.3</v>
      </c>
      <c r="C54" s="7">
        <v>76731.45</v>
      </c>
      <c r="D54" s="7">
        <f t="shared" si="2"/>
        <v>-16140.850000000006</v>
      </c>
      <c r="E54" s="8">
        <f t="shared" si="3"/>
        <v>-0.17379616957908875</v>
      </c>
    </row>
    <row r="55" spans="1:5" x14ac:dyDescent="0.25">
      <c r="A55" s="6" t="s">
        <v>15</v>
      </c>
      <c r="B55" s="7">
        <v>64448.640999999996</v>
      </c>
      <c r="C55" s="7">
        <v>57918.025000000023</v>
      </c>
      <c r="D55" s="7">
        <f t="shared" si="2"/>
        <v>-6530.6159999999727</v>
      </c>
      <c r="E55" s="8">
        <f t="shared" si="3"/>
        <v>-0.10133054628723627</v>
      </c>
    </row>
    <row r="56" spans="1:5" x14ac:dyDescent="0.25">
      <c r="A56" s="6" t="s">
        <v>16</v>
      </c>
      <c r="B56" s="7">
        <v>55795.51</v>
      </c>
      <c r="C56" s="7">
        <v>52734.604999999989</v>
      </c>
      <c r="D56" s="7">
        <f t="shared" si="2"/>
        <v>-3060.9050000000134</v>
      </c>
      <c r="E56" s="8">
        <f t="shared" si="3"/>
        <v>-5.4859342624523251E-2</v>
      </c>
    </row>
    <row r="57" spans="1:5" x14ac:dyDescent="0.25">
      <c r="A57" s="6" t="s">
        <v>17</v>
      </c>
      <c r="B57" s="7">
        <v>1753.4250000000002</v>
      </c>
      <c r="C57" s="7">
        <v>1647.9249999999997</v>
      </c>
      <c r="D57" s="7">
        <f t="shared" si="2"/>
        <v>-105.50000000000045</v>
      </c>
      <c r="E57" s="8">
        <f t="shared" si="3"/>
        <v>-6.0167956998446154E-2</v>
      </c>
    </row>
    <row r="58" spans="1:5" x14ac:dyDescent="0.25">
      <c r="A58" s="6" t="s">
        <v>18</v>
      </c>
      <c r="B58" s="7">
        <v>5.25</v>
      </c>
      <c r="C58" s="7">
        <v>23.25</v>
      </c>
      <c r="D58" s="7">
        <f t="shared" si="2"/>
        <v>18</v>
      </c>
      <c r="E58" s="8">
        <f t="shared" si="3"/>
        <v>3.4285714285714284</v>
      </c>
    </row>
    <row r="59" spans="1:5" x14ac:dyDescent="0.25">
      <c r="A59" s="3" t="s">
        <v>19</v>
      </c>
      <c r="B59" s="4">
        <v>1080985.5550000002</v>
      </c>
      <c r="C59" s="4">
        <v>1058482.375</v>
      </c>
      <c r="D59" s="4">
        <f t="shared" si="2"/>
        <v>-22503.180000000168</v>
      </c>
      <c r="E59" s="5">
        <f t="shared" si="3"/>
        <v>-2.0817280948772866E-2</v>
      </c>
    </row>
    <row r="60" spans="1:5" x14ac:dyDescent="0.25">
      <c r="A60" s="6" t="s">
        <v>20</v>
      </c>
      <c r="B60" s="7">
        <v>288487.99000000022</v>
      </c>
      <c r="C60" s="7">
        <v>281364.57000000018</v>
      </c>
      <c r="D60" s="7">
        <f t="shared" si="2"/>
        <v>-7123.4200000000419</v>
      </c>
      <c r="E60" s="8">
        <f t="shared" si="3"/>
        <v>-2.4692258419492737E-2</v>
      </c>
    </row>
    <row r="61" spans="1:5" x14ac:dyDescent="0.25">
      <c r="A61" s="6" t="s">
        <v>21</v>
      </c>
      <c r="B61" s="7">
        <v>223007.27000000005</v>
      </c>
      <c r="C61" s="7">
        <v>226637.00000000003</v>
      </c>
      <c r="D61" s="7">
        <f t="shared" si="2"/>
        <v>3629.7299999999814</v>
      </c>
      <c r="E61" s="8">
        <f t="shared" si="3"/>
        <v>1.627628552199209E-2</v>
      </c>
    </row>
    <row r="62" spans="1:5" x14ac:dyDescent="0.25">
      <c r="A62" s="6" t="s">
        <v>22</v>
      </c>
      <c r="B62" s="7">
        <v>124644.08</v>
      </c>
      <c r="C62" s="7">
        <v>128019.20999999993</v>
      </c>
      <c r="D62" s="7">
        <f t="shared" si="2"/>
        <v>3375.1299999999319</v>
      </c>
      <c r="E62" s="8">
        <f t="shared" si="3"/>
        <v>2.7078141216172736E-2</v>
      </c>
    </row>
    <row r="63" spans="1:5" x14ac:dyDescent="0.25">
      <c r="A63" s="6" t="s">
        <v>23</v>
      </c>
      <c r="B63" s="7">
        <v>100312.22</v>
      </c>
      <c r="C63" s="7">
        <v>99862.139999999985</v>
      </c>
      <c r="D63" s="7">
        <f t="shared" si="2"/>
        <v>-450.0800000000163</v>
      </c>
      <c r="E63" s="8">
        <f t="shared" si="3"/>
        <v>-4.4867913400781709E-3</v>
      </c>
    </row>
    <row r="64" spans="1:5" x14ac:dyDescent="0.25">
      <c r="A64" s="6" t="s">
        <v>25</v>
      </c>
      <c r="B64" s="7">
        <v>101731.01499999994</v>
      </c>
      <c r="C64" s="7">
        <v>94001.914999999921</v>
      </c>
      <c r="D64" s="7">
        <f t="shared" si="2"/>
        <v>-7729.1000000000204</v>
      </c>
      <c r="E64" s="8">
        <f t="shared" si="3"/>
        <v>-7.5975846697293098E-2</v>
      </c>
    </row>
    <row r="65" spans="1:5" x14ac:dyDescent="0.25">
      <c r="A65" s="6" t="s">
        <v>26</v>
      </c>
      <c r="B65" s="7">
        <v>88204.219999999972</v>
      </c>
      <c r="C65" s="7">
        <v>79217.149999999965</v>
      </c>
      <c r="D65" s="7">
        <f t="shared" si="2"/>
        <v>-8987.070000000007</v>
      </c>
      <c r="E65" s="8">
        <f t="shared" si="3"/>
        <v>-0.10188934270945324</v>
      </c>
    </row>
    <row r="66" spans="1:5" x14ac:dyDescent="0.25">
      <c r="A66" s="6" t="s">
        <v>24</v>
      </c>
      <c r="B66" s="7">
        <v>81072.249999999985</v>
      </c>
      <c r="C66" s="7">
        <v>78439.009999999995</v>
      </c>
      <c r="D66" s="7">
        <f t="shared" si="2"/>
        <v>-2633.2399999999907</v>
      </c>
      <c r="E66" s="8">
        <f t="shared" si="3"/>
        <v>-3.2480164297894673E-2</v>
      </c>
    </row>
    <row r="67" spans="1:5" x14ac:dyDescent="0.25">
      <c r="A67" s="6" t="s">
        <v>28</v>
      </c>
      <c r="B67" s="7">
        <v>24142.050000000007</v>
      </c>
      <c r="C67" s="7">
        <v>22814.850000000006</v>
      </c>
      <c r="D67" s="7">
        <f t="shared" si="2"/>
        <v>-1327.2000000000007</v>
      </c>
      <c r="E67" s="8">
        <f t="shared" si="3"/>
        <v>-5.497461897394796E-2</v>
      </c>
    </row>
    <row r="68" spans="1:5" x14ac:dyDescent="0.25">
      <c r="A68" s="6" t="s">
        <v>27</v>
      </c>
      <c r="B68" s="7">
        <v>21583.75</v>
      </c>
      <c r="C68" s="7">
        <v>20850.750000000004</v>
      </c>
      <c r="D68" s="7">
        <f t="shared" si="2"/>
        <v>-732.99999999999636</v>
      </c>
      <c r="E68" s="8">
        <f t="shared" si="3"/>
        <v>-3.3960734348757578E-2</v>
      </c>
    </row>
    <row r="69" spans="1:5" x14ac:dyDescent="0.25">
      <c r="A69" s="6" t="s">
        <v>29</v>
      </c>
      <c r="B69" s="7">
        <v>18921.71</v>
      </c>
      <c r="C69" s="7">
        <v>18946.28</v>
      </c>
      <c r="D69" s="7">
        <f t="shared" si="2"/>
        <v>24.569999999999709</v>
      </c>
      <c r="E69" s="8">
        <f t="shared" si="3"/>
        <v>1.29850843290589E-3</v>
      </c>
    </row>
    <row r="70" spans="1:5" x14ac:dyDescent="0.25">
      <c r="A70" s="6" t="s">
        <v>30</v>
      </c>
      <c r="B70" s="7">
        <v>8190.6000000000013</v>
      </c>
      <c r="C70" s="7">
        <v>7668.2</v>
      </c>
      <c r="D70" s="7">
        <f t="shared" si="2"/>
        <v>-522.40000000000146</v>
      </c>
      <c r="E70" s="8">
        <f t="shared" si="3"/>
        <v>-6.3780431226039769E-2</v>
      </c>
    </row>
    <row r="71" spans="1:5" x14ac:dyDescent="0.25">
      <c r="A71" s="6" t="s">
        <v>31</v>
      </c>
      <c r="B71" s="7">
        <v>688.40000000000009</v>
      </c>
      <c r="C71" s="7">
        <v>661.30000000000007</v>
      </c>
      <c r="D71" s="7">
        <f t="shared" si="2"/>
        <v>-27.100000000000023</v>
      </c>
      <c r="E71" s="8">
        <f t="shared" si="3"/>
        <v>-3.9366647298082535E-2</v>
      </c>
    </row>
    <row r="72" spans="1:5" x14ac:dyDescent="0.25">
      <c r="A72" s="3" t="s">
        <v>32</v>
      </c>
      <c r="B72" s="4">
        <v>321870.14299999969</v>
      </c>
      <c r="C72" s="4">
        <v>343721.77299999999</v>
      </c>
      <c r="D72" s="4">
        <f t="shared" si="2"/>
        <v>21851.630000000296</v>
      </c>
      <c r="E72" s="5">
        <f t="shared" si="3"/>
        <v>6.7889583657345681E-2</v>
      </c>
    </row>
    <row r="73" spans="1:5" x14ac:dyDescent="0.25">
      <c r="A73" s="3" t="s">
        <v>33</v>
      </c>
      <c r="B73" s="4">
        <v>137344.09999999989</v>
      </c>
      <c r="C73" s="4">
        <v>133535.5449999999</v>
      </c>
      <c r="D73" s="4">
        <f t="shared" si="2"/>
        <v>-3808.554999999993</v>
      </c>
      <c r="E73" s="5">
        <f t="shared" si="3"/>
        <v>-2.7730022622012858E-2</v>
      </c>
    </row>
    <row r="74" spans="1:5" x14ac:dyDescent="0.25">
      <c r="A74" s="3" t="s">
        <v>34</v>
      </c>
      <c r="B74" s="4">
        <v>32570.700000000004</v>
      </c>
      <c r="C74" s="4">
        <v>31180.374999999996</v>
      </c>
      <c r="D74" s="4">
        <f t="shared" si="2"/>
        <v>-1390.325000000008</v>
      </c>
      <c r="E74" s="5">
        <f t="shared" si="3"/>
        <v>-4.2686371493397678E-2</v>
      </c>
    </row>
    <row r="75" spans="1:5" x14ac:dyDescent="0.25">
      <c r="A75" s="9" t="s">
        <v>35</v>
      </c>
      <c r="B75" s="10">
        <v>8660055.2119999994</v>
      </c>
      <c r="C75" s="10">
        <v>8306534.7130000014</v>
      </c>
      <c r="D75" s="11">
        <f t="shared" si="2"/>
        <v>-353520.49899999797</v>
      </c>
      <c r="E75" s="12">
        <f t="shared" si="3"/>
        <v>-4.0821968260679721E-2</v>
      </c>
    </row>
    <row r="76" spans="1:5" x14ac:dyDescent="0.25">
      <c r="D76" s="13"/>
      <c r="E76" s="14"/>
    </row>
    <row r="77" spans="1:5" x14ac:dyDescent="0.25">
      <c r="D77" s="13"/>
      <c r="E77" s="14"/>
    </row>
    <row r="78" spans="1:5" x14ac:dyDescent="0.25">
      <c r="D78" s="13"/>
      <c r="E78" s="14"/>
    </row>
    <row r="79" spans="1:5" x14ac:dyDescent="0.25">
      <c r="D79" s="13"/>
      <c r="E79" s="14"/>
    </row>
    <row r="80" spans="1:5" x14ac:dyDescent="0.25">
      <c r="A80" s="19" t="s">
        <v>1</v>
      </c>
      <c r="B80" s="19"/>
      <c r="C80" s="19"/>
      <c r="D80" s="19"/>
      <c r="E80" s="19"/>
    </row>
    <row r="81" spans="1:5" x14ac:dyDescent="0.25">
      <c r="A81" s="20" t="s">
        <v>37</v>
      </c>
      <c r="B81" s="19" t="s">
        <v>36</v>
      </c>
      <c r="C81" s="19"/>
      <c r="D81" s="19" t="s">
        <v>4</v>
      </c>
      <c r="E81" s="19"/>
    </row>
    <row r="82" spans="1:5" x14ac:dyDescent="0.25">
      <c r="A82" s="20"/>
      <c r="B82" s="2" t="s">
        <v>5</v>
      </c>
      <c r="C82" s="2" t="s">
        <v>6</v>
      </c>
      <c r="D82" s="1" t="s">
        <v>7</v>
      </c>
      <c r="E82" s="1" t="s">
        <v>8</v>
      </c>
    </row>
    <row r="83" spans="1:5" x14ac:dyDescent="0.25">
      <c r="A83" s="15" t="s">
        <v>38</v>
      </c>
      <c r="B83" s="7">
        <v>705426.19199999957</v>
      </c>
      <c r="C83" s="7">
        <v>696974.56599999964</v>
      </c>
      <c r="D83" s="7">
        <f t="shared" ref="D83:D146" si="4">C83-B83</f>
        <v>-8451.6259999999311</v>
      </c>
      <c r="E83" s="16">
        <f t="shared" ref="E83:E146" si="5">D83/B83</f>
        <v>-1.1980879212945265E-2</v>
      </c>
    </row>
    <row r="84" spans="1:5" x14ac:dyDescent="0.25">
      <c r="A84" s="15" t="s">
        <v>39</v>
      </c>
      <c r="B84" s="7">
        <v>948844.23899999971</v>
      </c>
      <c r="C84" s="7">
        <v>929742.17199999932</v>
      </c>
      <c r="D84" s="7">
        <f t="shared" si="4"/>
        <v>-19102.067000000388</v>
      </c>
      <c r="E84" s="16">
        <f t="shared" si="5"/>
        <v>-2.0131931264221328E-2</v>
      </c>
    </row>
    <row r="85" spans="1:5" x14ac:dyDescent="0.25">
      <c r="A85" s="15" t="s">
        <v>40</v>
      </c>
      <c r="B85" s="7">
        <v>432370.66200000024</v>
      </c>
      <c r="C85" s="7">
        <v>430205.64900000009</v>
      </c>
      <c r="D85" s="7">
        <f t="shared" si="4"/>
        <v>-2165.0130000001518</v>
      </c>
      <c r="E85" s="16">
        <f t="shared" si="5"/>
        <v>-5.0073078270055022E-3</v>
      </c>
    </row>
    <row r="86" spans="1:5" x14ac:dyDescent="0.25">
      <c r="A86" s="15" t="s">
        <v>41</v>
      </c>
      <c r="B86" s="7">
        <v>131070.539</v>
      </c>
      <c r="C86" s="7">
        <v>124119.336</v>
      </c>
      <c r="D86" s="7">
        <f t="shared" si="4"/>
        <v>-6951.2030000000086</v>
      </c>
      <c r="E86" s="16">
        <f t="shared" si="5"/>
        <v>-5.3034061300381227E-2</v>
      </c>
    </row>
    <row r="87" spans="1:5" x14ac:dyDescent="0.25">
      <c r="A87" s="15" t="s">
        <v>42</v>
      </c>
      <c r="B87" s="7">
        <v>660187.7919999999</v>
      </c>
      <c r="C87" s="7">
        <v>649852.647</v>
      </c>
      <c r="D87" s="7">
        <f t="shared" si="4"/>
        <v>-10335.144999999902</v>
      </c>
      <c r="E87" s="16">
        <f t="shared" si="5"/>
        <v>-1.5654856277620935E-2</v>
      </c>
    </row>
    <row r="88" spans="1:5" x14ac:dyDescent="0.25">
      <c r="A88" s="15" t="s">
        <v>43</v>
      </c>
      <c r="B88" s="7">
        <v>411235.27500000002</v>
      </c>
      <c r="C88" s="7">
        <v>371276.98099999991</v>
      </c>
      <c r="D88" s="7">
        <f t="shared" si="4"/>
        <v>-39958.294000000111</v>
      </c>
      <c r="E88" s="16">
        <f t="shared" si="5"/>
        <v>-9.716650401646626E-2</v>
      </c>
    </row>
    <row r="89" spans="1:5" x14ac:dyDescent="0.25">
      <c r="A89" s="15" t="s">
        <v>44</v>
      </c>
      <c r="B89" s="7">
        <v>534651.4090000001</v>
      </c>
      <c r="C89" s="7">
        <v>447505.48200000008</v>
      </c>
      <c r="D89" s="7">
        <f t="shared" si="4"/>
        <v>-87145.927000000025</v>
      </c>
      <c r="E89" s="16">
        <f t="shared" si="5"/>
        <v>-0.16299578666218387</v>
      </c>
    </row>
    <row r="90" spans="1:5" x14ac:dyDescent="0.25">
      <c r="A90" s="15" t="s">
        <v>45</v>
      </c>
      <c r="B90" s="7">
        <v>844597.36499999976</v>
      </c>
      <c r="C90" s="7">
        <v>844451.375</v>
      </c>
      <c r="D90" s="7">
        <f t="shared" si="4"/>
        <v>-145.98999999975786</v>
      </c>
      <c r="E90" s="16">
        <f t="shared" si="5"/>
        <v>-1.72851593018832E-4</v>
      </c>
    </row>
    <row r="91" spans="1:5" x14ac:dyDescent="0.25">
      <c r="A91" s="15" t="s">
        <v>46</v>
      </c>
      <c r="B91" s="7">
        <v>651866.70100000012</v>
      </c>
      <c r="C91" s="7">
        <v>645541.326</v>
      </c>
      <c r="D91" s="7">
        <f t="shared" si="4"/>
        <v>-6325.3750000001164</v>
      </c>
      <c r="E91" s="16">
        <f t="shared" si="5"/>
        <v>-9.7034792393853476E-3</v>
      </c>
    </row>
    <row r="92" spans="1:5" x14ac:dyDescent="0.25">
      <c r="A92" s="15" t="s">
        <v>47</v>
      </c>
      <c r="B92" s="7">
        <v>367048.85800000001</v>
      </c>
      <c r="C92" s="7">
        <v>363009.92300000001</v>
      </c>
      <c r="D92" s="7">
        <f t="shared" si="4"/>
        <v>-4038.9349999999977</v>
      </c>
      <c r="E92" s="16">
        <f t="shared" si="5"/>
        <v>-1.1003807563951057E-2</v>
      </c>
    </row>
    <row r="93" spans="1:5" x14ac:dyDescent="0.25">
      <c r="A93" s="15" t="s">
        <v>48</v>
      </c>
      <c r="B93" s="7">
        <v>317083.24599999987</v>
      </c>
      <c r="C93" s="7">
        <v>284515.94599999988</v>
      </c>
      <c r="D93" s="7">
        <f t="shared" si="4"/>
        <v>-32567.299999999988</v>
      </c>
      <c r="E93" s="16">
        <f t="shared" si="5"/>
        <v>-0.10270899018108325</v>
      </c>
    </row>
    <row r="94" spans="1:5" x14ac:dyDescent="0.25">
      <c r="A94" s="15" t="s">
        <v>49</v>
      </c>
      <c r="B94" s="7">
        <v>743546.8330000001</v>
      </c>
      <c r="C94" s="7">
        <v>661006.18900000001</v>
      </c>
      <c r="D94" s="7">
        <f t="shared" si="4"/>
        <v>-82540.644000000088</v>
      </c>
      <c r="E94" s="16">
        <f t="shared" si="5"/>
        <v>-0.11100934108880815</v>
      </c>
    </row>
    <row r="95" spans="1:5" x14ac:dyDescent="0.25">
      <c r="A95" s="15" t="s">
        <v>50</v>
      </c>
      <c r="B95" s="7">
        <v>596149.03099999996</v>
      </c>
      <c r="C95" s="7">
        <v>584728.22299999988</v>
      </c>
      <c r="D95" s="7">
        <f t="shared" si="4"/>
        <v>-11420.808000000077</v>
      </c>
      <c r="E95" s="16">
        <f t="shared" si="5"/>
        <v>-1.9157639123966098E-2</v>
      </c>
    </row>
    <row r="96" spans="1:5" x14ac:dyDescent="0.25">
      <c r="A96" s="15" t="s">
        <v>51</v>
      </c>
      <c r="B96" s="7">
        <v>941863.48500000022</v>
      </c>
      <c r="C96" s="7">
        <v>899250.6399999999</v>
      </c>
      <c r="D96" s="7">
        <f t="shared" si="4"/>
        <v>-42612.845000000321</v>
      </c>
      <c r="E96" s="16">
        <f t="shared" si="5"/>
        <v>-4.5243122468008524E-2</v>
      </c>
    </row>
    <row r="97" spans="1:5" x14ac:dyDescent="0.25">
      <c r="A97" s="15" t="s">
        <v>52</v>
      </c>
      <c r="B97" s="7">
        <v>374113.58500000002</v>
      </c>
      <c r="C97" s="7">
        <v>374354.25800000003</v>
      </c>
      <c r="D97" s="7">
        <f t="shared" si="4"/>
        <v>240.67300000000978</v>
      </c>
      <c r="E97" s="16">
        <f t="shared" si="5"/>
        <v>6.4331531826092271E-4</v>
      </c>
    </row>
    <row r="98" spans="1:5" x14ac:dyDescent="0.25">
      <c r="A98" s="9" t="s">
        <v>35</v>
      </c>
      <c r="B98" s="10">
        <v>8660055.2119999994</v>
      </c>
      <c r="C98" s="10">
        <v>8306534.7129999995</v>
      </c>
      <c r="D98" s="11">
        <f t="shared" si="4"/>
        <v>-353520.49899999984</v>
      </c>
      <c r="E98" s="12">
        <f t="shared" si="5"/>
        <v>-4.0821968260679936E-2</v>
      </c>
    </row>
    <row r="99" spans="1:5" x14ac:dyDescent="0.25">
      <c r="D99" s="13"/>
      <c r="E99" s="14"/>
    </row>
    <row r="100" spans="1:5" x14ac:dyDescent="0.25">
      <c r="D100" s="13"/>
      <c r="E100" s="14"/>
    </row>
    <row r="101" spans="1:5" x14ac:dyDescent="0.25">
      <c r="D101" s="13"/>
      <c r="E101" s="14"/>
    </row>
    <row r="102" spans="1:5" x14ac:dyDescent="0.25">
      <c r="D102" s="13"/>
      <c r="E102" s="14"/>
    </row>
    <row r="103" spans="1:5" x14ac:dyDescent="0.25">
      <c r="A103" s="19" t="s">
        <v>53</v>
      </c>
      <c r="B103" s="19"/>
      <c r="C103" s="19"/>
      <c r="D103" s="19"/>
      <c r="E103" s="19"/>
    </row>
    <row r="104" spans="1:5" x14ac:dyDescent="0.25">
      <c r="A104" s="20" t="s">
        <v>54</v>
      </c>
      <c r="B104" s="19" t="s">
        <v>36</v>
      </c>
      <c r="C104" s="19"/>
      <c r="D104" s="19" t="s">
        <v>4</v>
      </c>
      <c r="E104" s="19"/>
    </row>
    <row r="105" spans="1:5" x14ac:dyDescent="0.25">
      <c r="A105" s="20"/>
      <c r="B105" s="2" t="s">
        <v>5</v>
      </c>
      <c r="C105" s="2" t="s">
        <v>6</v>
      </c>
      <c r="D105" s="1" t="s">
        <v>7</v>
      </c>
      <c r="E105" s="1" t="s">
        <v>8</v>
      </c>
    </row>
    <row r="106" spans="1:5" x14ac:dyDescent="0.25">
      <c r="A106" s="3" t="s">
        <v>11</v>
      </c>
      <c r="B106" s="4">
        <v>2896752.6770000001</v>
      </c>
      <c r="C106" s="4">
        <v>2665968.8710000003</v>
      </c>
      <c r="D106" s="4">
        <f t="shared" si="4"/>
        <v>-230783.80599999987</v>
      </c>
      <c r="E106" s="5">
        <f t="shared" si="5"/>
        <v>-7.966983437433442E-2</v>
      </c>
    </row>
    <row r="107" spans="1:5" x14ac:dyDescent="0.25">
      <c r="A107" s="6" t="s">
        <v>55</v>
      </c>
      <c r="B107" s="7">
        <v>764081.69699999993</v>
      </c>
      <c r="C107" s="7">
        <v>724597.69600000023</v>
      </c>
      <c r="D107" s="7">
        <f t="shared" si="4"/>
        <v>-39484.000999999698</v>
      </c>
      <c r="E107" s="8">
        <f t="shared" si="5"/>
        <v>-5.1675103794561514E-2</v>
      </c>
    </row>
    <row r="108" spans="1:5" x14ac:dyDescent="0.25">
      <c r="A108" s="6" t="s">
        <v>56</v>
      </c>
      <c r="B108" s="7">
        <v>765994.43500000006</v>
      </c>
      <c r="C108" s="7">
        <v>687938.68800000008</v>
      </c>
      <c r="D108" s="7">
        <f t="shared" si="4"/>
        <v>-78055.746999999974</v>
      </c>
      <c r="E108" s="8">
        <f t="shared" si="5"/>
        <v>-0.10190119331611067</v>
      </c>
    </row>
    <row r="109" spans="1:5" x14ac:dyDescent="0.25">
      <c r="A109" s="6" t="s">
        <v>57</v>
      </c>
      <c r="B109" s="7">
        <v>281653.75</v>
      </c>
      <c r="C109" s="7">
        <v>258096.75</v>
      </c>
      <c r="D109" s="7">
        <f t="shared" si="4"/>
        <v>-23557</v>
      </c>
      <c r="E109" s="8">
        <f t="shared" si="5"/>
        <v>-8.3638155004149603E-2</v>
      </c>
    </row>
    <row r="110" spans="1:5" x14ac:dyDescent="0.25">
      <c r="A110" s="6" t="s">
        <v>58</v>
      </c>
      <c r="B110" s="7">
        <v>252612.70500000005</v>
      </c>
      <c r="C110" s="7">
        <v>244671.935</v>
      </c>
      <c r="D110" s="7">
        <f t="shared" si="4"/>
        <v>-7940.7700000000477</v>
      </c>
      <c r="E110" s="8">
        <f t="shared" si="5"/>
        <v>-3.1434563039891623E-2</v>
      </c>
    </row>
    <row r="111" spans="1:5" x14ac:dyDescent="0.25">
      <c r="A111" s="6" t="s">
        <v>59</v>
      </c>
      <c r="B111" s="7">
        <v>184105.25</v>
      </c>
      <c r="C111" s="7">
        <v>171345.375</v>
      </c>
      <c r="D111" s="7">
        <f t="shared" si="4"/>
        <v>-12759.875</v>
      </c>
      <c r="E111" s="8">
        <f t="shared" si="5"/>
        <v>-6.9307502094589912E-2</v>
      </c>
    </row>
    <row r="112" spans="1:5" x14ac:dyDescent="0.25">
      <c r="A112" s="6" t="s">
        <v>60</v>
      </c>
      <c r="B112" s="7">
        <v>162993.5</v>
      </c>
      <c r="C112" s="7">
        <v>129521.5</v>
      </c>
      <c r="D112" s="7">
        <f t="shared" si="4"/>
        <v>-33472</v>
      </c>
      <c r="E112" s="8">
        <f t="shared" si="5"/>
        <v>-0.20535788236954233</v>
      </c>
    </row>
    <row r="113" spans="1:5" x14ac:dyDescent="0.25">
      <c r="A113" s="6" t="s">
        <v>61</v>
      </c>
      <c r="B113" s="7">
        <v>95762</v>
      </c>
      <c r="C113" s="7">
        <v>88170.875</v>
      </c>
      <c r="D113" s="7">
        <f t="shared" si="4"/>
        <v>-7591.125</v>
      </c>
      <c r="E113" s="8">
        <f t="shared" si="5"/>
        <v>-7.9270744136505089E-2</v>
      </c>
    </row>
    <row r="114" spans="1:5" x14ac:dyDescent="0.25">
      <c r="A114" s="6" t="s">
        <v>62</v>
      </c>
      <c r="B114" s="7">
        <v>90485.125</v>
      </c>
      <c r="C114" s="7">
        <v>78258.25</v>
      </c>
      <c r="D114" s="7">
        <f t="shared" si="4"/>
        <v>-12226.875</v>
      </c>
      <c r="E114" s="8">
        <f t="shared" si="5"/>
        <v>-0.13512580106398703</v>
      </c>
    </row>
    <row r="115" spans="1:5" x14ac:dyDescent="0.25">
      <c r="A115" s="6" t="s">
        <v>63</v>
      </c>
      <c r="B115" s="7">
        <v>84093.75</v>
      </c>
      <c r="C115" s="7">
        <v>71140.125</v>
      </c>
      <c r="D115" s="7">
        <f t="shared" si="4"/>
        <v>-12953.625</v>
      </c>
      <c r="E115" s="8">
        <f t="shared" si="5"/>
        <v>-0.15403790412486065</v>
      </c>
    </row>
    <row r="116" spans="1:5" x14ac:dyDescent="0.25">
      <c r="A116" s="6" t="s">
        <v>64</v>
      </c>
      <c r="B116" s="7">
        <v>63916.56</v>
      </c>
      <c r="C116" s="7">
        <v>63780.552000000003</v>
      </c>
      <c r="D116" s="7">
        <f t="shared" si="4"/>
        <v>-136.00799999999435</v>
      </c>
      <c r="E116" s="8">
        <f t="shared" si="5"/>
        <v>-2.1278992486453334E-3</v>
      </c>
    </row>
    <row r="117" spans="1:5" x14ac:dyDescent="0.25">
      <c r="A117" s="6" t="s">
        <v>65</v>
      </c>
      <c r="B117" s="7">
        <v>49989.5</v>
      </c>
      <c r="C117" s="7">
        <v>41697.5</v>
      </c>
      <c r="D117" s="7">
        <f t="shared" si="4"/>
        <v>-8292</v>
      </c>
      <c r="E117" s="8">
        <f t="shared" si="5"/>
        <v>-0.16587483371508016</v>
      </c>
    </row>
    <row r="118" spans="1:5" x14ac:dyDescent="0.25">
      <c r="A118" s="6" t="s">
        <v>66</v>
      </c>
      <c r="B118" s="7">
        <v>40182.375</v>
      </c>
      <c r="C118" s="7">
        <v>38618.5</v>
      </c>
      <c r="D118" s="7">
        <f t="shared" si="4"/>
        <v>-1563.875</v>
      </c>
      <c r="E118" s="8">
        <f t="shared" si="5"/>
        <v>-3.8919426738713181E-2</v>
      </c>
    </row>
    <row r="119" spans="1:5" x14ac:dyDescent="0.25">
      <c r="A119" s="6" t="s">
        <v>67</v>
      </c>
      <c r="B119" s="7">
        <v>27166.5</v>
      </c>
      <c r="C119" s="7">
        <v>28920.75</v>
      </c>
      <c r="D119" s="7">
        <f t="shared" si="4"/>
        <v>1754.25</v>
      </c>
      <c r="E119" s="8">
        <f t="shared" si="5"/>
        <v>6.4574015791507927E-2</v>
      </c>
    </row>
    <row r="120" spans="1:5" x14ac:dyDescent="0.25">
      <c r="A120" s="6" t="s">
        <v>68</v>
      </c>
      <c r="B120" s="7">
        <v>15051</v>
      </c>
      <c r="C120" s="7">
        <v>15197.75</v>
      </c>
      <c r="D120" s="7">
        <f t="shared" si="4"/>
        <v>146.75</v>
      </c>
      <c r="E120" s="8">
        <f t="shared" si="5"/>
        <v>9.7501827121121518E-3</v>
      </c>
    </row>
    <row r="121" spans="1:5" x14ac:dyDescent="0.25">
      <c r="A121" s="6" t="s">
        <v>69</v>
      </c>
      <c r="B121" s="7">
        <v>3632.25</v>
      </c>
      <c r="C121" s="7">
        <v>12033.75</v>
      </c>
      <c r="D121" s="7">
        <f t="shared" si="4"/>
        <v>8401.5</v>
      </c>
      <c r="E121" s="8">
        <f t="shared" si="5"/>
        <v>2.3130291141854222</v>
      </c>
    </row>
    <row r="122" spans="1:5" x14ac:dyDescent="0.25">
      <c r="A122" s="6" t="s">
        <v>70</v>
      </c>
      <c r="B122" s="7">
        <f>B106-SUM(B107:B121)</f>
        <v>15032.279999999795</v>
      </c>
      <c r="C122" s="7">
        <f>C106-SUM(C107:C121)</f>
        <v>11978.875</v>
      </c>
      <c r="D122" s="7">
        <f t="shared" si="4"/>
        <v>-3053.4049999997951</v>
      </c>
      <c r="E122" s="8">
        <f t="shared" si="5"/>
        <v>-0.20312321218070956</v>
      </c>
    </row>
    <row r="123" spans="1:5" x14ac:dyDescent="0.25">
      <c r="A123" s="3" t="s">
        <v>10</v>
      </c>
      <c r="B123" s="4">
        <v>2556791.5320000001</v>
      </c>
      <c r="C123" s="4">
        <v>2558482.6059999997</v>
      </c>
      <c r="D123" s="4">
        <f t="shared" si="4"/>
        <v>1691.0739999995567</v>
      </c>
      <c r="E123" s="5">
        <f t="shared" si="5"/>
        <v>6.6140472495884218E-4</v>
      </c>
    </row>
    <row r="124" spans="1:5" x14ac:dyDescent="0.25">
      <c r="A124" s="6" t="s">
        <v>58</v>
      </c>
      <c r="B124" s="7">
        <v>883216.071</v>
      </c>
      <c r="C124" s="7">
        <v>894978.36699999985</v>
      </c>
      <c r="D124" s="7">
        <f t="shared" si="4"/>
        <v>11762.295999999857</v>
      </c>
      <c r="E124" s="8">
        <f t="shared" si="5"/>
        <v>1.3317574697981074E-2</v>
      </c>
    </row>
    <row r="125" spans="1:5" x14ac:dyDescent="0.25">
      <c r="A125" s="6" t="s">
        <v>55</v>
      </c>
      <c r="B125" s="7">
        <v>340860.40100000001</v>
      </c>
      <c r="C125" s="7">
        <v>365332.15100000007</v>
      </c>
      <c r="D125" s="7">
        <f t="shared" si="4"/>
        <v>24471.750000000058</v>
      </c>
      <c r="E125" s="8">
        <f t="shared" si="5"/>
        <v>7.1794053894808557E-2</v>
      </c>
    </row>
    <row r="126" spans="1:5" x14ac:dyDescent="0.25">
      <c r="A126" s="6" t="s">
        <v>64</v>
      </c>
      <c r="B126" s="7">
        <v>371557.56</v>
      </c>
      <c r="C126" s="7">
        <v>351937.21299999999</v>
      </c>
      <c r="D126" s="7">
        <f t="shared" si="4"/>
        <v>-19620.347000000009</v>
      </c>
      <c r="E126" s="8">
        <f t="shared" si="5"/>
        <v>-5.2805672962218851E-2</v>
      </c>
    </row>
    <row r="127" spans="1:5" x14ac:dyDescent="0.25">
      <c r="A127" s="6" t="s">
        <v>66</v>
      </c>
      <c r="B127" s="7">
        <v>226752.875</v>
      </c>
      <c r="C127" s="7">
        <v>219091.875</v>
      </c>
      <c r="D127" s="7">
        <f t="shared" si="4"/>
        <v>-7661</v>
      </c>
      <c r="E127" s="8">
        <f t="shared" si="5"/>
        <v>-3.3785679674403248E-2</v>
      </c>
    </row>
    <row r="128" spans="1:5" x14ac:dyDescent="0.25">
      <c r="A128" s="6" t="s">
        <v>57</v>
      </c>
      <c r="B128" s="7">
        <v>210264.375</v>
      </c>
      <c r="C128" s="7">
        <v>211110.75</v>
      </c>
      <c r="D128" s="7">
        <f t="shared" si="4"/>
        <v>846.375</v>
      </c>
      <c r="E128" s="8">
        <f t="shared" si="5"/>
        <v>4.0252895907830323E-3</v>
      </c>
    </row>
    <row r="129" spans="1:5" x14ac:dyDescent="0.25">
      <c r="A129" s="6" t="s">
        <v>59</v>
      </c>
      <c r="B129" s="7">
        <v>175118.5</v>
      </c>
      <c r="C129" s="7">
        <v>172309.625</v>
      </c>
      <c r="D129" s="7">
        <f t="shared" si="4"/>
        <v>-2808.875</v>
      </c>
      <c r="E129" s="8">
        <f t="shared" si="5"/>
        <v>-1.6039853013816358E-2</v>
      </c>
    </row>
    <row r="130" spans="1:5" x14ac:dyDescent="0.25">
      <c r="A130" s="6" t="s">
        <v>60</v>
      </c>
      <c r="B130" s="7">
        <v>160626.375</v>
      </c>
      <c r="C130" s="7">
        <v>150807</v>
      </c>
      <c r="D130" s="7">
        <f t="shared" si="4"/>
        <v>-9819.375</v>
      </c>
      <c r="E130" s="8">
        <f t="shared" si="5"/>
        <v>-6.1131772412843156E-2</v>
      </c>
    </row>
    <row r="131" spans="1:5" x14ac:dyDescent="0.25">
      <c r="A131" s="6" t="s">
        <v>61</v>
      </c>
      <c r="B131" s="7">
        <v>52673.25</v>
      </c>
      <c r="C131" s="7">
        <v>53360.25</v>
      </c>
      <c r="D131" s="7">
        <f t="shared" si="4"/>
        <v>687</v>
      </c>
      <c r="E131" s="8">
        <f t="shared" si="5"/>
        <v>1.3042673463285444E-2</v>
      </c>
    </row>
    <row r="132" spans="1:5" x14ac:dyDescent="0.25">
      <c r="A132" s="6" t="s">
        <v>71</v>
      </c>
      <c r="B132" s="7">
        <v>39877.875</v>
      </c>
      <c r="C132" s="7">
        <v>39404.25</v>
      </c>
      <c r="D132" s="7">
        <f t="shared" si="4"/>
        <v>-473.625</v>
      </c>
      <c r="E132" s="8">
        <f t="shared" si="5"/>
        <v>-1.1876886619460039E-2</v>
      </c>
    </row>
    <row r="133" spans="1:5" x14ac:dyDescent="0.25">
      <c r="A133" s="6" t="s">
        <v>72</v>
      </c>
      <c r="B133" s="7">
        <v>34606.875</v>
      </c>
      <c r="C133" s="7">
        <v>34888.875</v>
      </c>
      <c r="D133" s="7">
        <f t="shared" si="4"/>
        <v>282</v>
      </c>
      <c r="E133" s="8">
        <f t="shared" si="5"/>
        <v>8.1486698813458304E-3</v>
      </c>
    </row>
    <row r="134" spans="1:5" x14ac:dyDescent="0.25">
      <c r="A134" s="6" t="s">
        <v>56</v>
      </c>
      <c r="B134" s="7">
        <v>27602.5</v>
      </c>
      <c r="C134" s="7">
        <v>23057</v>
      </c>
      <c r="D134" s="7">
        <f t="shared" si="4"/>
        <v>-4545.5</v>
      </c>
      <c r="E134" s="8">
        <f t="shared" si="5"/>
        <v>-0.1646771125803822</v>
      </c>
    </row>
    <row r="135" spans="1:5" x14ac:dyDescent="0.25">
      <c r="A135" s="6" t="s">
        <v>68</v>
      </c>
      <c r="B135" s="7">
        <v>7962.5</v>
      </c>
      <c r="C135" s="7">
        <v>17869.5</v>
      </c>
      <c r="D135" s="7">
        <f t="shared" si="4"/>
        <v>9907</v>
      </c>
      <c r="E135" s="8">
        <f t="shared" si="5"/>
        <v>1.2442072213500786</v>
      </c>
    </row>
    <row r="136" spans="1:5" x14ac:dyDescent="0.25">
      <c r="A136" s="6" t="s">
        <v>73</v>
      </c>
      <c r="B136" s="7">
        <v>8654.25</v>
      </c>
      <c r="C136" s="7">
        <v>8751.75</v>
      </c>
      <c r="D136" s="7">
        <f t="shared" si="4"/>
        <v>97.5</v>
      </c>
      <c r="E136" s="8">
        <f t="shared" si="5"/>
        <v>1.126614091342404E-2</v>
      </c>
    </row>
    <row r="137" spans="1:5" x14ac:dyDescent="0.25">
      <c r="A137" s="6" t="s">
        <v>65</v>
      </c>
      <c r="B137" s="7">
        <v>9066.125</v>
      </c>
      <c r="C137" s="7">
        <v>7758.625</v>
      </c>
      <c r="D137" s="7">
        <f t="shared" si="4"/>
        <v>-1307.5</v>
      </c>
      <c r="E137" s="8">
        <f t="shared" si="5"/>
        <v>-0.14421817479904589</v>
      </c>
    </row>
    <row r="138" spans="1:5" x14ac:dyDescent="0.25">
      <c r="A138" s="6" t="s">
        <v>70</v>
      </c>
      <c r="B138" s="7">
        <f>B123-SUM(B124:B137)</f>
        <v>7952</v>
      </c>
      <c r="C138" s="7">
        <f>C123-SUM(C124:C137)</f>
        <v>7825.375</v>
      </c>
      <c r="D138" s="7">
        <f t="shared" si="4"/>
        <v>-126.625</v>
      </c>
      <c r="E138" s="8">
        <f t="shared" si="5"/>
        <v>-1.5923667002012074E-2</v>
      </c>
    </row>
    <row r="139" spans="1:5" x14ac:dyDescent="0.25">
      <c r="A139" s="3" t="s">
        <v>13</v>
      </c>
      <c r="B139" s="4">
        <v>784281.60399999993</v>
      </c>
      <c r="C139" s="4">
        <v>721499.81299999997</v>
      </c>
      <c r="D139" s="4">
        <f t="shared" si="4"/>
        <v>-62781.790999999968</v>
      </c>
      <c r="E139" s="5">
        <f t="shared" si="5"/>
        <v>-8.0050061967282829E-2</v>
      </c>
    </row>
    <row r="140" spans="1:5" x14ac:dyDescent="0.25">
      <c r="A140" s="6" t="s">
        <v>55</v>
      </c>
      <c r="B140" s="7">
        <v>352266.07999999996</v>
      </c>
      <c r="C140" s="7">
        <v>324678.04100000003</v>
      </c>
      <c r="D140" s="7">
        <f t="shared" si="4"/>
        <v>-27588.038999999932</v>
      </c>
      <c r="E140" s="8">
        <f t="shared" si="5"/>
        <v>-7.8315911086301399E-2</v>
      </c>
    </row>
    <row r="141" spans="1:5" x14ac:dyDescent="0.25">
      <c r="A141" s="6" t="s">
        <v>58</v>
      </c>
      <c r="B141" s="7">
        <v>175783.174</v>
      </c>
      <c r="C141" s="7">
        <v>155927.42199999999</v>
      </c>
      <c r="D141" s="7">
        <f t="shared" si="4"/>
        <v>-19855.752000000008</v>
      </c>
      <c r="E141" s="8">
        <f t="shared" si="5"/>
        <v>-0.11295593058298065</v>
      </c>
    </row>
    <row r="142" spans="1:5" x14ac:dyDescent="0.25">
      <c r="A142" s="6" t="s">
        <v>56</v>
      </c>
      <c r="B142" s="7">
        <v>74103.350000000006</v>
      </c>
      <c r="C142" s="7">
        <v>70451.225000000006</v>
      </c>
      <c r="D142" s="7">
        <f t="shared" si="4"/>
        <v>-3652.125</v>
      </c>
      <c r="E142" s="8">
        <f t="shared" si="5"/>
        <v>-4.9284209148439305E-2</v>
      </c>
    </row>
    <row r="143" spans="1:5" x14ac:dyDescent="0.25">
      <c r="A143" s="6" t="s">
        <v>57</v>
      </c>
      <c r="B143" s="7">
        <v>56506.5</v>
      </c>
      <c r="C143" s="7">
        <v>50419.5</v>
      </c>
      <c r="D143" s="7">
        <f t="shared" si="4"/>
        <v>-6087</v>
      </c>
      <c r="E143" s="8">
        <f t="shared" si="5"/>
        <v>-0.10772212046401741</v>
      </c>
    </row>
    <row r="144" spans="1:5" x14ac:dyDescent="0.25">
      <c r="A144" s="6" t="s">
        <v>64</v>
      </c>
      <c r="B144" s="7">
        <v>25061.75</v>
      </c>
      <c r="C144" s="7">
        <v>34564</v>
      </c>
      <c r="D144" s="7">
        <f t="shared" si="4"/>
        <v>9502.25</v>
      </c>
      <c r="E144" s="8">
        <f t="shared" si="5"/>
        <v>0.37915349087753247</v>
      </c>
    </row>
    <row r="145" spans="1:5" x14ac:dyDescent="0.25">
      <c r="A145" s="6" t="s">
        <v>66</v>
      </c>
      <c r="B145" s="7">
        <v>31986</v>
      </c>
      <c r="C145" s="7">
        <v>26077.875</v>
      </c>
      <c r="D145" s="7">
        <f t="shared" si="4"/>
        <v>-5908.125</v>
      </c>
      <c r="E145" s="8">
        <f t="shared" si="5"/>
        <v>-0.18470971675107858</v>
      </c>
    </row>
    <row r="146" spans="1:5" x14ac:dyDescent="0.25">
      <c r="A146" s="6" t="s">
        <v>63</v>
      </c>
      <c r="B146" s="7">
        <v>15306.75</v>
      </c>
      <c r="C146" s="7">
        <v>12628.5</v>
      </c>
      <c r="D146" s="7">
        <f t="shared" si="4"/>
        <v>-2678.25</v>
      </c>
      <c r="E146" s="8">
        <f t="shared" si="5"/>
        <v>-0.17497182615512763</v>
      </c>
    </row>
    <row r="147" spans="1:5" x14ac:dyDescent="0.25">
      <c r="A147" s="6" t="s">
        <v>65</v>
      </c>
      <c r="B147" s="7">
        <v>6215.25</v>
      </c>
      <c r="C147" s="7">
        <v>11101.25</v>
      </c>
      <c r="D147" s="7">
        <f t="shared" ref="D147:D167" si="6">C147-B147</f>
        <v>4886</v>
      </c>
      <c r="E147" s="8">
        <f t="shared" ref="E147:E167" si="7">D147/B147</f>
        <v>0.78613088773581108</v>
      </c>
    </row>
    <row r="148" spans="1:5" x14ac:dyDescent="0.25">
      <c r="A148" s="6" t="s">
        <v>61</v>
      </c>
      <c r="B148" s="7">
        <v>1776.5</v>
      </c>
      <c r="C148" s="7">
        <v>9536.25</v>
      </c>
      <c r="D148" s="7">
        <f t="shared" si="6"/>
        <v>7759.75</v>
      </c>
      <c r="E148" s="8">
        <f t="shared" si="7"/>
        <v>4.3679988741908247</v>
      </c>
    </row>
    <row r="149" spans="1:5" x14ac:dyDescent="0.25">
      <c r="A149" s="6" t="s">
        <v>59</v>
      </c>
      <c r="B149" s="7">
        <v>14574.5</v>
      </c>
      <c r="C149" s="7">
        <v>8087.5</v>
      </c>
      <c r="D149" s="7">
        <f t="shared" si="6"/>
        <v>-6487</v>
      </c>
      <c r="E149" s="8">
        <f t="shared" si="7"/>
        <v>-0.44509245600192116</v>
      </c>
    </row>
    <row r="150" spans="1:5" x14ac:dyDescent="0.25">
      <c r="A150" s="6" t="s">
        <v>68</v>
      </c>
      <c r="B150" s="7">
        <v>8037.75</v>
      </c>
      <c r="C150" s="7">
        <v>6264.75</v>
      </c>
      <c r="D150" s="7">
        <f t="shared" si="6"/>
        <v>-1773</v>
      </c>
      <c r="E150" s="8">
        <f t="shared" si="7"/>
        <v>-0.22058411868993189</v>
      </c>
    </row>
    <row r="151" spans="1:5" x14ac:dyDescent="0.25">
      <c r="A151" s="6" t="s">
        <v>70</v>
      </c>
      <c r="B151" s="7">
        <f>B139-SUM(B140:B150)</f>
        <v>22664</v>
      </c>
      <c r="C151" s="7">
        <f>C139-SUM(C140:C150)</f>
        <v>11763.5</v>
      </c>
      <c r="D151" s="7">
        <f t="shared" si="6"/>
        <v>-10900.5</v>
      </c>
      <c r="E151" s="8">
        <f t="shared" si="7"/>
        <v>-0.48096099541122483</v>
      </c>
    </row>
    <row r="152" spans="1:5" x14ac:dyDescent="0.25">
      <c r="A152" s="3" t="s">
        <v>12</v>
      </c>
      <c r="B152" s="4">
        <v>634583.77500000002</v>
      </c>
      <c r="C152" s="4">
        <v>604608.1</v>
      </c>
      <c r="D152" s="4">
        <f t="shared" si="6"/>
        <v>-29975.675000000047</v>
      </c>
      <c r="E152" s="5">
        <f t="shared" si="7"/>
        <v>-4.7236749789261546E-2</v>
      </c>
    </row>
    <row r="153" spans="1:5" x14ac:dyDescent="0.25">
      <c r="A153" s="6" t="s">
        <v>55</v>
      </c>
      <c r="B153" s="7">
        <v>262012.84999999995</v>
      </c>
      <c r="C153" s="7">
        <v>276054.75</v>
      </c>
      <c r="D153" s="7">
        <f t="shared" si="6"/>
        <v>14041.900000000052</v>
      </c>
      <c r="E153" s="8">
        <f t="shared" si="7"/>
        <v>5.3592409685250378E-2</v>
      </c>
    </row>
    <row r="154" spans="1:5" x14ac:dyDescent="0.25">
      <c r="A154" s="6" t="s">
        <v>58</v>
      </c>
      <c r="B154" s="7">
        <v>242368.95</v>
      </c>
      <c r="C154" s="7">
        <v>216622.34999999998</v>
      </c>
      <c r="D154" s="7">
        <f t="shared" si="6"/>
        <v>-25746.600000000035</v>
      </c>
      <c r="E154" s="8">
        <f t="shared" si="7"/>
        <v>-0.10622895383257647</v>
      </c>
    </row>
    <row r="155" spans="1:5" x14ac:dyDescent="0.25">
      <c r="A155" s="6" t="s">
        <v>64</v>
      </c>
      <c r="B155" s="7">
        <v>92549.675000000003</v>
      </c>
      <c r="C155" s="7">
        <v>78245.7</v>
      </c>
      <c r="D155" s="7">
        <f t="shared" si="6"/>
        <v>-14303.975000000006</v>
      </c>
      <c r="E155" s="8">
        <f t="shared" si="7"/>
        <v>-0.15455456758762259</v>
      </c>
    </row>
    <row r="156" spans="1:5" x14ac:dyDescent="0.25">
      <c r="A156" s="6" t="s">
        <v>69</v>
      </c>
      <c r="B156" s="7">
        <v>11228.25</v>
      </c>
      <c r="C156" s="7">
        <v>11396.25</v>
      </c>
      <c r="D156" s="7">
        <f t="shared" si="6"/>
        <v>168</v>
      </c>
      <c r="E156" s="8">
        <f t="shared" si="7"/>
        <v>1.4962260370048761E-2</v>
      </c>
    </row>
    <row r="157" spans="1:5" x14ac:dyDescent="0.25">
      <c r="A157" s="6" t="s">
        <v>60</v>
      </c>
      <c r="B157" s="7">
        <v>13670.25</v>
      </c>
      <c r="C157" s="7">
        <v>7074.75</v>
      </c>
      <c r="D157" s="7">
        <f t="shared" si="6"/>
        <v>-6595.5</v>
      </c>
      <c r="E157" s="8">
        <f t="shared" si="7"/>
        <v>-0.48247105941734791</v>
      </c>
    </row>
    <row r="158" spans="1:5" x14ac:dyDescent="0.25">
      <c r="A158" s="6" t="s">
        <v>70</v>
      </c>
      <c r="B158" s="7">
        <f>B152-SUM(B153:B157)</f>
        <v>12753.800000000047</v>
      </c>
      <c r="C158" s="7">
        <f>C152-SUM(C153:C157)</f>
        <v>15214.300000000047</v>
      </c>
      <c r="D158" s="7">
        <f t="shared" si="6"/>
        <v>2460.5</v>
      </c>
      <c r="E158" s="8">
        <f t="shared" si="7"/>
        <v>0.19292289356897482</v>
      </c>
    </row>
    <row r="159" spans="1:5" x14ac:dyDescent="0.25">
      <c r="A159" s="3" t="s">
        <v>14</v>
      </c>
      <c r="B159" s="4">
        <v>92872.3</v>
      </c>
      <c r="C159" s="4">
        <v>76731.45</v>
      </c>
      <c r="D159" s="4">
        <f t="shared" si="6"/>
        <v>-16140.850000000006</v>
      </c>
      <c r="E159" s="5">
        <f t="shared" si="7"/>
        <v>-0.17379616957908875</v>
      </c>
    </row>
    <row r="160" spans="1:5" x14ac:dyDescent="0.25">
      <c r="A160" s="3" t="s">
        <v>15</v>
      </c>
      <c r="B160" s="4">
        <v>64448.641000000011</v>
      </c>
      <c r="C160" s="4">
        <v>57918.025000000001</v>
      </c>
      <c r="D160" s="4">
        <f t="shared" si="6"/>
        <v>-6530.6160000000091</v>
      </c>
      <c r="E160" s="5">
        <f t="shared" si="7"/>
        <v>-0.10133054628723681</v>
      </c>
    </row>
    <row r="161" spans="1:5" x14ac:dyDescent="0.25">
      <c r="A161" s="3" t="s">
        <v>16</v>
      </c>
      <c r="B161" s="4">
        <v>55795.510000000009</v>
      </c>
      <c r="C161" s="4">
        <v>52734.604999999996</v>
      </c>
      <c r="D161" s="4">
        <f t="shared" si="6"/>
        <v>-3060.9050000000134</v>
      </c>
      <c r="E161" s="5">
        <f t="shared" si="7"/>
        <v>-5.4859342624523244E-2</v>
      </c>
    </row>
    <row r="162" spans="1:5" x14ac:dyDescent="0.25">
      <c r="A162" s="6" t="s">
        <v>74</v>
      </c>
      <c r="B162" s="7">
        <v>46261.160000000011</v>
      </c>
      <c r="C162" s="7">
        <v>43749.22</v>
      </c>
      <c r="D162" s="7">
        <f t="shared" si="6"/>
        <v>-2511.9400000000096</v>
      </c>
      <c r="E162" s="8">
        <f t="shared" si="7"/>
        <v>-5.4299113986765769E-2</v>
      </c>
    </row>
    <row r="163" spans="1:5" x14ac:dyDescent="0.25">
      <c r="A163" s="6" t="s">
        <v>75</v>
      </c>
      <c r="B163" s="7">
        <v>6187.6100000000015</v>
      </c>
      <c r="C163" s="7">
        <v>5346.8499999999995</v>
      </c>
      <c r="D163" s="7">
        <f t="shared" si="6"/>
        <v>-840.76000000000204</v>
      </c>
      <c r="E163" s="8">
        <f t="shared" si="7"/>
        <v>-0.13587798843172111</v>
      </c>
    </row>
    <row r="164" spans="1:5" x14ac:dyDescent="0.25">
      <c r="A164" s="6" t="s">
        <v>69</v>
      </c>
      <c r="B164" s="7">
        <v>2217.4899999999998</v>
      </c>
      <c r="C164" s="7">
        <v>2416.085</v>
      </c>
      <c r="D164" s="7">
        <f t="shared" si="6"/>
        <v>198.59500000000025</v>
      </c>
      <c r="E164" s="8">
        <f t="shared" si="7"/>
        <v>8.9558464750686712E-2</v>
      </c>
    </row>
    <row r="165" spans="1:5" x14ac:dyDescent="0.25">
      <c r="A165" s="6" t="s">
        <v>70</v>
      </c>
      <c r="B165" s="7">
        <f>B161-SUM(B162:B164)</f>
        <v>1129.25</v>
      </c>
      <c r="C165" s="7">
        <f>C161-SUM(C162:C164)</f>
        <v>1222.4499999999971</v>
      </c>
      <c r="D165" s="7">
        <f t="shared" si="6"/>
        <v>93.19999999999709</v>
      </c>
      <c r="E165" s="8">
        <f t="shared" si="7"/>
        <v>8.2532654416645646E-2</v>
      </c>
    </row>
    <row r="166" spans="1:5" x14ac:dyDescent="0.25">
      <c r="A166" s="17" t="s">
        <v>17</v>
      </c>
      <c r="B166" s="18">
        <v>1753.4250000000002</v>
      </c>
      <c r="C166" s="18">
        <v>1647.9249999999997</v>
      </c>
      <c r="D166" s="7">
        <f t="shared" si="6"/>
        <v>-105.50000000000045</v>
      </c>
      <c r="E166" s="8">
        <f t="shared" si="7"/>
        <v>-6.0167956998446154E-2</v>
      </c>
    </row>
    <row r="167" spans="1:5" x14ac:dyDescent="0.25">
      <c r="A167" s="9" t="s">
        <v>35</v>
      </c>
      <c r="B167" s="10">
        <v>7087284.7139999997</v>
      </c>
      <c r="C167" s="10">
        <v>6739614.6450000005</v>
      </c>
      <c r="D167" s="11">
        <f t="shared" si="6"/>
        <v>-347670.0689999992</v>
      </c>
      <c r="E167" s="12">
        <f t="shared" si="7"/>
        <v>-4.9055468071322529E-2</v>
      </c>
    </row>
  </sheetData>
  <mergeCells count="17">
    <mergeCell ref="A46:E46"/>
    <mergeCell ref="A1:E8"/>
    <mergeCell ref="A12:E12"/>
    <mergeCell ref="A13:A14"/>
    <mergeCell ref="B13:C13"/>
    <mergeCell ref="D13:E13"/>
    <mergeCell ref="A103:E103"/>
    <mergeCell ref="A104:A105"/>
    <mergeCell ref="B104:C104"/>
    <mergeCell ref="D104:E104"/>
    <mergeCell ref="A47:A48"/>
    <mergeCell ref="B47:C47"/>
    <mergeCell ref="D47:E47"/>
    <mergeCell ref="A80:E80"/>
    <mergeCell ref="A81:A82"/>
    <mergeCell ref="B81:C81"/>
    <mergeCell ref="D81:E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Juli 2026</vt:lpstr>
    </vt:vector>
  </TitlesOfParts>
  <Company>AS Vinmonopolet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Nordahl, Jens</dc:creator>
  <cp:lastModifiedBy>Nordahl, Jens</cp:lastModifiedBy>
  <dcterms:created xsi:type="dcterms:W3CDTF">2026-08-05T13:19:06Z</dcterms:created>
  <dcterms:modified xsi:type="dcterms:W3CDTF">2026-08-05T13:20:57Z</dcterms:modified>
</cp:coreProperties>
</file>