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6/Web/"/>
    </mc:Choice>
  </mc:AlternateContent>
  <xr:revisionPtr revIDLastSave="14" documentId="8_{EE3C8893-9DA9-4D64-8006-B6846E77ABCE}" xr6:coauthVersionLast="47" xr6:coauthVersionMax="47" xr10:uidLastSave="{DB4B2A9C-6C12-4EEE-B557-E78A346734F0}"/>
  <bookViews>
    <workbookView xWindow="-120" yWindow="-120" windowWidth="51840" windowHeight="21120" xr2:uid="{939B1BC5-A705-49E5-8961-09F9163D0E4C}"/>
  </bookViews>
  <sheets>
    <sheet name="Mars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7" i="1" l="1"/>
  <c r="E157" i="1" s="1"/>
  <c r="D156" i="1"/>
  <c r="E156" i="1" s="1"/>
  <c r="C155" i="1"/>
  <c r="D155" i="1" s="1"/>
  <c r="E155" i="1" s="1"/>
  <c r="B155" i="1"/>
  <c r="D154" i="1"/>
  <c r="E154" i="1" s="1"/>
  <c r="D153" i="1"/>
  <c r="E153" i="1" s="1"/>
  <c r="D152" i="1"/>
  <c r="E152" i="1" s="1"/>
  <c r="D151" i="1"/>
  <c r="E151" i="1" s="1"/>
  <c r="E150" i="1"/>
  <c r="D150" i="1"/>
  <c r="D149" i="1"/>
  <c r="E149" i="1" s="1"/>
  <c r="C149" i="1"/>
  <c r="B149" i="1"/>
  <c r="D148" i="1"/>
  <c r="E148" i="1" s="1"/>
  <c r="D147" i="1"/>
  <c r="E147" i="1" s="1"/>
  <c r="D146" i="1"/>
  <c r="E146" i="1" s="1"/>
  <c r="D145" i="1"/>
  <c r="E145" i="1" s="1"/>
  <c r="E144" i="1"/>
  <c r="D144" i="1"/>
  <c r="D143" i="1"/>
  <c r="E143" i="1" s="1"/>
  <c r="E142" i="1"/>
  <c r="D142" i="1"/>
  <c r="D141" i="1"/>
  <c r="E141" i="1" s="1"/>
  <c r="C140" i="1"/>
  <c r="D140" i="1" s="1"/>
  <c r="E140" i="1" s="1"/>
  <c r="B140" i="1"/>
  <c r="D139" i="1"/>
  <c r="E139" i="1" s="1"/>
  <c r="E138" i="1"/>
  <c r="D138" i="1"/>
  <c r="D137" i="1"/>
  <c r="E137" i="1" s="1"/>
  <c r="E136" i="1"/>
  <c r="D136" i="1"/>
  <c r="D135" i="1"/>
  <c r="E135" i="1" s="1"/>
  <c r="D134" i="1"/>
  <c r="E134" i="1" s="1"/>
  <c r="D133" i="1"/>
  <c r="E133" i="1" s="1"/>
  <c r="C133" i="1"/>
  <c r="B133" i="1"/>
  <c r="E132" i="1"/>
  <c r="D132" i="1"/>
  <c r="D131" i="1"/>
  <c r="E131" i="1" s="1"/>
  <c r="E130" i="1"/>
  <c r="D130" i="1"/>
  <c r="D129" i="1"/>
  <c r="E129" i="1" s="1"/>
  <c r="D128" i="1"/>
  <c r="E128" i="1" s="1"/>
  <c r="D127" i="1"/>
  <c r="E127" i="1" s="1"/>
  <c r="E126" i="1"/>
  <c r="D126" i="1"/>
  <c r="E125" i="1"/>
  <c r="D125" i="1"/>
  <c r="D124" i="1"/>
  <c r="E124" i="1" s="1"/>
  <c r="E123" i="1"/>
  <c r="D123" i="1"/>
  <c r="D122" i="1"/>
  <c r="E122" i="1" s="1"/>
  <c r="D121" i="1"/>
  <c r="E121" i="1" s="1"/>
  <c r="D120" i="1"/>
  <c r="E120" i="1" s="1"/>
  <c r="E119" i="1"/>
  <c r="D119" i="1"/>
  <c r="C118" i="1"/>
  <c r="D118" i="1" s="1"/>
  <c r="E118" i="1" s="1"/>
  <c r="B118" i="1"/>
  <c r="E117" i="1"/>
  <c r="D117" i="1"/>
  <c r="D116" i="1"/>
  <c r="E116" i="1" s="1"/>
  <c r="D115" i="1"/>
  <c r="E115" i="1" s="1"/>
  <c r="D114" i="1"/>
  <c r="E114" i="1" s="1"/>
  <c r="E113" i="1"/>
  <c r="D113" i="1"/>
  <c r="D112" i="1"/>
  <c r="E112" i="1" s="1"/>
  <c r="D111" i="1"/>
  <c r="E111" i="1" s="1"/>
  <c r="E110" i="1"/>
  <c r="D110" i="1"/>
  <c r="D109" i="1"/>
  <c r="E109" i="1" s="1"/>
  <c r="D108" i="1"/>
  <c r="E108" i="1" s="1"/>
  <c r="D107" i="1"/>
  <c r="E107" i="1" s="1"/>
  <c r="E106" i="1"/>
  <c r="D106" i="1"/>
  <c r="D105" i="1"/>
  <c r="E105" i="1" s="1"/>
  <c r="D104" i="1"/>
  <c r="E104" i="1" s="1"/>
  <c r="E103" i="1"/>
  <c r="D103" i="1"/>
  <c r="D95" i="1"/>
  <c r="E95" i="1" s="1"/>
  <c r="D94" i="1"/>
  <c r="E94" i="1" s="1"/>
  <c r="D93" i="1"/>
  <c r="E93" i="1" s="1"/>
  <c r="E92" i="1"/>
  <c r="D92" i="1"/>
  <c r="D91" i="1"/>
  <c r="E91" i="1" s="1"/>
  <c r="D90" i="1"/>
  <c r="E90" i="1" s="1"/>
  <c r="E89" i="1"/>
  <c r="D89" i="1"/>
  <c r="D88" i="1"/>
  <c r="E88" i="1" s="1"/>
  <c r="D87" i="1"/>
  <c r="E87" i="1" s="1"/>
  <c r="D86" i="1"/>
  <c r="E86" i="1" s="1"/>
  <c r="E85" i="1"/>
  <c r="D85" i="1"/>
  <c r="D84" i="1"/>
  <c r="E84" i="1" s="1"/>
  <c r="D83" i="1"/>
  <c r="E83" i="1" s="1"/>
  <c r="E82" i="1"/>
  <c r="D82" i="1"/>
  <c r="D81" i="1"/>
  <c r="E81" i="1" s="1"/>
  <c r="D80" i="1"/>
  <c r="E80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E61" i="1"/>
  <c r="D61" i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</calcChain>
</file>

<file path=xl/sharedStrings.xml><?xml version="1.0" encoding="utf-8"?>
<sst xmlns="http://schemas.openxmlformats.org/spreadsheetml/2006/main" count="156" uniqueCount="76">
  <si>
    <t>Årets påske var to uker tidligere enn i fjor; marstallene er derfor ikke sammenlignbare med fjorårets. Kalenderkorrigert salgsutvikling for mars tilsvarer en nedgang rundt 50.000 liter eller 1 prosent. Akkumulert kalenderkorrigert salgsutvikling ved utgangen av mars er en nedgang rundt 270.000 liter tilsvarende 1,5 prosent.</t>
  </si>
  <si>
    <t>Totalt salg, liter</t>
  </si>
  <si>
    <t>Kategori</t>
  </si>
  <si>
    <t>Januar - mars</t>
  </si>
  <si>
    <t>Endring</t>
  </si>
  <si>
    <t>2025</t>
  </si>
  <si>
    <t>2026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</si>
  <si>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</si>
  <si>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</si>
  <si>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</si>
  <si>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</si>
  <si>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</si>
  <si>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</si>
  <si>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</si>
  <si>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</si>
  <si>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</si>
  <si>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</si>
  <si>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</si>
  <si>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</si>
  <si>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</si>
  <si>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</si>
  <si>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</si>
  <si>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Akevitt</t>
  </si>
  <si>
    <t>Druebrennevin</t>
  </si>
  <si>
    <t>Brennevin, annet</t>
  </si>
  <si>
    <t>Gin</t>
  </si>
  <si>
    <t>Brennevin, nøytralt &lt; 37,5 %</t>
  </si>
  <si>
    <t>Bitter</t>
  </si>
  <si>
    <t>Rom</t>
  </si>
  <si>
    <t>Fruktbrennevin</t>
  </si>
  <si>
    <t>Genever</t>
  </si>
  <si>
    <t>Øl</t>
  </si>
  <si>
    <t>Alkoholfritt</t>
  </si>
  <si>
    <t>Sterkvin</t>
  </si>
  <si>
    <t>Totalsum</t>
  </si>
  <si>
    <t>Mars</t>
  </si>
  <si>
    <t>Fylkene, totalt salg, liter</t>
  </si>
  <si>
    <t>Fylkene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</si>
  <si>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</si>
  <si>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</si>
  <si>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</si>
  <si>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</si>
  <si>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</si>
  <si>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</si>
  <si>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</si>
  <si>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</si>
  <si>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</si>
  <si>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</si>
  <si>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</si>
  <si>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</si>
  <si>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</si>
  <si>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>Vestland</t>
  </si>
  <si>
    <t>Østfold</t>
  </si>
  <si>
    <t>Svakvin, liter</t>
  </si>
  <si>
    <t>Kategori/land</t>
  </si>
  <si>
    <t>Italia</t>
  </si>
  <si>
    <t>Frankrike</t>
  </si>
  <si>
    <t>Spania</t>
  </si>
  <si>
    <t>USA</t>
  </si>
  <si>
    <t>Chile</t>
  </si>
  <si>
    <t>Portugal</t>
  </si>
  <si>
    <t>Australia</t>
  </si>
  <si>
    <t>Sør-Afrika</t>
  </si>
  <si>
    <t>Argentina</t>
  </si>
  <si>
    <t>Libanon</t>
  </si>
  <si>
    <t>Tyskland</t>
  </si>
  <si>
    <t>Hellas</t>
  </si>
  <si>
    <t>Georgia</t>
  </si>
  <si>
    <t>Østerrike</t>
  </si>
  <si>
    <t>Andre land</t>
  </si>
  <si>
    <t>Ungarn</t>
  </si>
  <si>
    <t>New Zealand</t>
  </si>
  <si>
    <t>Romania</t>
  </si>
  <si>
    <t>England</t>
  </si>
  <si>
    <t>Norge</t>
  </si>
  <si>
    <t>Sverige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</si>
</sst>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;\-#,##0;#,##0;@"/>
    <numFmt numFmtId="165" formatCode="0.0\ %"/>
    <numFmt numFmtId="166" formatCode="_-* #,##0_-;\-* #,##0_-;_-* &quot;-&quot;??_-;_-@_-"/>
  </numFmts>
  <fonts count="3" x14ac:knownFonts="1">
    <font>
      <sz val="10"/>
      <color theme="1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164" fontId="2" fillId="4" borderId="9" xfId="0" applyNumberFormat="1" applyFont="1" applyFill="1" applyBorder="1"/>
    <xf numFmtId="9" fontId="2" fillId="4" borderId="9" xfId="1" applyFont="1" applyFill="1" applyBorder="1"/>
    <xf numFmtId="0" fontId="0" fillId="0" borderId="9" xfId="0" applyBorder="1" applyAlignment="1">
      <alignment horizontal="left" indent="1"/>
    </xf>
    <xf numFmtId="164" fontId="0" fillId="0" borderId="9" xfId="0" applyNumberFormat="1" applyBorder="1"/>
    <xf numFmtId="9" fontId="0" fillId="0" borderId="9" xfId="1" applyFont="1" applyBorder="1"/>
    <xf numFmtId="0" fontId="2" fillId="3" borderId="9" xfId="0" applyFont="1" applyFill="1" applyBorder="1" applyAlignment="1">
      <alignment horizontal="left"/>
    </xf>
    <xf numFmtId="164" fontId="2" fillId="3" borderId="9" xfId="0" applyNumberFormat="1" applyFont="1" applyFill="1" applyBorder="1"/>
    <xf numFmtId="164" fontId="2" fillId="2" borderId="9" xfId="0" applyNumberFormat="1" applyFont="1" applyFill="1" applyBorder="1"/>
    <xf numFmtId="9" fontId="2" fillId="2" borderId="9" xfId="1" applyFont="1" applyFill="1" applyBorder="1"/>
    <xf numFmtId="164" fontId="0" fillId="0" borderId="0" xfId="0" applyNumberFormat="1"/>
    <xf numFmtId="9" fontId="0" fillId="0" borderId="0" xfId="1" applyFont="1"/>
    <xf numFmtId="165" fontId="0" fillId="0" borderId="0" xfId="1" applyNumberFormat="1" applyFont="1"/>
    <xf numFmtId="0" fontId="0" fillId="0" borderId="9" xfId="0" applyBorder="1" applyAlignment="1">
      <alignment horizontal="left"/>
    </xf>
    <xf numFmtId="166" fontId="0" fillId="0" borderId="0" xfId="2" applyNumberFormat="1" applyFont="1"/>
    <xf numFmtId="10" fontId="0" fillId="0" borderId="0" xfId="1" applyNumberFormat="1" applyFont="1"/>
    <xf numFmtId="0" fontId="2" fillId="2" borderId="9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6781C-4864-40FF-88BA-83413D368877}">
  <dimension ref="A1:F157"/>
  <sheetViews>
    <sheetView tabSelected="1" workbookViewId="0">
      <selection sqref="A1:E6"/>
    </sheetView>
  </sheetViews>
  <sheetFormatPr baseColWidth="10" defaultRowHeight="14.25" x14ac:dyDescent="0.25"/>
  <cols>
    <col min="1" max="1" width="30.28515625" customWidth="1"/>
    <col min="2" max="3" width="13.42578125" customWidth="1"/>
    <col min="5" max="5" width="15.28515625" bestFit="1" customWidth="1"/>
  </cols>
  <sheetData>
    <row r="1" spans="1:5" x14ac:dyDescent="0.25">
      <c r="A1" s="20" t="s">
        <v>0</v>
      </c>
      <c r="B1" s="21"/>
      <c r="C1" s="21"/>
      <c r="D1" s="21"/>
      <c r="E1" s="22"/>
    </row>
    <row r="2" spans="1:5" x14ac:dyDescent="0.25">
      <c r="A2" s="23"/>
      <c r="B2" s="24"/>
      <c r="C2" s="24"/>
      <c r="D2" s="24"/>
      <c r="E2" s="25"/>
    </row>
    <row r="3" spans="1:5" x14ac:dyDescent="0.25">
      <c r="A3" s="23"/>
      <c r="B3" s="24"/>
      <c r="C3" s="24"/>
      <c r="D3" s="24"/>
      <c r="E3" s="25"/>
    </row>
    <row r="4" spans="1:5" x14ac:dyDescent="0.25">
      <c r="A4" s="23"/>
      <c r="B4" s="24"/>
      <c r="C4" s="24"/>
      <c r="D4" s="24"/>
      <c r="E4" s="25"/>
    </row>
    <row r="5" spans="1:5" x14ac:dyDescent="0.25">
      <c r="A5" s="23"/>
      <c r="B5" s="24"/>
      <c r="C5" s="24"/>
      <c r="D5" s="24"/>
      <c r="E5" s="25"/>
    </row>
    <row r="6" spans="1:5" ht="15" thickBot="1" x14ac:dyDescent="0.3">
      <c r="A6" s="26"/>
      <c r="B6" s="27"/>
      <c r="C6" s="27"/>
      <c r="D6" s="27"/>
      <c r="E6" s="28"/>
    </row>
    <row r="11" spans="1:5" x14ac:dyDescent="0.25">
      <c r="A11" s="19" t="s">
        <v>1</v>
      </c>
      <c r="B11" s="19"/>
      <c r="C11" s="19"/>
      <c r="D11" s="19"/>
      <c r="E11" s="19"/>
    </row>
    <row r="12" spans="1:5" x14ac:dyDescent="0.25">
      <c r="A12" s="29" t="s">
        <v>2</v>
      </c>
      <c r="B12" s="19" t="s">
        <v>3</v>
      </c>
      <c r="C12" s="19"/>
      <c r="D12" s="19" t="s">
        <v>4</v>
      </c>
      <c r="E12" s="19"/>
    </row>
    <row r="13" spans="1:5" x14ac:dyDescent="0.25">
      <c r="A13" s="29"/>
      <c r="B13" s="2" t="s">
        <v>5</v>
      </c>
      <c r="C13" s="2" t="s">
        <v>6</v>
      </c>
      <c r="D13" s="1" t="s">
        <v>7</v>
      </c>
      <c r="E13" s="1" t="s">
        <v>8</v>
      </c>
    </row>
    <row r="14" spans="1:5" x14ac:dyDescent="0.25">
      <c r="A14" s="3" t="s">
        <v>9</v>
      </c>
      <c r="B14" s="4">
        <v>14701098.547</v>
      </c>
      <c r="C14" s="4">
        <v>15747502.550000001</v>
      </c>
      <c r="D14" s="4">
        <f>C14-B14</f>
        <v>1046404.0030000005</v>
      </c>
      <c r="E14" s="5">
        <f>D14/B14</f>
        <v>7.1178626526079328E-2</v>
      </c>
    </row>
    <row r="15" spans="1:5" x14ac:dyDescent="0.25">
      <c r="A15" s="6" t="s">
        <v>10</v>
      </c>
      <c r="B15" s="7">
        <v>8173219.7599999988</v>
      </c>
      <c r="C15" s="7">
        <v>8636470.3849999998</v>
      </c>
      <c r="D15" s="7">
        <f t="shared" ref="D15:D39" si="0">C15-B15</f>
        <v>463250.62500000093</v>
      </c>
      <c r="E15" s="8">
        <f t="shared" ref="E15:E39" si="1">D15/B15</f>
        <v>5.6679085917543101E-2</v>
      </c>
    </row>
    <row r="16" spans="1:5" x14ac:dyDescent="0.25">
      <c r="A16" s="6" t="s">
        <v>11</v>
      </c>
      <c r="B16" s="7">
        <v>4566699.1129999999</v>
      </c>
      <c r="C16" s="7">
        <v>4970112.0130000012</v>
      </c>
      <c r="D16" s="7">
        <f t="shared" si="0"/>
        <v>403412.9000000013</v>
      </c>
      <c r="E16" s="8">
        <f t="shared" si="1"/>
        <v>8.8337963596420835E-2</v>
      </c>
    </row>
    <row r="17" spans="1:5" x14ac:dyDescent="0.25">
      <c r="A17" s="6" t="s">
        <v>12</v>
      </c>
      <c r="B17" s="7">
        <v>1100268.4249999998</v>
      </c>
      <c r="C17" s="7">
        <v>1206071.6249999998</v>
      </c>
      <c r="D17" s="7">
        <f t="shared" si="0"/>
        <v>105803.19999999995</v>
      </c>
      <c r="E17" s="8">
        <f t="shared" si="1"/>
        <v>9.6161261739379611E-2</v>
      </c>
    </row>
    <row r="18" spans="1:5" x14ac:dyDescent="0.25">
      <c r="A18" s="6" t="s">
        <v>13</v>
      </c>
      <c r="B18" s="7">
        <v>579666.94000000006</v>
      </c>
      <c r="C18" s="7">
        <v>647622.79399999999</v>
      </c>
      <c r="D18" s="7">
        <f t="shared" si="0"/>
        <v>67955.853999999934</v>
      </c>
      <c r="E18" s="8">
        <f t="shared" si="1"/>
        <v>0.1172325853187348</v>
      </c>
    </row>
    <row r="19" spans="1:5" x14ac:dyDescent="0.25">
      <c r="A19" s="6" t="s">
        <v>14</v>
      </c>
      <c r="B19" s="7">
        <v>123546.52500000001</v>
      </c>
      <c r="C19" s="7">
        <v>121417.77499999999</v>
      </c>
      <c r="D19" s="7">
        <f t="shared" si="0"/>
        <v>-2128.7500000000146</v>
      </c>
      <c r="E19" s="8">
        <f t="shared" si="1"/>
        <v>-1.723035107624447E-2</v>
      </c>
    </row>
    <row r="20" spans="1:5" x14ac:dyDescent="0.25">
      <c r="A20" s="6" t="s">
        <v>15</v>
      </c>
      <c r="B20" s="7">
        <v>89637.783999999985</v>
      </c>
      <c r="C20" s="7">
        <v>88794.53300000001</v>
      </c>
      <c r="D20" s="7">
        <f t="shared" si="0"/>
        <v>-843.25099999997474</v>
      </c>
      <c r="E20" s="8">
        <f t="shared" si="1"/>
        <v>-9.4073164503930048E-3</v>
      </c>
    </row>
    <row r="21" spans="1:5" x14ac:dyDescent="0.25">
      <c r="A21" s="6" t="s">
        <v>16</v>
      </c>
      <c r="B21" s="7">
        <v>65897.775000000009</v>
      </c>
      <c r="C21" s="7">
        <v>73909.849999999991</v>
      </c>
      <c r="D21" s="7">
        <f t="shared" si="0"/>
        <v>8012.0749999999825</v>
      </c>
      <c r="E21" s="8">
        <f t="shared" si="1"/>
        <v>0.12158339185200079</v>
      </c>
    </row>
    <row r="22" spans="1:5" x14ac:dyDescent="0.25">
      <c r="A22" s="6" t="s">
        <v>17</v>
      </c>
      <c r="B22" s="7">
        <v>2160.7250000000004</v>
      </c>
      <c r="C22" s="7">
        <v>3066.8249999999998</v>
      </c>
      <c r="D22" s="7">
        <f t="shared" si="0"/>
        <v>906.09999999999945</v>
      </c>
      <c r="E22" s="8">
        <f t="shared" si="1"/>
        <v>0.41934998669428053</v>
      </c>
    </row>
    <row r="23" spans="1:5" x14ac:dyDescent="0.25">
      <c r="A23" s="3" t="s">
        <v>18</v>
      </c>
      <c r="B23" s="4">
        <v>2386718.585</v>
      </c>
      <c r="C23" s="4">
        <v>2496864.0900000003</v>
      </c>
      <c r="D23" s="4">
        <f t="shared" si="0"/>
        <v>110145.50500000035</v>
      </c>
      <c r="E23" s="5">
        <f t="shared" si="1"/>
        <v>4.6149347347542592E-2</v>
      </c>
    </row>
    <row r="24" spans="1:5" x14ac:dyDescent="0.25">
      <c r="A24" s="6" t="s">
        <v>19</v>
      </c>
      <c r="B24" s="7">
        <v>700027.03</v>
      </c>
      <c r="C24" s="7">
        <v>708243.27000000014</v>
      </c>
      <c r="D24" s="7">
        <f t="shared" si="0"/>
        <v>8216.2400000001071</v>
      </c>
      <c r="E24" s="8">
        <f t="shared" si="1"/>
        <v>1.1737032497159584E-2</v>
      </c>
    </row>
    <row r="25" spans="1:5" x14ac:dyDescent="0.25">
      <c r="A25" s="6" t="s">
        <v>20</v>
      </c>
      <c r="B25" s="7">
        <v>452931.20999999985</v>
      </c>
      <c r="C25" s="7">
        <v>497526.99000000005</v>
      </c>
      <c r="D25" s="7">
        <f t="shared" si="0"/>
        <v>44595.780000000203</v>
      </c>
      <c r="E25" s="8">
        <f t="shared" si="1"/>
        <v>9.8460382096434068E-2</v>
      </c>
    </row>
    <row r="26" spans="1:5" x14ac:dyDescent="0.25">
      <c r="A26" s="6" t="s">
        <v>21</v>
      </c>
      <c r="B26" s="7">
        <v>346093.30000000005</v>
      </c>
      <c r="C26" s="7">
        <v>359292.08000000007</v>
      </c>
      <c r="D26" s="7">
        <f t="shared" si="0"/>
        <v>13198.780000000028</v>
      </c>
      <c r="E26" s="8">
        <f t="shared" si="1"/>
        <v>3.8136479382871687E-2</v>
      </c>
    </row>
    <row r="27" spans="1:5" x14ac:dyDescent="0.25">
      <c r="A27" s="6" t="s">
        <v>22</v>
      </c>
      <c r="B27" s="7">
        <v>230216.46000000002</v>
      </c>
      <c r="C27" s="7">
        <v>248675.05000000002</v>
      </c>
      <c r="D27" s="7">
        <f t="shared" si="0"/>
        <v>18458.589999999997</v>
      </c>
      <c r="E27" s="8">
        <f t="shared" si="1"/>
        <v>8.0179279969816206E-2</v>
      </c>
    </row>
    <row r="28" spans="1:5" x14ac:dyDescent="0.25">
      <c r="A28" s="6" t="s">
        <v>23</v>
      </c>
      <c r="B28" s="7">
        <v>214485.7</v>
      </c>
      <c r="C28" s="7">
        <v>217330.69999999995</v>
      </c>
      <c r="D28" s="7">
        <f t="shared" si="0"/>
        <v>2844.9999999999418</v>
      </c>
      <c r="E28" s="8">
        <f t="shared" si="1"/>
        <v>1.3264287549239607E-2</v>
      </c>
    </row>
    <row r="29" spans="1:5" x14ac:dyDescent="0.25">
      <c r="A29" s="6" t="s">
        <v>24</v>
      </c>
      <c r="B29" s="7">
        <v>143445.75499999998</v>
      </c>
      <c r="C29" s="7">
        <v>153468.12999999998</v>
      </c>
      <c r="D29" s="7">
        <f t="shared" si="0"/>
        <v>10022.375</v>
      </c>
      <c r="E29" s="8">
        <f t="shared" si="1"/>
        <v>6.9868745854486963E-2</v>
      </c>
    </row>
    <row r="30" spans="1:5" x14ac:dyDescent="0.25">
      <c r="A30" s="6" t="s">
        <v>25</v>
      </c>
      <c r="B30" s="7">
        <v>144209.31999999998</v>
      </c>
      <c r="C30" s="7">
        <v>150354.55000000002</v>
      </c>
      <c r="D30" s="7">
        <f t="shared" si="0"/>
        <v>6145.2300000000396</v>
      </c>
      <c r="E30" s="8">
        <f t="shared" si="1"/>
        <v>4.2613265217532684E-2</v>
      </c>
    </row>
    <row r="31" spans="1:5" x14ac:dyDescent="0.25">
      <c r="A31" s="6" t="s">
        <v>26</v>
      </c>
      <c r="B31" s="7">
        <v>57788.650000000009</v>
      </c>
      <c r="C31" s="7">
        <v>60209.1</v>
      </c>
      <c r="D31" s="7">
        <f t="shared" si="0"/>
        <v>2420.4499999999898</v>
      </c>
      <c r="E31" s="8">
        <f t="shared" si="1"/>
        <v>4.1884522306715757E-2</v>
      </c>
    </row>
    <row r="32" spans="1:5" x14ac:dyDescent="0.25">
      <c r="A32" s="6" t="s">
        <v>27</v>
      </c>
      <c r="B32" s="7">
        <v>41803.010000000009</v>
      </c>
      <c r="C32" s="7">
        <v>44576.069999999992</v>
      </c>
      <c r="D32" s="7">
        <f t="shared" si="0"/>
        <v>2773.0599999999831</v>
      </c>
      <c r="E32" s="8">
        <f t="shared" si="1"/>
        <v>6.6336371471814648E-2</v>
      </c>
    </row>
    <row r="33" spans="1:6" x14ac:dyDescent="0.25">
      <c r="A33" s="6" t="s">
        <v>28</v>
      </c>
      <c r="B33" s="7">
        <v>36114.050000000003</v>
      </c>
      <c r="C33" s="7">
        <v>38834.500000000022</v>
      </c>
      <c r="D33" s="7">
        <f t="shared" si="0"/>
        <v>2720.4500000000189</v>
      </c>
      <c r="E33" s="8">
        <f t="shared" si="1"/>
        <v>7.5329407806657478E-2</v>
      </c>
    </row>
    <row r="34" spans="1:6" x14ac:dyDescent="0.25">
      <c r="A34" s="6" t="s">
        <v>29</v>
      </c>
      <c r="B34" s="7">
        <v>17740.800000000003</v>
      </c>
      <c r="C34" s="7">
        <v>16603.55</v>
      </c>
      <c r="D34" s="7">
        <f t="shared" si="0"/>
        <v>-1137.2500000000036</v>
      </c>
      <c r="E34" s="8">
        <f t="shared" si="1"/>
        <v>-6.4103648088023282E-2</v>
      </c>
    </row>
    <row r="35" spans="1:6" x14ac:dyDescent="0.25">
      <c r="A35" s="6" t="s">
        <v>30</v>
      </c>
      <c r="B35" s="7">
        <v>1863.3</v>
      </c>
      <c r="C35" s="7">
        <v>1750.1</v>
      </c>
      <c r="D35" s="7">
        <f t="shared" si="0"/>
        <v>-113.20000000000005</v>
      </c>
      <c r="E35" s="8">
        <f t="shared" si="1"/>
        <v>-6.0752428487092822E-2</v>
      </c>
    </row>
    <row r="36" spans="1:6" x14ac:dyDescent="0.25">
      <c r="A36" s="3" t="s">
        <v>31</v>
      </c>
      <c r="B36" s="4">
        <v>694573.62699999986</v>
      </c>
      <c r="C36" s="4">
        <v>778425.0780000001</v>
      </c>
      <c r="D36" s="4">
        <f t="shared" si="0"/>
        <v>83851.451000000234</v>
      </c>
      <c r="E36" s="5">
        <f t="shared" si="1"/>
        <v>0.12072363208227635</v>
      </c>
    </row>
    <row r="37" spans="1:6" x14ac:dyDescent="0.25">
      <c r="A37" s="3" t="s">
        <v>32</v>
      </c>
      <c r="B37" s="4">
        <v>254609.21000000002</v>
      </c>
      <c r="C37" s="4">
        <v>298258.86</v>
      </c>
      <c r="D37" s="4">
        <f t="shared" si="0"/>
        <v>43649.649999999965</v>
      </c>
      <c r="E37" s="5">
        <f t="shared" si="1"/>
        <v>0.17143782819168232</v>
      </c>
    </row>
    <row r="38" spans="1:6" x14ac:dyDescent="0.25">
      <c r="A38" s="3" t="s">
        <v>33</v>
      </c>
      <c r="B38" s="4">
        <v>88536.25</v>
      </c>
      <c r="C38" s="4">
        <v>92398.15</v>
      </c>
      <c r="D38" s="4">
        <f t="shared" si="0"/>
        <v>3861.8999999999942</v>
      </c>
      <c r="E38" s="5">
        <f t="shared" si="1"/>
        <v>4.3619421423428194E-2</v>
      </c>
    </row>
    <row r="39" spans="1:6" x14ac:dyDescent="0.25">
      <c r="A39" s="9" t="s">
        <v>34</v>
      </c>
      <c r="B39" s="10">
        <v>18125536.218999997</v>
      </c>
      <c r="C39" s="10">
        <v>19413448.728000004</v>
      </c>
      <c r="D39" s="11">
        <f t="shared" si="0"/>
        <v>1287912.5090000071</v>
      </c>
      <c r="E39" s="12">
        <f t="shared" si="1"/>
        <v>7.1055139745325693E-2</v>
      </c>
    </row>
    <row r="40" spans="1:6" x14ac:dyDescent="0.25">
      <c r="D40" s="13"/>
      <c r="E40" s="14"/>
    </row>
    <row r="41" spans="1:6" x14ac:dyDescent="0.25">
      <c r="D41" s="17"/>
      <c r="E41" s="14"/>
      <c r="F41" s="18"/>
    </row>
    <row r="42" spans="1:6" x14ac:dyDescent="0.25">
      <c r="D42" s="13"/>
      <c r="E42" s="14"/>
    </row>
    <row r="43" spans="1:6" x14ac:dyDescent="0.25">
      <c r="D43" s="13"/>
      <c r="E43" s="14"/>
    </row>
    <row r="44" spans="1:6" x14ac:dyDescent="0.25">
      <c r="A44" s="19" t="s">
        <v>1</v>
      </c>
      <c r="B44" s="19"/>
      <c r="C44" s="19"/>
      <c r="D44" s="19"/>
      <c r="E44" s="19"/>
    </row>
    <row r="45" spans="1:6" x14ac:dyDescent="0.25">
      <c r="A45" s="29" t="s">
        <v>2</v>
      </c>
      <c r="B45" s="19" t="s">
        <v>35</v>
      </c>
      <c r="C45" s="19"/>
      <c r="D45" s="19" t="s">
        <v>4</v>
      </c>
      <c r="E45" s="19"/>
    </row>
    <row r="46" spans="1:6" x14ac:dyDescent="0.25">
      <c r="A46" s="29"/>
      <c r="B46" s="2" t="s">
        <v>5</v>
      </c>
      <c r="C46" s="2" t="s">
        <v>6</v>
      </c>
      <c r="D46" s="1" t="s">
        <v>7</v>
      </c>
      <c r="E46" s="1" t="s">
        <v>8</v>
      </c>
    </row>
    <row r="47" spans="1:6" x14ac:dyDescent="0.25">
      <c r="A47" s="3" t="s">
        <v>9</v>
      </c>
      <c r="B47" s="4">
        <v>5226842.4730000002</v>
      </c>
      <c r="C47" s="4">
        <v>6353956.506000001</v>
      </c>
      <c r="D47" s="4">
        <f t="shared" ref="D47:D72" si="2">C47-B47</f>
        <v>1127114.0330000008</v>
      </c>
      <c r="E47" s="5">
        <f t="shared" ref="E47:E72" si="3">D47/B47</f>
        <v>0.21563956419621769</v>
      </c>
    </row>
    <row r="48" spans="1:6" x14ac:dyDescent="0.25">
      <c r="A48" s="6" t="s">
        <v>10</v>
      </c>
      <c r="B48" s="7">
        <v>2788584.8420000002</v>
      </c>
      <c r="C48" s="7">
        <v>3365714.3670000001</v>
      </c>
      <c r="D48" s="7">
        <f t="shared" si="2"/>
        <v>577129.52499999991</v>
      </c>
      <c r="E48" s="8">
        <f t="shared" si="3"/>
        <v>0.20696143660670444</v>
      </c>
    </row>
    <row r="49" spans="1:5" x14ac:dyDescent="0.25">
      <c r="A49" s="6" t="s">
        <v>11</v>
      </c>
      <c r="B49" s="7">
        <v>1668652.189</v>
      </c>
      <c r="C49" s="7">
        <v>2033314.3990000002</v>
      </c>
      <c r="D49" s="7">
        <f t="shared" si="2"/>
        <v>364662.2100000002</v>
      </c>
      <c r="E49" s="8">
        <f t="shared" si="3"/>
        <v>0.21853697996736945</v>
      </c>
    </row>
    <row r="50" spans="1:5" x14ac:dyDescent="0.25">
      <c r="A50" s="6" t="s">
        <v>12</v>
      </c>
      <c r="B50" s="7">
        <v>415177.89999999997</v>
      </c>
      <c r="C50" s="7">
        <v>511781.45</v>
      </c>
      <c r="D50" s="7">
        <f t="shared" si="2"/>
        <v>96603.550000000047</v>
      </c>
      <c r="E50" s="8">
        <f t="shared" si="3"/>
        <v>0.23267989457049629</v>
      </c>
    </row>
    <row r="51" spans="1:5" x14ac:dyDescent="0.25">
      <c r="A51" s="6" t="s">
        <v>13</v>
      </c>
      <c r="B51" s="7">
        <v>247377.80300000001</v>
      </c>
      <c r="C51" s="7">
        <v>322774.288</v>
      </c>
      <c r="D51" s="7">
        <f t="shared" si="2"/>
        <v>75396.484999999986</v>
      </c>
      <c r="E51" s="8">
        <f t="shared" si="3"/>
        <v>0.30478274156230573</v>
      </c>
    </row>
    <row r="52" spans="1:5" x14ac:dyDescent="0.25">
      <c r="A52" s="6" t="s">
        <v>14</v>
      </c>
      <c r="B52" s="7">
        <v>47931.45</v>
      </c>
      <c r="C52" s="7">
        <v>50534.325000000004</v>
      </c>
      <c r="D52" s="7">
        <f t="shared" si="2"/>
        <v>2602.8750000000073</v>
      </c>
      <c r="E52" s="8">
        <f t="shared" si="3"/>
        <v>5.4304115565041479E-2</v>
      </c>
    </row>
    <row r="53" spans="1:5" x14ac:dyDescent="0.25">
      <c r="A53" s="6" t="s">
        <v>15</v>
      </c>
      <c r="B53" s="7">
        <v>33486.298999999992</v>
      </c>
      <c r="C53" s="7">
        <v>37653.661999999997</v>
      </c>
      <c r="D53" s="7">
        <f t="shared" si="2"/>
        <v>4167.3630000000048</v>
      </c>
      <c r="E53" s="8">
        <f t="shared" si="3"/>
        <v>0.12444979363052351</v>
      </c>
    </row>
    <row r="54" spans="1:5" x14ac:dyDescent="0.25">
      <c r="A54" s="6" t="s">
        <v>16</v>
      </c>
      <c r="B54" s="7">
        <v>24944.840000000004</v>
      </c>
      <c r="C54" s="7">
        <v>30972.715</v>
      </c>
      <c r="D54" s="7">
        <f t="shared" si="2"/>
        <v>6027.8749999999964</v>
      </c>
      <c r="E54" s="8">
        <f t="shared" si="3"/>
        <v>0.2416481725278653</v>
      </c>
    </row>
    <row r="55" spans="1:5" x14ac:dyDescent="0.25">
      <c r="A55" s="6" t="s">
        <v>17</v>
      </c>
      <c r="B55" s="7">
        <v>685.65</v>
      </c>
      <c r="C55" s="7">
        <v>1188.8</v>
      </c>
      <c r="D55" s="7">
        <f t="shared" si="2"/>
        <v>503.15</v>
      </c>
      <c r="E55" s="8">
        <f t="shared" si="3"/>
        <v>0.73382921315539995</v>
      </c>
    </row>
    <row r="56" spans="1:5" x14ac:dyDescent="0.25">
      <c r="A56" s="3" t="s">
        <v>18</v>
      </c>
      <c r="B56" s="4">
        <v>851166.255</v>
      </c>
      <c r="C56" s="4">
        <v>983751.73499999999</v>
      </c>
      <c r="D56" s="4">
        <f t="shared" si="2"/>
        <v>132585.47999999998</v>
      </c>
      <c r="E56" s="5">
        <f t="shared" si="3"/>
        <v>0.15576919223612781</v>
      </c>
    </row>
    <row r="57" spans="1:5" x14ac:dyDescent="0.25">
      <c r="A57" s="6" t="s">
        <v>19</v>
      </c>
      <c r="B57" s="7">
        <v>245102.35000000003</v>
      </c>
      <c r="C57" s="7">
        <v>264540.57999999996</v>
      </c>
      <c r="D57" s="7">
        <f t="shared" si="2"/>
        <v>19438.229999999923</v>
      </c>
      <c r="E57" s="8">
        <f t="shared" si="3"/>
        <v>7.9306583555808094E-2</v>
      </c>
    </row>
    <row r="58" spans="1:5" x14ac:dyDescent="0.25">
      <c r="A58" s="6" t="s">
        <v>20</v>
      </c>
      <c r="B58" s="7">
        <v>167142.22000000003</v>
      </c>
      <c r="C58" s="7">
        <v>208170.04</v>
      </c>
      <c r="D58" s="7">
        <f t="shared" si="2"/>
        <v>41027.819999999978</v>
      </c>
      <c r="E58" s="8">
        <f t="shared" si="3"/>
        <v>0.24546652545359257</v>
      </c>
    </row>
    <row r="59" spans="1:5" x14ac:dyDescent="0.25">
      <c r="A59" s="6" t="s">
        <v>21</v>
      </c>
      <c r="B59" s="7">
        <v>121042.63999999998</v>
      </c>
      <c r="C59" s="7">
        <v>135830.64000000001</v>
      </c>
      <c r="D59" s="7">
        <f t="shared" si="2"/>
        <v>14788.000000000029</v>
      </c>
      <c r="E59" s="8">
        <f t="shared" si="3"/>
        <v>0.12217182308647623</v>
      </c>
    </row>
    <row r="60" spans="1:5" x14ac:dyDescent="0.25">
      <c r="A60" s="6" t="s">
        <v>22</v>
      </c>
      <c r="B60" s="7">
        <v>79312.58</v>
      </c>
      <c r="C60" s="7">
        <v>99064.98</v>
      </c>
      <c r="D60" s="7">
        <f t="shared" si="2"/>
        <v>19752.399999999994</v>
      </c>
      <c r="E60" s="8">
        <f t="shared" si="3"/>
        <v>0.24904498126274538</v>
      </c>
    </row>
    <row r="61" spans="1:5" x14ac:dyDescent="0.25">
      <c r="A61" s="6" t="s">
        <v>23</v>
      </c>
      <c r="B61" s="7">
        <v>75141.45</v>
      </c>
      <c r="C61" s="7">
        <v>84425.099999999991</v>
      </c>
      <c r="D61" s="7">
        <f t="shared" si="2"/>
        <v>9283.6499999999942</v>
      </c>
      <c r="E61" s="8">
        <f t="shared" si="3"/>
        <v>0.1235489866112511</v>
      </c>
    </row>
    <row r="62" spans="1:5" x14ac:dyDescent="0.25">
      <c r="A62" s="6" t="s">
        <v>24</v>
      </c>
      <c r="B62" s="7">
        <v>54715.63499999998</v>
      </c>
      <c r="C62" s="7">
        <v>67249.460000000006</v>
      </c>
      <c r="D62" s="7">
        <f t="shared" si="2"/>
        <v>12533.825000000026</v>
      </c>
      <c r="E62" s="8">
        <f t="shared" si="3"/>
        <v>0.22907209246497881</v>
      </c>
    </row>
    <row r="63" spans="1:5" x14ac:dyDescent="0.25">
      <c r="A63" s="6" t="s">
        <v>25</v>
      </c>
      <c r="B63" s="7">
        <v>51806.270000000004</v>
      </c>
      <c r="C63" s="7">
        <v>60584.92</v>
      </c>
      <c r="D63" s="7">
        <f t="shared" si="2"/>
        <v>8778.6499999999942</v>
      </c>
      <c r="E63" s="8">
        <f t="shared" si="3"/>
        <v>0.16945149689410169</v>
      </c>
    </row>
    <row r="64" spans="1:5" x14ac:dyDescent="0.25">
      <c r="A64" s="6" t="s">
        <v>26</v>
      </c>
      <c r="B64" s="7">
        <v>21938.05</v>
      </c>
      <c r="C64" s="7">
        <v>23660.975000000002</v>
      </c>
      <c r="D64" s="7">
        <f t="shared" si="2"/>
        <v>1722.9250000000029</v>
      </c>
      <c r="E64" s="8">
        <f t="shared" si="3"/>
        <v>7.8535922746096526E-2</v>
      </c>
    </row>
    <row r="65" spans="1:5" x14ac:dyDescent="0.25">
      <c r="A65" s="6" t="s">
        <v>27</v>
      </c>
      <c r="B65" s="7">
        <v>15181.060000000001</v>
      </c>
      <c r="C65" s="7">
        <v>18149.59</v>
      </c>
      <c r="D65" s="7">
        <f t="shared" si="2"/>
        <v>2968.5299999999988</v>
      </c>
      <c r="E65" s="8">
        <f t="shared" si="3"/>
        <v>0.195541681542659</v>
      </c>
    </row>
    <row r="66" spans="1:5" x14ac:dyDescent="0.25">
      <c r="A66" s="6" t="s">
        <v>28</v>
      </c>
      <c r="B66" s="7">
        <v>12967.8</v>
      </c>
      <c r="C66" s="7">
        <v>15105.4</v>
      </c>
      <c r="D66" s="7">
        <f t="shared" si="2"/>
        <v>2137.6000000000004</v>
      </c>
      <c r="E66" s="8">
        <f t="shared" si="3"/>
        <v>0.1648390629096686</v>
      </c>
    </row>
    <row r="67" spans="1:5" x14ac:dyDescent="0.25">
      <c r="A67" s="6" t="s">
        <v>29</v>
      </c>
      <c r="B67" s="7">
        <v>6133.9</v>
      </c>
      <c r="C67" s="7">
        <v>6287.25</v>
      </c>
      <c r="D67" s="7">
        <f t="shared" si="2"/>
        <v>153.35000000000036</v>
      </c>
      <c r="E67" s="8">
        <f t="shared" si="3"/>
        <v>2.5000407571039693E-2</v>
      </c>
    </row>
    <row r="68" spans="1:5" x14ac:dyDescent="0.25">
      <c r="A68" s="6" t="s">
        <v>30</v>
      </c>
      <c r="B68" s="7">
        <v>682.3</v>
      </c>
      <c r="C68" s="7">
        <v>682.8</v>
      </c>
      <c r="D68" s="7">
        <f t="shared" si="2"/>
        <v>0.5</v>
      </c>
      <c r="E68" s="8">
        <f t="shared" si="3"/>
        <v>7.3281547706287558E-4</v>
      </c>
    </row>
    <row r="69" spans="1:5" x14ac:dyDescent="0.25">
      <c r="A69" s="3" t="s">
        <v>31</v>
      </c>
      <c r="B69" s="4">
        <v>256124.39299999998</v>
      </c>
      <c r="C69" s="4">
        <v>310036.44699999999</v>
      </c>
      <c r="D69" s="4">
        <f t="shared" si="2"/>
        <v>53912.054000000004</v>
      </c>
      <c r="E69" s="5">
        <f t="shared" si="3"/>
        <v>0.2104916808919485</v>
      </c>
    </row>
    <row r="70" spans="1:5" x14ac:dyDescent="0.25">
      <c r="A70" s="3" t="s">
        <v>32</v>
      </c>
      <c r="B70" s="4">
        <v>85102.044999999998</v>
      </c>
      <c r="C70" s="4">
        <v>111504.99999999999</v>
      </c>
      <c r="D70" s="4">
        <f t="shared" si="2"/>
        <v>26402.954999999987</v>
      </c>
      <c r="E70" s="5">
        <f t="shared" si="3"/>
        <v>0.31025053510758743</v>
      </c>
    </row>
    <row r="71" spans="1:5" x14ac:dyDescent="0.25">
      <c r="A71" s="3" t="s">
        <v>33</v>
      </c>
      <c r="B71" s="4">
        <v>30069.9</v>
      </c>
      <c r="C71" s="4">
        <v>34733.525000000001</v>
      </c>
      <c r="D71" s="4">
        <f t="shared" si="2"/>
        <v>4663.625</v>
      </c>
      <c r="E71" s="5">
        <f t="shared" si="3"/>
        <v>0.15509280044163765</v>
      </c>
    </row>
    <row r="72" spans="1:5" x14ac:dyDescent="0.25">
      <c r="A72" s="9" t="s">
        <v>34</v>
      </c>
      <c r="B72" s="10">
        <v>6449305.0660000006</v>
      </c>
      <c r="C72" s="10">
        <v>7793983.2130000005</v>
      </c>
      <c r="D72" s="11">
        <f t="shared" si="2"/>
        <v>1344678.1469999999</v>
      </c>
      <c r="E72" s="12">
        <f t="shared" si="3"/>
        <v>0.20849969620587333</v>
      </c>
    </row>
    <row r="73" spans="1:5" x14ac:dyDescent="0.25">
      <c r="D73" s="13"/>
      <c r="E73" s="14"/>
    </row>
    <row r="74" spans="1:5" x14ac:dyDescent="0.25">
      <c r="D74" s="13"/>
      <c r="E74" s="15"/>
    </row>
    <row r="75" spans="1:5" x14ac:dyDescent="0.25">
      <c r="D75" s="13"/>
      <c r="E75" s="14"/>
    </row>
    <row r="76" spans="1:5" x14ac:dyDescent="0.25">
      <c r="D76" s="13"/>
      <c r="E76" s="14"/>
    </row>
    <row r="77" spans="1:5" x14ac:dyDescent="0.25">
      <c r="A77" s="19" t="s">
        <v>36</v>
      </c>
      <c r="B77" s="19"/>
      <c r="C77" s="19"/>
      <c r="D77" s="19"/>
      <c r="E77" s="19"/>
    </row>
    <row r="78" spans="1:5" x14ac:dyDescent="0.25">
      <c r="A78" s="29" t="s">
        <v>37</v>
      </c>
      <c r="B78" s="19" t="s">
        <v>35</v>
      </c>
      <c r="C78" s="19"/>
      <c r="D78" s="19" t="s">
        <v>4</v>
      </c>
      <c r="E78" s="19"/>
    </row>
    <row r="79" spans="1:5" x14ac:dyDescent="0.25">
      <c r="A79" s="29"/>
      <c r="B79" s="2" t="s">
        <v>5</v>
      </c>
      <c r="C79" s="2" t="s">
        <v>6</v>
      </c>
      <c r="D79" s="1" t="s">
        <v>7</v>
      </c>
      <c r="E79" s="1" t="s">
        <v>8</v>
      </c>
    </row>
    <row r="80" spans="1:5" x14ac:dyDescent="0.25">
      <c r="A80" s="16" t="s">
        <v>38</v>
      </c>
      <c r="B80" s="7">
        <v>333143.185</v>
      </c>
      <c r="C80" s="7">
        <v>411220.61099999998</v>
      </c>
      <c r="D80" s="7">
        <f t="shared" ref="D80:D95" si="4">C80-B80</f>
        <v>78077.425999999978</v>
      </c>
      <c r="E80" s="8">
        <f t="shared" ref="E80:E95" si="5">D80/B80</f>
        <v>0.23436597089626784</v>
      </c>
    </row>
    <row r="81" spans="1:5" x14ac:dyDescent="0.25">
      <c r="A81" s="16" t="s">
        <v>39</v>
      </c>
      <c r="B81" s="7">
        <v>866612.66099999996</v>
      </c>
      <c r="C81" s="7">
        <v>999322.48100000003</v>
      </c>
      <c r="D81" s="7">
        <f t="shared" si="4"/>
        <v>132709.82000000007</v>
      </c>
      <c r="E81" s="8">
        <f t="shared" si="5"/>
        <v>0.15313625795273267</v>
      </c>
    </row>
    <row r="82" spans="1:5" x14ac:dyDescent="0.25">
      <c r="A82" s="16" t="s">
        <v>40</v>
      </c>
      <c r="B82" s="7">
        <v>322966.08899999998</v>
      </c>
      <c r="C82" s="7">
        <v>424164.92599999998</v>
      </c>
      <c r="D82" s="7">
        <f t="shared" si="4"/>
        <v>101198.837</v>
      </c>
      <c r="E82" s="8">
        <f t="shared" si="5"/>
        <v>0.31334198990780116</v>
      </c>
    </row>
    <row r="83" spans="1:5" x14ac:dyDescent="0.25">
      <c r="A83" s="16" t="s">
        <v>41</v>
      </c>
      <c r="B83" s="7">
        <v>86672.323000000004</v>
      </c>
      <c r="C83" s="7">
        <v>115491.875</v>
      </c>
      <c r="D83" s="7">
        <f t="shared" si="4"/>
        <v>28819.551999999996</v>
      </c>
      <c r="E83" s="8">
        <f t="shared" si="5"/>
        <v>0.33251159081082893</v>
      </c>
    </row>
    <row r="84" spans="1:5" x14ac:dyDescent="0.25">
      <c r="A84" s="16" t="s">
        <v>42</v>
      </c>
      <c r="B84" s="7">
        <v>431519.98100000003</v>
      </c>
      <c r="C84" s="7">
        <v>573244.73100000003</v>
      </c>
      <c r="D84" s="7">
        <f t="shared" si="4"/>
        <v>141724.75</v>
      </c>
      <c r="E84" s="8">
        <f t="shared" si="5"/>
        <v>0.32843148924777132</v>
      </c>
    </row>
    <row r="85" spans="1:5" x14ac:dyDescent="0.25">
      <c r="A85" s="16" t="s">
        <v>43</v>
      </c>
      <c r="B85" s="7">
        <v>284786.87099999998</v>
      </c>
      <c r="C85" s="7">
        <v>360765.28200000001</v>
      </c>
      <c r="D85" s="7">
        <f t="shared" si="4"/>
        <v>75978.411000000022</v>
      </c>
      <c r="E85" s="8">
        <f t="shared" si="5"/>
        <v>0.26679042728764002</v>
      </c>
    </row>
    <row r="86" spans="1:5" x14ac:dyDescent="0.25">
      <c r="A86" s="16" t="s">
        <v>44</v>
      </c>
      <c r="B86" s="7">
        <v>309325.739</v>
      </c>
      <c r="C86" s="7">
        <v>385469.99699999997</v>
      </c>
      <c r="D86" s="7">
        <f t="shared" si="4"/>
        <v>76144.257999999973</v>
      </c>
      <c r="E86" s="8">
        <f t="shared" si="5"/>
        <v>0.24616204990299878</v>
      </c>
    </row>
    <row r="87" spans="1:5" x14ac:dyDescent="0.25">
      <c r="A87" s="16" t="s">
        <v>45</v>
      </c>
      <c r="B87" s="7">
        <v>1001780.0649999999</v>
      </c>
      <c r="C87" s="7">
        <v>1081665.6440000001</v>
      </c>
      <c r="D87" s="7">
        <f t="shared" si="4"/>
        <v>79885.579000000143</v>
      </c>
      <c r="E87" s="8">
        <f t="shared" si="5"/>
        <v>7.974363015498831E-2</v>
      </c>
    </row>
    <row r="88" spans="1:5" x14ac:dyDescent="0.25">
      <c r="A88" s="16" t="s">
        <v>46</v>
      </c>
      <c r="B88" s="7">
        <v>557798.01300000004</v>
      </c>
      <c r="C88" s="7">
        <v>684564.45600000001</v>
      </c>
      <c r="D88" s="7">
        <f t="shared" si="4"/>
        <v>126766.44299999997</v>
      </c>
      <c r="E88" s="8">
        <f t="shared" si="5"/>
        <v>0.22726227065279983</v>
      </c>
    </row>
    <row r="89" spans="1:5" x14ac:dyDescent="0.25">
      <c r="A89" s="16" t="s">
        <v>47</v>
      </c>
      <c r="B89" s="7">
        <v>193086.03599999999</v>
      </c>
      <c r="C89" s="7">
        <v>240352.14499999999</v>
      </c>
      <c r="D89" s="7">
        <f t="shared" si="4"/>
        <v>47266.108999999997</v>
      </c>
      <c r="E89" s="8">
        <f t="shared" si="5"/>
        <v>0.24479299476633307</v>
      </c>
    </row>
    <row r="90" spans="1:5" x14ac:dyDescent="0.25">
      <c r="A90" s="16" t="s">
        <v>48</v>
      </c>
      <c r="B90" s="7">
        <v>230249.495</v>
      </c>
      <c r="C90" s="7">
        <v>287268.19099999999</v>
      </c>
      <c r="D90" s="7">
        <f t="shared" si="4"/>
        <v>57018.695999999996</v>
      </c>
      <c r="E90" s="8">
        <f t="shared" si="5"/>
        <v>0.2476387450925788</v>
      </c>
    </row>
    <row r="91" spans="1:5" x14ac:dyDescent="0.25">
      <c r="A91" s="16" t="s">
        <v>49</v>
      </c>
      <c r="B91" s="7">
        <v>554458.65899999999</v>
      </c>
      <c r="C91" s="7">
        <v>686464.41799999995</v>
      </c>
      <c r="D91" s="7">
        <f t="shared" si="4"/>
        <v>132005.75899999996</v>
      </c>
      <c r="E91" s="8">
        <f t="shared" si="5"/>
        <v>0.23808043549735591</v>
      </c>
    </row>
    <row r="92" spans="1:5" x14ac:dyDescent="0.25">
      <c r="A92" s="16" t="s">
        <v>50</v>
      </c>
      <c r="B92" s="7">
        <v>323051.33500000002</v>
      </c>
      <c r="C92" s="7">
        <v>390498.59700000001</v>
      </c>
      <c r="D92" s="7">
        <f t="shared" si="4"/>
        <v>67447.261999999988</v>
      </c>
      <c r="E92" s="8">
        <f t="shared" si="5"/>
        <v>0.2087818705346009</v>
      </c>
    </row>
    <row r="93" spans="1:5" x14ac:dyDescent="0.25">
      <c r="A93" s="16" t="s">
        <v>51</v>
      </c>
      <c r="B93" s="7">
        <v>710473.56499999994</v>
      </c>
      <c r="C93" s="7">
        <v>872332.23800000001</v>
      </c>
      <c r="D93" s="7">
        <f t="shared" si="4"/>
        <v>161858.67300000007</v>
      </c>
      <c r="E93" s="8">
        <f t="shared" si="5"/>
        <v>0.22781800896420415</v>
      </c>
    </row>
    <row r="94" spans="1:5" x14ac:dyDescent="0.25">
      <c r="A94" s="16" t="s">
        <v>52</v>
      </c>
      <c r="B94" s="7">
        <v>243381.049</v>
      </c>
      <c r="C94" s="7">
        <v>281157.62099999998</v>
      </c>
      <c r="D94" s="7">
        <f t="shared" si="4"/>
        <v>37776.571999999986</v>
      </c>
      <c r="E94" s="8">
        <f t="shared" si="5"/>
        <v>0.15521574976858607</v>
      </c>
    </row>
    <row r="95" spans="1:5" x14ac:dyDescent="0.25">
      <c r="A95" s="9" t="s">
        <v>34</v>
      </c>
      <c r="B95" s="10">
        <v>6449305.0660000006</v>
      </c>
      <c r="C95" s="10">
        <v>7793983.2129999995</v>
      </c>
      <c r="D95" s="11">
        <f t="shared" si="4"/>
        <v>1344678.1469999989</v>
      </c>
      <c r="E95" s="12">
        <f t="shared" si="5"/>
        <v>0.20849969620587316</v>
      </c>
    </row>
    <row r="100" spans="1:5" x14ac:dyDescent="0.25">
      <c r="A100" s="19" t="s">
        <v>53</v>
      </c>
      <c r="B100" s="19"/>
      <c r="C100" s="19"/>
      <c r="D100" s="19"/>
      <c r="E100" s="19"/>
    </row>
    <row r="101" spans="1:5" x14ac:dyDescent="0.25">
      <c r="A101" s="29" t="s">
        <v>54</v>
      </c>
      <c r="B101" s="19" t="s">
        <v>35</v>
      </c>
      <c r="C101" s="19"/>
      <c r="D101" s="19" t="s">
        <v>4</v>
      </c>
      <c r="E101" s="19"/>
    </row>
    <row r="102" spans="1:5" x14ac:dyDescent="0.25">
      <c r="A102" s="29"/>
      <c r="B102" s="2" t="s">
        <v>5</v>
      </c>
      <c r="C102" s="2" t="s">
        <v>6</v>
      </c>
      <c r="D102" s="1" t="s">
        <v>7</v>
      </c>
      <c r="E102" s="1" t="s">
        <v>8</v>
      </c>
    </row>
    <row r="103" spans="1:5" x14ac:dyDescent="0.25">
      <c r="A103" s="3" t="s">
        <v>10</v>
      </c>
      <c r="B103" s="4">
        <v>2788584.8420000002</v>
      </c>
      <c r="C103" s="4">
        <v>3365714.3670000001</v>
      </c>
      <c r="D103" s="4">
        <f>C103-B103</f>
        <v>577129.52499999991</v>
      </c>
      <c r="E103" s="5">
        <f>D103/B103</f>
        <v>0.20696143660670444</v>
      </c>
    </row>
    <row r="104" spans="1:5" x14ac:dyDescent="0.25">
      <c r="A104" s="6" t="s">
        <v>55</v>
      </c>
      <c r="B104" s="7">
        <v>939373.78200000001</v>
      </c>
      <c r="C104" s="7">
        <v>1202725.7009999999</v>
      </c>
      <c r="D104" s="7">
        <f>C104-B104</f>
        <v>263351.91899999988</v>
      </c>
      <c r="E104" s="8">
        <f>D104/B104</f>
        <v>0.28034838106648358</v>
      </c>
    </row>
    <row r="105" spans="1:5" x14ac:dyDescent="0.25">
      <c r="A105" s="6" t="s">
        <v>56</v>
      </c>
      <c r="B105" s="7">
        <v>390135.81</v>
      </c>
      <c r="C105" s="7">
        <v>500911.43199999997</v>
      </c>
      <c r="D105" s="7">
        <f>C105-B105</f>
        <v>110775.62199999997</v>
      </c>
      <c r="E105" s="8">
        <f>D105/B105</f>
        <v>0.28394117935495328</v>
      </c>
    </row>
    <row r="106" spans="1:5" x14ac:dyDescent="0.25">
      <c r="A106" s="6" t="s">
        <v>57</v>
      </c>
      <c r="B106" s="7">
        <v>404321.875</v>
      </c>
      <c r="C106" s="7">
        <v>448240.234</v>
      </c>
      <c r="D106" s="7">
        <f t="shared" ref="D106:D156" si="6">C106-B106</f>
        <v>43918.358999999997</v>
      </c>
      <c r="E106" s="8">
        <f t="shared" ref="E106:E156" si="7">D106/B106</f>
        <v>0.10862226784044271</v>
      </c>
    </row>
    <row r="107" spans="1:5" x14ac:dyDescent="0.25">
      <c r="A107" s="6" t="s">
        <v>58</v>
      </c>
      <c r="B107" s="7">
        <v>235691.25</v>
      </c>
      <c r="C107" s="7">
        <v>275148</v>
      </c>
      <c r="D107" s="7">
        <f t="shared" si="6"/>
        <v>39456.75</v>
      </c>
      <c r="E107" s="8">
        <f t="shared" si="7"/>
        <v>0.16740863311641818</v>
      </c>
    </row>
    <row r="108" spans="1:5" x14ac:dyDescent="0.25">
      <c r="A108" s="6" t="s">
        <v>59</v>
      </c>
      <c r="B108" s="7">
        <v>233415.75</v>
      </c>
      <c r="C108" s="7">
        <v>266605.5</v>
      </c>
      <c r="D108" s="7">
        <f t="shared" si="6"/>
        <v>33189.75</v>
      </c>
      <c r="E108" s="8">
        <f t="shared" si="7"/>
        <v>0.14219156162341229</v>
      </c>
    </row>
    <row r="109" spans="1:5" x14ac:dyDescent="0.25">
      <c r="A109" s="6" t="s">
        <v>60</v>
      </c>
      <c r="B109" s="7">
        <v>195679.875</v>
      </c>
      <c r="C109" s="7">
        <v>231684.5</v>
      </c>
      <c r="D109" s="7">
        <f t="shared" si="6"/>
        <v>36004.625</v>
      </c>
      <c r="E109" s="8">
        <f t="shared" si="7"/>
        <v>0.18399758789706913</v>
      </c>
    </row>
    <row r="110" spans="1:5" x14ac:dyDescent="0.25">
      <c r="A110" s="6" t="s">
        <v>61</v>
      </c>
      <c r="B110" s="7">
        <v>176304.125</v>
      </c>
      <c r="C110" s="7">
        <v>190757.625</v>
      </c>
      <c r="D110" s="7">
        <f t="shared" si="6"/>
        <v>14453.5</v>
      </c>
      <c r="E110" s="8">
        <f t="shared" si="7"/>
        <v>8.1980498187436052E-2</v>
      </c>
    </row>
    <row r="111" spans="1:5" x14ac:dyDescent="0.25">
      <c r="A111" s="6" t="s">
        <v>62</v>
      </c>
      <c r="B111" s="7">
        <v>54639.75</v>
      </c>
      <c r="C111" s="7">
        <v>66124.75</v>
      </c>
      <c r="D111" s="7">
        <f t="shared" si="6"/>
        <v>11485</v>
      </c>
      <c r="E111" s="8">
        <f t="shared" si="7"/>
        <v>0.21019495879831077</v>
      </c>
    </row>
    <row r="112" spans="1:5" x14ac:dyDescent="0.25">
      <c r="A112" s="6" t="s">
        <v>63</v>
      </c>
      <c r="B112" s="7">
        <v>47179.125</v>
      </c>
      <c r="C112" s="7">
        <v>51628.125</v>
      </c>
      <c r="D112" s="7">
        <f t="shared" si="6"/>
        <v>4449</v>
      </c>
      <c r="E112" s="8">
        <f t="shared" si="7"/>
        <v>9.4300180429374214E-2</v>
      </c>
    </row>
    <row r="113" spans="1:5" x14ac:dyDescent="0.25">
      <c r="A113" s="6" t="s">
        <v>64</v>
      </c>
      <c r="B113" s="7">
        <v>38723.25</v>
      </c>
      <c r="C113" s="7">
        <v>50608.125</v>
      </c>
      <c r="D113" s="7">
        <f t="shared" si="6"/>
        <v>11884.875</v>
      </c>
      <c r="E113" s="8">
        <f t="shared" si="7"/>
        <v>0.30691832426255544</v>
      </c>
    </row>
    <row r="114" spans="1:5" x14ac:dyDescent="0.25">
      <c r="A114" s="6" t="s">
        <v>65</v>
      </c>
      <c r="B114" s="7">
        <v>27884.5</v>
      </c>
      <c r="C114" s="7">
        <v>31445.25</v>
      </c>
      <c r="D114" s="7">
        <f t="shared" si="6"/>
        <v>3560.75</v>
      </c>
      <c r="E114" s="8">
        <f t="shared" si="7"/>
        <v>0.12769639046782263</v>
      </c>
    </row>
    <row r="115" spans="1:5" x14ac:dyDescent="0.25">
      <c r="A115" s="6" t="s">
        <v>66</v>
      </c>
      <c r="B115" s="7">
        <v>6108.75</v>
      </c>
      <c r="C115" s="7">
        <v>15318</v>
      </c>
      <c r="D115" s="7">
        <f t="shared" si="6"/>
        <v>9209.25</v>
      </c>
      <c r="E115" s="8">
        <f t="shared" si="7"/>
        <v>1.5075506445672191</v>
      </c>
    </row>
    <row r="116" spans="1:5" x14ac:dyDescent="0.25">
      <c r="A116" s="6" t="s">
        <v>67</v>
      </c>
      <c r="B116" s="7">
        <v>15674.25</v>
      </c>
      <c r="C116" s="7">
        <v>13141.5</v>
      </c>
      <c r="D116" s="7">
        <f t="shared" si="6"/>
        <v>-2532.75</v>
      </c>
      <c r="E116" s="8">
        <f t="shared" si="7"/>
        <v>-0.16158667878845878</v>
      </c>
    </row>
    <row r="117" spans="1:5" x14ac:dyDescent="0.25">
      <c r="A117" s="6" t="s">
        <v>68</v>
      </c>
      <c r="B117" s="7">
        <v>9675.25</v>
      </c>
      <c r="C117" s="7">
        <v>10846.875</v>
      </c>
      <c r="D117" s="7">
        <f t="shared" si="6"/>
        <v>1171.625</v>
      </c>
      <c r="E117" s="8">
        <f t="shared" si="7"/>
        <v>0.12109506214309708</v>
      </c>
    </row>
    <row r="118" spans="1:5" x14ac:dyDescent="0.25">
      <c r="A118" s="6" t="s">
        <v>69</v>
      </c>
      <c r="B118" s="7">
        <f>B103-SUM(B104:B117)</f>
        <v>13777.5</v>
      </c>
      <c r="C118" s="7">
        <f>C103-SUM(C104:C117)</f>
        <v>10528.75</v>
      </c>
      <c r="D118" s="7">
        <f t="shared" si="6"/>
        <v>-3248.75</v>
      </c>
      <c r="E118" s="8">
        <f t="shared" si="7"/>
        <v>-0.23580112502268191</v>
      </c>
    </row>
    <row r="119" spans="1:5" x14ac:dyDescent="0.25">
      <c r="A119" s="3" t="s">
        <v>11</v>
      </c>
      <c r="B119" s="4">
        <v>1668652.1889999998</v>
      </c>
      <c r="C119" s="4">
        <v>2033314.3990000002</v>
      </c>
      <c r="D119" s="4">
        <f t="shared" si="6"/>
        <v>364662.21000000043</v>
      </c>
      <c r="E119" s="5">
        <f t="shared" si="7"/>
        <v>0.21853697996736962</v>
      </c>
    </row>
    <row r="120" spans="1:5" x14ac:dyDescent="0.25">
      <c r="A120" s="6" t="s">
        <v>56</v>
      </c>
      <c r="B120" s="7">
        <v>428680.69199999998</v>
      </c>
      <c r="C120" s="7">
        <v>549605.49300000002</v>
      </c>
      <c r="D120" s="7">
        <f t="shared" si="6"/>
        <v>120924.80100000004</v>
      </c>
      <c r="E120" s="8">
        <f t="shared" si="7"/>
        <v>0.28208595175077317</v>
      </c>
    </row>
    <row r="121" spans="1:5" x14ac:dyDescent="0.25">
      <c r="A121" s="6" t="s">
        <v>65</v>
      </c>
      <c r="B121" s="7">
        <v>404706.18099999998</v>
      </c>
      <c r="C121" s="7">
        <v>515507.62099999998</v>
      </c>
      <c r="D121" s="7">
        <f t="shared" si="6"/>
        <v>110801.44</v>
      </c>
      <c r="E121" s="8">
        <f t="shared" si="7"/>
        <v>0.27378242587305579</v>
      </c>
    </row>
    <row r="122" spans="1:5" x14ac:dyDescent="0.25">
      <c r="A122" s="6" t="s">
        <v>59</v>
      </c>
      <c r="B122" s="7">
        <v>189979.75</v>
      </c>
      <c r="C122" s="7">
        <v>221018.25</v>
      </c>
      <c r="D122" s="7">
        <f t="shared" si="6"/>
        <v>31038.5</v>
      </c>
      <c r="E122" s="8">
        <f t="shared" si="7"/>
        <v>0.16337793896454753</v>
      </c>
    </row>
    <row r="123" spans="1:5" x14ac:dyDescent="0.25">
      <c r="A123" s="6" t="s">
        <v>55</v>
      </c>
      <c r="B123" s="7">
        <v>150014.435</v>
      </c>
      <c r="C123" s="7">
        <v>173223.902</v>
      </c>
      <c r="D123" s="7">
        <f t="shared" si="6"/>
        <v>23209.467000000004</v>
      </c>
      <c r="E123" s="8">
        <f t="shared" si="7"/>
        <v>0.15471489127029678</v>
      </c>
    </row>
    <row r="124" spans="1:5" x14ac:dyDescent="0.25">
      <c r="A124" s="6" t="s">
        <v>60</v>
      </c>
      <c r="B124" s="7">
        <v>90538.5</v>
      </c>
      <c r="C124" s="7">
        <v>116246.125</v>
      </c>
      <c r="D124" s="7">
        <f t="shared" si="6"/>
        <v>25707.625</v>
      </c>
      <c r="E124" s="8">
        <f t="shared" si="7"/>
        <v>0.28394136196203823</v>
      </c>
    </row>
    <row r="125" spans="1:5" x14ac:dyDescent="0.25">
      <c r="A125" s="6" t="s">
        <v>61</v>
      </c>
      <c r="B125" s="7">
        <v>101989.875</v>
      </c>
      <c r="C125" s="7">
        <v>102517.875</v>
      </c>
      <c r="D125" s="7">
        <f t="shared" si="6"/>
        <v>528</v>
      </c>
      <c r="E125" s="8">
        <f t="shared" si="7"/>
        <v>5.1769844800770666E-3</v>
      </c>
    </row>
    <row r="126" spans="1:5" x14ac:dyDescent="0.25">
      <c r="A126" s="6" t="s">
        <v>62</v>
      </c>
      <c r="B126" s="7">
        <v>60619</v>
      </c>
      <c r="C126" s="7">
        <v>86627.25</v>
      </c>
      <c r="D126" s="7">
        <f t="shared" si="6"/>
        <v>26008.25</v>
      </c>
      <c r="E126" s="8">
        <f t="shared" si="7"/>
        <v>0.42904452399412724</v>
      </c>
    </row>
    <row r="127" spans="1:5" x14ac:dyDescent="0.25">
      <c r="A127" s="6" t="s">
        <v>70</v>
      </c>
      <c r="B127" s="7">
        <v>46775.5</v>
      </c>
      <c r="C127" s="7">
        <v>58591</v>
      </c>
      <c r="D127" s="7">
        <f t="shared" si="6"/>
        <v>11815.5</v>
      </c>
      <c r="E127" s="8">
        <f t="shared" si="7"/>
        <v>0.25260018599480499</v>
      </c>
    </row>
    <row r="128" spans="1:5" x14ac:dyDescent="0.25">
      <c r="A128" s="6" t="s">
        <v>71</v>
      </c>
      <c r="B128" s="7">
        <v>47990</v>
      </c>
      <c r="C128" s="7">
        <v>55305</v>
      </c>
      <c r="D128" s="7">
        <f t="shared" si="6"/>
        <v>7315</v>
      </c>
      <c r="E128" s="8">
        <f t="shared" si="7"/>
        <v>0.15242758908105855</v>
      </c>
    </row>
    <row r="129" spans="1:5" x14ac:dyDescent="0.25">
      <c r="A129" s="6" t="s">
        <v>57</v>
      </c>
      <c r="B129" s="7">
        <v>42627.095999999998</v>
      </c>
      <c r="C129" s="7">
        <v>49548.428</v>
      </c>
      <c r="D129" s="7">
        <f t="shared" si="6"/>
        <v>6921.3320000000022</v>
      </c>
      <c r="E129" s="8">
        <f t="shared" si="7"/>
        <v>0.16236930613335712</v>
      </c>
    </row>
    <row r="130" spans="1:5" x14ac:dyDescent="0.25">
      <c r="A130" s="6" t="s">
        <v>68</v>
      </c>
      <c r="B130" s="7">
        <v>30493.125</v>
      </c>
      <c r="C130" s="7">
        <v>33141.75</v>
      </c>
      <c r="D130" s="7">
        <f t="shared" si="6"/>
        <v>2648.625</v>
      </c>
      <c r="E130" s="8">
        <f t="shared" si="7"/>
        <v>8.6859742974850884E-2</v>
      </c>
    </row>
    <row r="131" spans="1:5" x14ac:dyDescent="0.25">
      <c r="A131" s="6" t="s">
        <v>58</v>
      </c>
      <c r="B131" s="7">
        <v>29777.125</v>
      </c>
      <c r="C131" s="7">
        <v>30747.75</v>
      </c>
      <c r="D131" s="7">
        <f t="shared" si="6"/>
        <v>970.625</v>
      </c>
      <c r="E131" s="8">
        <f t="shared" si="7"/>
        <v>3.2596330236716944E-2</v>
      </c>
    </row>
    <row r="132" spans="1:5" x14ac:dyDescent="0.25">
      <c r="A132" s="6" t="s">
        <v>72</v>
      </c>
      <c r="B132" s="7">
        <v>22563.75</v>
      </c>
      <c r="C132" s="7">
        <v>17105.25</v>
      </c>
      <c r="D132" s="7">
        <f t="shared" si="6"/>
        <v>-5458.5</v>
      </c>
      <c r="E132" s="8">
        <f t="shared" si="7"/>
        <v>-0.24191457536978561</v>
      </c>
    </row>
    <row r="133" spans="1:5" x14ac:dyDescent="0.25">
      <c r="A133" s="6" t="s">
        <v>69</v>
      </c>
      <c r="B133" s="7">
        <f>B119-SUM(B120:B132)</f>
        <v>21897.159999999916</v>
      </c>
      <c r="C133" s="7">
        <f>C119-SUM(C120:C132)</f>
        <v>24128.705000000075</v>
      </c>
      <c r="D133" s="7">
        <f t="shared" si="6"/>
        <v>2231.5450000001583</v>
      </c>
      <c r="E133" s="8">
        <f t="shared" si="7"/>
        <v>0.10191024772162997</v>
      </c>
    </row>
    <row r="134" spans="1:5" x14ac:dyDescent="0.25">
      <c r="A134" s="3" t="s">
        <v>12</v>
      </c>
      <c r="B134" s="4">
        <v>415177.89999999997</v>
      </c>
      <c r="C134" s="4">
        <v>511781.45</v>
      </c>
      <c r="D134" s="4">
        <f t="shared" si="6"/>
        <v>96603.550000000047</v>
      </c>
      <c r="E134" s="5">
        <f t="shared" si="7"/>
        <v>0.23267989457049629</v>
      </c>
    </row>
    <row r="135" spans="1:5" x14ac:dyDescent="0.25">
      <c r="A135" s="6" t="s">
        <v>56</v>
      </c>
      <c r="B135" s="7">
        <v>186664.67499999999</v>
      </c>
      <c r="C135" s="7">
        <v>244585.125</v>
      </c>
      <c r="D135" s="7">
        <f t="shared" si="6"/>
        <v>57920.450000000012</v>
      </c>
      <c r="E135" s="8">
        <f t="shared" si="7"/>
        <v>0.31029143569880063</v>
      </c>
    </row>
    <row r="136" spans="1:5" x14ac:dyDescent="0.25">
      <c r="A136" s="6" t="s">
        <v>55</v>
      </c>
      <c r="B136" s="7">
        <v>136123.75</v>
      </c>
      <c r="C136" s="7">
        <v>168976.625</v>
      </c>
      <c r="D136" s="7">
        <f t="shared" si="6"/>
        <v>32852.875</v>
      </c>
      <c r="E136" s="8">
        <f t="shared" si="7"/>
        <v>0.24134565055693807</v>
      </c>
    </row>
    <row r="137" spans="1:5" x14ac:dyDescent="0.25">
      <c r="A137" s="6" t="s">
        <v>57</v>
      </c>
      <c r="B137" s="7">
        <v>63793.5</v>
      </c>
      <c r="C137" s="7">
        <v>68231.95</v>
      </c>
      <c r="D137" s="7">
        <f t="shared" si="6"/>
        <v>4438.4499999999971</v>
      </c>
      <c r="E137" s="8">
        <f t="shared" si="7"/>
        <v>6.9575270207779746E-2</v>
      </c>
    </row>
    <row r="138" spans="1:5" x14ac:dyDescent="0.25">
      <c r="A138" s="6" t="s">
        <v>73</v>
      </c>
      <c r="B138" s="7">
        <v>7164.375</v>
      </c>
      <c r="C138" s="7">
        <v>9646.125</v>
      </c>
      <c r="D138" s="7">
        <f t="shared" si="6"/>
        <v>2481.75</v>
      </c>
      <c r="E138" s="8">
        <f t="shared" si="7"/>
        <v>0.34640146558492541</v>
      </c>
    </row>
    <row r="139" spans="1:5" x14ac:dyDescent="0.25">
      <c r="A139" s="6" t="s">
        <v>61</v>
      </c>
      <c r="B139" s="7">
        <v>9155.25</v>
      </c>
      <c r="C139" s="7">
        <v>7381.5</v>
      </c>
      <c r="D139" s="7">
        <f t="shared" si="6"/>
        <v>-1773.75</v>
      </c>
      <c r="E139" s="8">
        <f t="shared" si="7"/>
        <v>-0.19374129597771769</v>
      </c>
    </row>
    <row r="140" spans="1:5" x14ac:dyDescent="0.25">
      <c r="A140" s="6" t="s">
        <v>69</v>
      </c>
      <c r="B140" s="7">
        <f>B134-SUM(B135:B139)</f>
        <v>12276.349999999977</v>
      </c>
      <c r="C140" s="7">
        <f>C134-SUM(C135:C139)</f>
        <v>12960.125</v>
      </c>
      <c r="D140" s="7">
        <f t="shared" si="6"/>
        <v>683.77500000002328</v>
      </c>
      <c r="E140" s="8">
        <f t="shared" si="7"/>
        <v>5.5698558610663966E-2</v>
      </c>
    </row>
    <row r="141" spans="1:5" x14ac:dyDescent="0.25">
      <c r="A141" s="3" t="s">
        <v>13</v>
      </c>
      <c r="B141" s="4">
        <v>247377.80300000001</v>
      </c>
      <c r="C141" s="4">
        <v>322774.288</v>
      </c>
      <c r="D141" s="4">
        <f t="shared" si="6"/>
        <v>75396.484999999986</v>
      </c>
      <c r="E141" s="5">
        <f t="shared" si="7"/>
        <v>0.30478274156230573</v>
      </c>
    </row>
    <row r="142" spans="1:5" x14ac:dyDescent="0.25">
      <c r="A142" s="6" t="s">
        <v>56</v>
      </c>
      <c r="B142" s="7">
        <v>113348.986</v>
      </c>
      <c r="C142" s="7">
        <v>148306.86600000001</v>
      </c>
      <c r="D142" s="7">
        <f t="shared" si="6"/>
        <v>34957.880000000005</v>
      </c>
      <c r="E142" s="8">
        <f t="shared" si="7"/>
        <v>0.3084092874020064</v>
      </c>
    </row>
    <row r="143" spans="1:5" x14ac:dyDescent="0.25">
      <c r="A143" s="6" t="s">
        <v>55</v>
      </c>
      <c r="B143" s="7">
        <v>45305.692000000003</v>
      </c>
      <c r="C143" s="7">
        <v>65304.921999999999</v>
      </c>
      <c r="D143" s="7">
        <f t="shared" si="6"/>
        <v>19999.229999999996</v>
      </c>
      <c r="E143" s="8">
        <f t="shared" si="7"/>
        <v>0.44142863991570847</v>
      </c>
    </row>
    <row r="144" spans="1:5" x14ac:dyDescent="0.25">
      <c r="A144" s="6" t="s">
        <v>59</v>
      </c>
      <c r="B144" s="7">
        <v>26586.75</v>
      </c>
      <c r="C144" s="7">
        <v>30540.75</v>
      </c>
      <c r="D144" s="7">
        <f t="shared" si="6"/>
        <v>3954</v>
      </c>
      <c r="E144" s="8">
        <f t="shared" si="7"/>
        <v>0.14872069733984034</v>
      </c>
    </row>
    <row r="145" spans="1:5" x14ac:dyDescent="0.25">
      <c r="A145" s="6" t="s">
        <v>65</v>
      </c>
      <c r="B145" s="7">
        <v>20228.25</v>
      </c>
      <c r="C145" s="7">
        <v>27203.25</v>
      </c>
      <c r="D145" s="7">
        <f t="shared" si="6"/>
        <v>6975</v>
      </c>
      <c r="E145" s="8">
        <f t="shared" si="7"/>
        <v>0.34481480108264434</v>
      </c>
    </row>
    <row r="146" spans="1:5" x14ac:dyDescent="0.25">
      <c r="A146" s="6" t="s">
        <v>58</v>
      </c>
      <c r="B146" s="7">
        <v>13075.875</v>
      </c>
      <c r="C146" s="7">
        <v>13665</v>
      </c>
      <c r="D146" s="7">
        <f t="shared" si="6"/>
        <v>589.125</v>
      </c>
      <c r="E146" s="8">
        <f t="shared" si="7"/>
        <v>4.5054346267458203E-2</v>
      </c>
    </row>
    <row r="147" spans="1:5" x14ac:dyDescent="0.25">
      <c r="A147" s="6" t="s">
        <v>57</v>
      </c>
      <c r="B147" s="7">
        <v>7931.5</v>
      </c>
      <c r="C147" s="7">
        <v>13562.25</v>
      </c>
      <c r="D147" s="7">
        <f t="shared" si="6"/>
        <v>5630.75</v>
      </c>
      <c r="E147" s="8">
        <f t="shared" si="7"/>
        <v>0.70992246107293699</v>
      </c>
    </row>
    <row r="148" spans="1:5" x14ac:dyDescent="0.25">
      <c r="A148" s="6" t="s">
        <v>71</v>
      </c>
      <c r="B148" s="7">
        <v>5543.25</v>
      </c>
      <c r="C148" s="7">
        <v>8486.25</v>
      </c>
      <c r="D148" s="7">
        <f t="shared" si="6"/>
        <v>2943</v>
      </c>
      <c r="E148" s="8">
        <f t="shared" si="7"/>
        <v>0.5309159788932486</v>
      </c>
    </row>
    <row r="149" spans="1:5" x14ac:dyDescent="0.25">
      <c r="A149" s="6" t="s">
        <v>69</v>
      </c>
      <c r="B149" s="7">
        <f>B141-SUM(B142:B148)</f>
        <v>15357.5</v>
      </c>
      <c r="C149" s="7">
        <f>C141-SUM(C142:C148)</f>
        <v>15705</v>
      </c>
      <c r="D149" s="7">
        <f t="shared" si="6"/>
        <v>347.5</v>
      </c>
      <c r="E149" s="8">
        <f t="shared" si="7"/>
        <v>2.2627380758587008E-2</v>
      </c>
    </row>
    <row r="150" spans="1:5" x14ac:dyDescent="0.25">
      <c r="A150" s="3" t="s">
        <v>14</v>
      </c>
      <c r="B150" s="4">
        <v>47931.45</v>
      </c>
      <c r="C150" s="4">
        <v>50534.325000000004</v>
      </c>
      <c r="D150" s="4">
        <f t="shared" si="6"/>
        <v>2602.8750000000073</v>
      </c>
      <c r="E150" s="5">
        <f t="shared" si="7"/>
        <v>5.4304115565041479E-2</v>
      </c>
    </row>
    <row r="151" spans="1:5" x14ac:dyDescent="0.25">
      <c r="A151" s="3" t="s">
        <v>15</v>
      </c>
      <c r="B151" s="4">
        <v>33486.298999999992</v>
      </c>
      <c r="C151" s="4">
        <v>37653.661999999997</v>
      </c>
      <c r="D151" s="4">
        <f t="shared" si="6"/>
        <v>4167.3630000000048</v>
      </c>
      <c r="E151" s="5">
        <f t="shared" si="7"/>
        <v>0.12444979363052351</v>
      </c>
    </row>
    <row r="152" spans="1:5" x14ac:dyDescent="0.25">
      <c r="A152" s="3" t="s">
        <v>16</v>
      </c>
      <c r="B152" s="4">
        <v>24944.84</v>
      </c>
      <c r="C152" s="4">
        <v>30972.715</v>
      </c>
      <c r="D152" s="4">
        <f t="shared" si="6"/>
        <v>6027.875</v>
      </c>
      <c r="E152" s="5">
        <f t="shared" si="7"/>
        <v>0.24164817252786547</v>
      </c>
    </row>
    <row r="153" spans="1:5" x14ac:dyDescent="0.25">
      <c r="A153" s="6" t="s">
        <v>74</v>
      </c>
      <c r="B153" s="7">
        <v>19013.88</v>
      </c>
      <c r="C153" s="7">
        <v>24321.794999999998</v>
      </c>
      <c r="D153" s="7">
        <f t="shared" si="6"/>
        <v>5307.9149999999972</v>
      </c>
      <c r="E153" s="8">
        <f t="shared" si="7"/>
        <v>0.27916001363214649</v>
      </c>
    </row>
    <row r="154" spans="1:5" x14ac:dyDescent="0.25">
      <c r="A154" s="6" t="s">
        <v>75</v>
      </c>
      <c r="B154" s="7">
        <v>3892.87</v>
      </c>
      <c r="C154" s="7">
        <v>3865.79</v>
      </c>
      <c r="D154" s="7">
        <f t="shared" si="6"/>
        <v>-27.079999999999927</v>
      </c>
      <c r="E154" s="8">
        <f t="shared" si="7"/>
        <v>-6.9563073002694483E-3</v>
      </c>
    </row>
    <row r="155" spans="1:5" x14ac:dyDescent="0.25">
      <c r="A155" s="6" t="s">
        <v>69</v>
      </c>
      <c r="B155" s="7">
        <f>B152-B153-B154</f>
        <v>2038.0899999999992</v>
      </c>
      <c r="C155" s="7">
        <f>C152-C153-C154</f>
        <v>2785.1300000000019</v>
      </c>
      <c r="D155" s="7">
        <f t="shared" si="6"/>
        <v>747.04000000000269</v>
      </c>
      <c r="E155" s="8">
        <f t="shared" si="7"/>
        <v>0.36653925979716451</v>
      </c>
    </row>
    <row r="156" spans="1:5" x14ac:dyDescent="0.25">
      <c r="A156" s="3" t="s">
        <v>17</v>
      </c>
      <c r="B156" s="4">
        <v>685.65</v>
      </c>
      <c r="C156" s="4">
        <v>1188.8</v>
      </c>
      <c r="D156" s="4">
        <f t="shared" si="6"/>
        <v>503.15</v>
      </c>
      <c r="E156" s="5">
        <f t="shared" si="7"/>
        <v>0.73382921315539995</v>
      </c>
    </row>
    <row r="157" spans="1:5" x14ac:dyDescent="0.25">
      <c r="A157" s="9" t="s">
        <v>34</v>
      </c>
      <c r="B157" s="10">
        <v>5226842.4730000021</v>
      </c>
      <c r="C157" s="10">
        <v>6353956.5060000001</v>
      </c>
      <c r="D157" s="11">
        <f>C157-B157</f>
        <v>1127114.032999998</v>
      </c>
      <c r="E157" s="12">
        <f>D157/B157</f>
        <v>0.21563956419621708</v>
      </c>
    </row>
  </sheetData>
  <mergeCells count="17">
    <mergeCell ref="A100:E100"/>
    <mergeCell ref="A101:A102"/>
    <mergeCell ref="B101:C101"/>
    <mergeCell ref="D101:E101"/>
    <mergeCell ref="A45:A46"/>
    <mergeCell ref="B45:C45"/>
    <mergeCell ref="D45:E45"/>
    <mergeCell ref="A77:E77"/>
    <mergeCell ref="A78:A79"/>
    <mergeCell ref="B78:C78"/>
    <mergeCell ref="D78:E78"/>
    <mergeCell ref="A44:E44"/>
    <mergeCell ref="A1:E6"/>
    <mergeCell ref="A11:E11"/>
    <mergeCell ref="A12:A13"/>
    <mergeCell ref="B12:C12"/>
    <mergeCell ref="D12:E1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b17120e-18db-4a2e-8896-962fc2302a87}" enabled="0" method="" siteId="{6b17120e-18db-4a2e-8896-962fc2302a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Mars 2026</vt:lpstr>
    </vt:vector>
  </TitlesOfParts>
  <Company>AS Vinmonopolet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Nordahl, Jens</dc:creator>
  <cp:lastModifiedBy>Nordahl, Jens</cp:lastModifiedBy>
  <dcterms:created xsi:type="dcterms:W3CDTF">2026-04-07T12:08:34Z</dcterms:created>
  <dcterms:modified xsi:type="dcterms:W3CDTF">2026-04-16T13:18:51Z</dcterms:modified>
</cp:coreProperties>
</file>