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mp-my.sharepoint.com/personal/jens_nordahl_vinmonopolet_no/Documents/2 SALG/Salg 2026/Web/"/>
    </mc:Choice>
  </mc:AlternateContent>
  <xr:revisionPtr revIDLastSave="0" documentId="8_{BBCCB1E8-A568-471D-B9AA-0E3350A6A237}" xr6:coauthVersionLast="47" xr6:coauthVersionMax="47" xr10:uidLastSave="{00000000-0000-0000-0000-000000000000}"/>
  <bookViews>
    <workbookView xWindow="-120" yWindow="-120" windowWidth="51840" windowHeight="21120" xr2:uid="{2D2B60C3-A51A-4151-996E-CBA1732686F1}"/>
  </bookViews>
  <sheets>
    <sheet name="August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64" i="1" l="1"/>
  <c r="E164" i="1" s="1"/>
  <c r="D163" i="1"/>
  <c r="E163" i="1" s="1"/>
  <c r="C162" i="1"/>
  <c r="D162" i="1" s="1"/>
  <c r="E162" i="1" s="1"/>
  <c r="B162" i="1"/>
  <c r="D161" i="1"/>
  <c r="E161" i="1" s="1"/>
  <c r="D160" i="1"/>
  <c r="E160" i="1" s="1"/>
  <c r="D159" i="1"/>
  <c r="E159" i="1" s="1"/>
  <c r="D158" i="1"/>
  <c r="E158" i="1" s="1"/>
  <c r="D157" i="1"/>
  <c r="E157" i="1" s="1"/>
  <c r="D156" i="1"/>
  <c r="E156" i="1" s="1"/>
  <c r="C155" i="1"/>
  <c r="D155" i="1" s="1"/>
  <c r="E155" i="1" s="1"/>
  <c r="B155" i="1"/>
  <c r="E154" i="1"/>
  <c r="D154" i="1"/>
  <c r="D153" i="1"/>
  <c r="E153" i="1" s="1"/>
  <c r="D152" i="1"/>
  <c r="E152" i="1" s="1"/>
  <c r="D151" i="1"/>
  <c r="E151" i="1" s="1"/>
  <c r="D150" i="1"/>
  <c r="E150" i="1" s="1"/>
  <c r="D149" i="1"/>
  <c r="E149" i="1" s="1"/>
  <c r="D148" i="1"/>
  <c r="E148" i="1" s="1"/>
  <c r="D147" i="1"/>
  <c r="E147" i="1" s="1"/>
  <c r="D146" i="1"/>
  <c r="E146" i="1" s="1"/>
  <c r="D145" i="1"/>
  <c r="E145" i="1" s="1"/>
  <c r="C144" i="1"/>
  <c r="D144" i="1" s="1"/>
  <c r="E144" i="1" s="1"/>
  <c r="B144" i="1"/>
  <c r="D143" i="1"/>
  <c r="E143" i="1" s="1"/>
  <c r="D142" i="1"/>
  <c r="E142" i="1" s="1"/>
  <c r="D141" i="1"/>
  <c r="E141" i="1" s="1"/>
  <c r="D140" i="1"/>
  <c r="E140" i="1" s="1"/>
  <c r="D139" i="1"/>
  <c r="E139" i="1" s="1"/>
  <c r="D138" i="1"/>
  <c r="E138" i="1" s="1"/>
  <c r="D137" i="1"/>
  <c r="E137" i="1" s="1"/>
  <c r="D136" i="1"/>
  <c r="E136" i="1" s="1"/>
  <c r="C135" i="1"/>
  <c r="D135" i="1" s="1"/>
  <c r="E135" i="1" s="1"/>
  <c r="B135" i="1"/>
  <c r="D134" i="1"/>
  <c r="E134" i="1" s="1"/>
  <c r="D133" i="1"/>
  <c r="E133" i="1" s="1"/>
  <c r="D132" i="1"/>
  <c r="E132" i="1" s="1"/>
  <c r="D131" i="1"/>
  <c r="E131" i="1" s="1"/>
  <c r="D130" i="1"/>
  <c r="E130" i="1" s="1"/>
  <c r="D129" i="1"/>
  <c r="E129" i="1" s="1"/>
  <c r="D128" i="1"/>
  <c r="E128" i="1" s="1"/>
  <c r="D127" i="1"/>
  <c r="E127" i="1" s="1"/>
  <c r="D126" i="1"/>
  <c r="E126" i="1" s="1"/>
  <c r="D125" i="1"/>
  <c r="E125" i="1" s="1"/>
  <c r="D124" i="1"/>
  <c r="E124" i="1" s="1"/>
  <c r="D123" i="1"/>
  <c r="E123" i="1" s="1"/>
  <c r="D122" i="1"/>
  <c r="E122" i="1" s="1"/>
  <c r="D121" i="1"/>
  <c r="E121" i="1" s="1"/>
  <c r="D120" i="1"/>
  <c r="E120" i="1" s="1"/>
  <c r="D119" i="1"/>
  <c r="E119" i="1" s="1"/>
  <c r="D118" i="1"/>
  <c r="E118" i="1" s="1"/>
  <c r="C117" i="1"/>
  <c r="D117" i="1" s="1"/>
  <c r="E117" i="1" s="1"/>
  <c r="B117" i="1"/>
  <c r="D116" i="1"/>
  <c r="E116" i="1" s="1"/>
  <c r="D115" i="1"/>
  <c r="E115" i="1" s="1"/>
  <c r="D114" i="1"/>
  <c r="E114" i="1" s="1"/>
  <c r="D113" i="1"/>
  <c r="E113" i="1" s="1"/>
  <c r="D112" i="1"/>
  <c r="E112" i="1" s="1"/>
  <c r="D111" i="1"/>
  <c r="E111" i="1" s="1"/>
  <c r="D110" i="1"/>
  <c r="E110" i="1" s="1"/>
  <c r="D109" i="1"/>
  <c r="E109" i="1" s="1"/>
  <c r="D108" i="1"/>
  <c r="E108" i="1" s="1"/>
  <c r="D107" i="1"/>
  <c r="E107" i="1" s="1"/>
  <c r="D106" i="1"/>
  <c r="E106" i="1" s="1"/>
  <c r="D105" i="1"/>
  <c r="E105" i="1" s="1"/>
  <c r="D104" i="1"/>
  <c r="E104" i="1" s="1"/>
  <c r="D103" i="1"/>
  <c r="E103" i="1" s="1"/>
  <c r="D102" i="1"/>
  <c r="E102" i="1" s="1"/>
  <c r="D94" i="1"/>
  <c r="E94" i="1" s="1"/>
  <c r="D93" i="1"/>
  <c r="E93" i="1" s="1"/>
  <c r="D92" i="1"/>
  <c r="E92" i="1" s="1"/>
  <c r="D91" i="1"/>
  <c r="E91" i="1" s="1"/>
  <c r="D90" i="1"/>
  <c r="E90" i="1" s="1"/>
  <c r="D89" i="1"/>
  <c r="E89" i="1" s="1"/>
  <c r="D88" i="1"/>
  <c r="E88" i="1" s="1"/>
  <c r="D87" i="1"/>
  <c r="E87" i="1" s="1"/>
  <c r="D86" i="1"/>
  <c r="E86" i="1" s="1"/>
  <c r="D85" i="1"/>
  <c r="E85" i="1" s="1"/>
  <c r="D84" i="1"/>
  <c r="E84" i="1" s="1"/>
  <c r="D83" i="1"/>
  <c r="E83" i="1" s="1"/>
  <c r="D82" i="1"/>
  <c r="E82" i="1" s="1"/>
  <c r="D81" i="1"/>
  <c r="E81" i="1" s="1"/>
  <c r="D80" i="1"/>
  <c r="E80" i="1" s="1"/>
  <c r="D79" i="1"/>
  <c r="E79" i="1" s="1"/>
  <c r="D71" i="1"/>
  <c r="E71" i="1" s="1"/>
  <c r="D70" i="1"/>
  <c r="E70" i="1" s="1"/>
  <c r="D69" i="1"/>
  <c r="E69" i="1" s="1"/>
  <c r="D68" i="1"/>
  <c r="E68" i="1" s="1"/>
  <c r="D67" i="1"/>
  <c r="E67" i="1" s="1"/>
  <c r="D66" i="1"/>
  <c r="E66" i="1" s="1"/>
  <c r="D65" i="1"/>
  <c r="E65" i="1" s="1"/>
  <c r="D64" i="1"/>
  <c r="E64" i="1" s="1"/>
  <c r="D63" i="1"/>
  <c r="E63" i="1" s="1"/>
  <c r="D62" i="1"/>
  <c r="E62" i="1" s="1"/>
  <c r="D61" i="1"/>
  <c r="E61" i="1" s="1"/>
  <c r="D60" i="1"/>
  <c r="E60" i="1" s="1"/>
  <c r="D59" i="1"/>
  <c r="E59" i="1" s="1"/>
  <c r="D58" i="1"/>
  <c r="E58" i="1" s="1"/>
  <c r="D57" i="1"/>
  <c r="E57" i="1" s="1"/>
  <c r="D56" i="1"/>
  <c r="E56" i="1" s="1"/>
  <c r="D55" i="1"/>
  <c r="E55" i="1" s="1"/>
  <c r="D54" i="1"/>
  <c r="E54" i="1" s="1"/>
  <c r="D53" i="1"/>
  <c r="E53" i="1" s="1"/>
  <c r="D52" i="1"/>
  <c r="E52" i="1" s="1"/>
  <c r="D51" i="1"/>
  <c r="E51" i="1" s="1"/>
  <c r="D50" i="1"/>
  <c r="E50" i="1" s="1"/>
  <c r="D49" i="1"/>
  <c r="E49" i="1" s="1"/>
  <c r="D48" i="1"/>
  <c r="E48" i="1" s="1"/>
  <c r="D47" i="1"/>
  <c r="E47" i="1" s="1"/>
  <c r="D46" i="1"/>
  <c r="E46" i="1" s="1"/>
  <c r="D38" i="1"/>
  <c r="E38" i="1" s="1"/>
  <c r="D37" i="1"/>
  <c r="E37" i="1" s="1"/>
  <c r="D36" i="1"/>
  <c r="E36" i="1" s="1"/>
  <c r="D35" i="1"/>
  <c r="E35" i="1" s="1"/>
  <c r="D34" i="1"/>
  <c r="E34" i="1" s="1"/>
  <c r="D33" i="1"/>
  <c r="E33" i="1" s="1"/>
  <c r="D32" i="1"/>
  <c r="E32" i="1" s="1"/>
  <c r="D31" i="1"/>
  <c r="E31" i="1" s="1"/>
  <c r="D30" i="1"/>
  <c r="E30" i="1" s="1"/>
  <c r="D29" i="1"/>
  <c r="E29" i="1" s="1"/>
  <c r="D28" i="1"/>
  <c r="E28" i="1" s="1"/>
  <c r="D27" i="1"/>
  <c r="E27" i="1" s="1"/>
  <c r="D26" i="1"/>
  <c r="E26" i="1" s="1"/>
  <c r="D25" i="1"/>
  <c r="E25" i="1" s="1"/>
  <c r="D24" i="1"/>
  <c r="E24" i="1" s="1"/>
  <c r="D23" i="1"/>
  <c r="E23" i="1" s="1"/>
  <c r="D22" i="1"/>
  <c r="E22" i="1" s="1"/>
  <c r="D21" i="1"/>
  <c r="E21" i="1" s="1"/>
  <c r="D20" i="1"/>
  <c r="E20" i="1" s="1"/>
  <c r="D19" i="1"/>
  <c r="E19" i="1" s="1"/>
  <c r="D18" i="1"/>
  <c r="E18" i="1" s="1"/>
  <c r="D17" i="1"/>
  <c r="E17" i="1" s="1"/>
  <c r="D16" i="1"/>
  <c r="E16" i="1" s="1"/>
  <c r="D15" i="1"/>
  <c r="E15" i="1" s="1"/>
  <c r="D14" i="1"/>
  <c r="E14" i="1" s="1"/>
  <c r="D13" i="1"/>
  <c r="E13" i="1" s="1"/>
</calcChain>
</file>

<file path=xl/sharedStrings.xml><?xml version="1.0" encoding="utf-8"?>
<sst xmlns="http://schemas.openxmlformats.org/spreadsheetml/2006/main" count="164" uniqueCount="75">
  <si>
    <t>Salget gikk ned med 8 prosent i august målt mot samme måned i fjor. Det var 26 salgsdager begge årene, men en mandag (ca. 150.000 liter) mer og en fredag (ca. 450.000 liter) mindre i år. Kalenderkorrigert salgsutvikling for august blir dermed en nedgang på drøyt 4 prosent. Deler av nedgangen vil skyldes kaldt og vått sommervær i nord og vest.</t>
  </si>
  <si>
    <t>Totalt salg, liter</t>
  </si>
  <si>
    <t>Kategori</t>
  </si>
  <si>
    <t xml:space="preserve">Januar - august </t>
  </si>
  <si>
    <t>Endring</t>
  </si>
  <si>
    <t>2025</t>
  </si>
  <si>
    <t>2026</t>
  </si>
  <si>
    <t>Liter</t>
  </si>
  <si>
    <t>Prosent</t>
  </si>
  <si>
    <t>Svakvin</t>
  </si>
  <si>
    <t>Rødvin</t>
  </si>
  <si>
    <t>Hvitvin</t>
  </si>
  <si>
    <t>Musserende vin</t>
  </si>
  <si>
    <t>Rosévin</t>
  </si>
  <si>
    <t>Perlende vin</t>
  </si>
  <si>
    <t>Aromatisert vin</t>
  </si>
  <si>
    <t>Sider</t>
  </si>
  <si>
    <t>Fruktvin</t>
  </si>
  <si>
    <t>Brennevin</t>
  </si>
  <si>
    <t>Vodka</t>
  </si>
  <si>
    <t>Likør</t>
  </si>
  <si>
    <t>Whisky</t>
  </si>
  <si>
    <t>Akevitt</t>
  </si>
  <si>
    <t>Druebrennevin</t>
  </si>
  <si>
    <t>Brennevin, annet</t>
  </si>
  <si>
    <t>Gin</t>
  </si>
  <si>
    <t>Brennevin, nøytralt &lt; 37,5 %</t>
  </si>
  <si>
    <t>Rom</t>
  </si>
  <si>
    <t>Bitter</t>
  </si>
  <si>
    <t>Fruktbrennevin</t>
  </si>
  <si>
    <t>Genever</t>
  </si>
  <si>
    <t>Øl</t>
  </si>
  <si>
    <t>Alkoholfritt</t>
  </si>
  <si>
    <t>Sterkvin</t>
  </si>
  <si>
    <t>Totalsum</t>
  </si>
  <si>
    <t>August</t>
  </si>
  <si>
    <t>Fylke</t>
  </si>
  <si>
    <t>Agder</t>
  </si>
  <si>
    <t>Akershus</t>
  </si>
  <si>
    <t>Buskerud</t>
  </si>
  <si>
    <t>Finnmark</t>
  </si>
  <si>
    <t>Innlandet</t>
  </si>
  <si>
    <t>Møre og Romsdal</t>
  </si>
  <si>
    <t>Nordland</t>
  </si>
  <si>
    <t>Oslo</t>
  </si>
  <si>
    <t>Rogaland</t>
  </si>
  <si>
    <t>Telemark</t>
  </si>
  <si>
    <t>Troms</t>
  </si>
  <si>
    <t>Trøndelag</t>
  </si>
  <si>
    <t>Vestfold</t>
  </si>
  <si>
    <t>Vestland</t>
  </si>
  <si>
    <t>Østfold</t>
  </si>
  <si>
    <t>Svakvin, liter</t>
  </si>
  <si>
    <t>Kategori/land</t>
  </si>
  <si>
    <t>Italia</t>
  </si>
  <si>
    <t>Frankrike</t>
  </si>
  <si>
    <t>Spania</t>
  </si>
  <si>
    <t>Chile</t>
  </si>
  <si>
    <t>USA</t>
  </si>
  <si>
    <t>Portugal</t>
  </si>
  <si>
    <t>Australia</t>
  </si>
  <si>
    <t>Sør-Afrika</t>
  </si>
  <si>
    <t>Argentina</t>
  </si>
  <si>
    <t>Libanon</t>
  </si>
  <si>
    <t>Tyskland</t>
  </si>
  <si>
    <t>Hellas</t>
  </si>
  <si>
    <t>Georgia</t>
  </si>
  <si>
    <t>Østerrike</t>
  </si>
  <si>
    <t>Andre land</t>
  </si>
  <si>
    <t>Ungarn</t>
  </si>
  <si>
    <t>New Zealand</t>
  </si>
  <si>
    <t>Romania</t>
  </si>
  <si>
    <t>England</t>
  </si>
  <si>
    <t>Norge</t>
  </si>
  <si>
    <t>Sverige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</si>
</sst>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#,##0;@"/>
  </numFmts>
  <fonts count="3" x14ac:knownFonts="1">
    <font>
      <sz val="10"/>
      <color theme="1"/>
      <name val="Segoe Ui"/>
      <family val="2"/>
    </font>
    <font>
      <sz val="10"/>
      <color theme="1"/>
      <name val="Segoe Ui"/>
      <family val="2"/>
    </font>
    <font>
      <b/>
      <sz val="10"/>
      <color theme="1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4" tint="0.79998168889431442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2" fillId="3" borderId="9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left"/>
    </xf>
    <xf numFmtId="164" fontId="2" fillId="4" borderId="9" xfId="0" applyNumberFormat="1" applyFont="1" applyFill="1" applyBorder="1"/>
    <xf numFmtId="9" fontId="2" fillId="4" borderId="9" xfId="1" applyFont="1" applyFill="1" applyBorder="1"/>
    <xf numFmtId="0" fontId="0" fillId="0" borderId="9" xfId="0" applyBorder="1" applyAlignment="1">
      <alignment horizontal="left" indent="1"/>
    </xf>
    <xf numFmtId="164" fontId="0" fillId="0" borderId="9" xfId="0" applyNumberFormat="1" applyBorder="1"/>
    <xf numFmtId="9" fontId="0" fillId="0" borderId="9" xfId="1" applyFont="1" applyBorder="1"/>
    <xf numFmtId="0" fontId="2" fillId="3" borderId="9" xfId="0" applyFont="1" applyFill="1" applyBorder="1" applyAlignment="1">
      <alignment horizontal="left"/>
    </xf>
    <xf numFmtId="164" fontId="2" fillId="3" borderId="9" xfId="0" applyNumberFormat="1" applyFont="1" applyFill="1" applyBorder="1"/>
    <xf numFmtId="164" fontId="2" fillId="2" borderId="9" xfId="0" applyNumberFormat="1" applyFont="1" applyFill="1" applyBorder="1"/>
    <xf numFmtId="9" fontId="2" fillId="2" borderId="9" xfId="1" applyFont="1" applyFill="1" applyBorder="1"/>
    <xf numFmtId="164" fontId="0" fillId="0" borderId="0" xfId="0" applyNumberFormat="1"/>
    <xf numFmtId="9" fontId="0" fillId="0" borderId="0" xfId="1" applyFont="1"/>
    <xf numFmtId="0" fontId="0" fillId="0" borderId="9" xfId="0" applyBorder="1" applyAlignment="1">
      <alignment horizontal="left"/>
    </xf>
    <xf numFmtId="0" fontId="2" fillId="0" borderId="9" xfId="0" applyFont="1" applyBorder="1" applyAlignment="1">
      <alignment horizontal="left"/>
    </xf>
    <xf numFmtId="164" fontId="2" fillId="0" borderId="9" xfId="0" applyNumberFormat="1" applyFont="1" applyBorder="1"/>
    <xf numFmtId="0" fontId="2" fillId="2" borderId="9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2">
    <cellStyle name="Normal" xfId="0" builtinId="0"/>
    <cellStyle name="Pros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5FFBD-1B3A-478B-BD2F-BBF57861A422}">
  <dimension ref="A1:E164"/>
  <sheetViews>
    <sheetView tabSelected="1" workbookViewId="0">
      <selection activeCell="A8" sqref="A8"/>
    </sheetView>
  </sheetViews>
  <sheetFormatPr baseColWidth="10" defaultRowHeight="14.25" x14ac:dyDescent="0.25"/>
  <cols>
    <col min="1" max="1" width="32" customWidth="1"/>
    <col min="2" max="3" width="15.42578125" customWidth="1"/>
    <col min="4" max="5" width="13.42578125" customWidth="1"/>
  </cols>
  <sheetData>
    <row r="1" spans="1:5" x14ac:dyDescent="0.25">
      <c r="A1" s="19" t="s">
        <v>0</v>
      </c>
      <c r="B1" s="20"/>
      <c r="C1" s="20"/>
      <c r="D1" s="20"/>
      <c r="E1" s="21"/>
    </row>
    <row r="2" spans="1:5" x14ac:dyDescent="0.25">
      <c r="A2" s="22"/>
      <c r="B2" s="23"/>
      <c r="C2" s="23"/>
      <c r="D2" s="23"/>
      <c r="E2" s="24"/>
    </row>
    <row r="3" spans="1:5" x14ac:dyDescent="0.25">
      <c r="A3" s="22"/>
      <c r="B3" s="23"/>
      <c r="C3" s="23"/>
      <c r="D3" s="23"/>
      <c r="E3" s="24"/>
    </row>
    <row r="4" spans="1:5" x14ac:dyDescent="0.25">
      <c r="A4" s="22"/>
      <c r="B4" s="23"/>
      <c r="C4" s="23"/>
      <c r="D4" s="23"/>
      <c r="E4" s="24"/>
    </row>
    <row r="5" spans="1:5" ht="15" thickBot="1" x14ac:dyDescent="0.3">
      <c r="A5" s="25"/>
      <c r="B5" s="26"/>
      <c r="C5" s="26"/>
      <c r="D5" s="26"/>
      <c r="E5" s="27"/>
    </row>
    <row r="10" spans="1:5" x14ac:dyDescent="0.25">
      <c r="A10" s="17" t="s">
        <v>1</v>
      </c>
      <c r="B10" s="17"/>
      <c r="C10" s="17"/>
      <c r="D10" s="17"/>
      <c r="E10" s="17"/>
    </row>
    <row r="11" spans="1:5" x14ac:dyDescent="0.25">
      <c r="A11" s="18" t="s">
        <v>2</v>
      </c>
      <c r="B11" s="17" t="s">
        <v>3</v>
      </c>
      <c r="C11" s="17"/>
      <c r="D11" s="17" t="s">
        <v>4</v>
      </c>
      <c r="E11" s="17"/>
    </row>
    <row r="12" spans="1:5" x14ac:dyDescent="0.25">
      <c r="A12" s="18"/>
      <c r="B12" s="1" t="s">
        <v>5</v>
      </c>
      <c r="C12" s="1" t="s">
        <v>6</v>
      </c>
      <c r="D12" s="1" t="s">
        <v>7</v>
      </c>
      <c r="E12" s="1" t="s">
        <v>8</v>
      </c>
    </row>
    <row r="13" spans="1:5" x14ac:dyDescent="0.25">
      <c r="A13" s="2" t="s">
        <v>9</v>
      </c>
      <c r="B13" s="3">
        <v>46847944.101999998</v>
      </c>
      <c r="C13" s="3">
        <v>45132686.548000008</v>
      </c>
      <c r="D13" s="3">
        <f>C13-B13</f>
        <v>-1715257.5539999902</v>
      </c>
      <c r="E13" s="4">
        <f>D13/B13</f>
        <v>-3.6613294070395798E-2</v>
      </c>
    </row>
    <row r="14" spans="1:5" x14ac:dyDescent="0.25">
      <c r="A14" s="5" t="s">
        <v>10</v>
      </c>
      <c r="B14" s="6">
        <v>21787364.797999997</v>
      </c>
      <c r="C14" s="6">
        <v>20935804.22000001</v>
      </c>
      <c r="D14" s="6">
        <f t="shared" ref="D14:D38" si="0">C14-B14</f>
        <v>-851560.57799998671</v>
      </c>
      <c r="E14" s="7">
        <f t="shared" ref="E14:E38" si="1">D14/B14</f>
        <v>-3.908506539892135E-2</v>
      </c>
    </row>
    <row r="15" spans="1:5" x14ac:dyDescent="0.25">
      <c r="A15" s="5" t="s">
        <v>11</v>
      </c>
      <c r="B15" s="6">
        <v>16217382.142999997</v>
      </c>
      <c r="C15" s="6">
        <v>15783309.849000003</v>
      </c>
      <c r="D15" s="6">
        <f t="shared" si="0"/>
        <v>-434072.29399999417</v>
      </c>
      <c r="E15" s="7">
        <f t="shared" si="1"/>
        <v>-2.6765867029121919E-2</v>
      </c>
    </row>
    <row r="16" spans="1:5" x14ac:dyDescent="0.25">
      <c r="A16" s="5" t="s">
        <v>12</v>
      </c>
      <c r="B16" s="6">
        <v>4277525.325000002</v>
      </c>
      <c r="C16" s="6">
        <v>4116730.5499999993</v>
      </c>
      <c r="D16" s="6">
        <f t="shared" si="0"/>
        <v>-160794.7750000027</v>
      </c>
      <c r="E16" s="7">
        <f t="shared" si="1"/>
        <v>-3.7590607368292464E-2</v>
      </c>
    </row>
    <row r="17" spans="1:5" x14ac:dyDescent="0.25">
      <c r="A17" s="5" t="s">
        <v>13</v>
      </c>
      <c r="B17" s="6">
        <v>3399710.6300000004</v>
      </c>
      <c r="C17" s="6">
        <v>3244470.0549999992</v>
      </c>
      <c r="D17" s="6">
        <f t="shared" si="0"/>
        <v>-155240.57500000112</v>
      </c>
      <c r="E17" s="7">
        <f t="shared" si="1"/>
        <v>-4.5662878960966484E-2</v>
      </c>
    </row>
    <row r="18" spans="1:5" x14ac:dyDescent="0.25">
      <c r="A18" s="5" t="s">
        <v>14</v>
      </c>
      <c r="B18" s="6">
        <v>512011.29999999987</v>
      </c>
      <c r="C18" s="6">
        <v>441701.52499999991</v>
      </c>
      <c r="D18" s="6">
        <f t="shared" si="0"/>
        <v>-70309.774999999965</v>
      </c>
      <c r="E18" s="7">
        <f t="shared" si="1"/>
        <v>-0.13732074858504095</v>
      </c>
    </row>
    <row r="19" spans="1:5" x14ac:dyDescent="0.25">
      <c r="A19" s="5" t="s">
        <v>15</v>
      </c>
      <c r="B19" s="6">
        <v>352840.82599999977</v>
      </c>
      <c r="C19" s="6">
        <v>317860.14399999985</v>
      </c>
      <c r="D19" s="6">
        <f t="shared" si="0"/>
        <v>-34980.681999999913</v>
      </c>
      <c r="E19" s="7">
        <f t="shared" si="1"/>
        <v>-9.914012048027554E-2</v>
      </c>
    </row>
    <row r="20" spans="1:5" x14ac:dyDescent="0.25">
      <c r="A20" s="5" t="s">
        <v>16</v>
      </c>
      <c r="B20" s="6">
        <v>292345.28000000003</v>
      </c>
      <c r="C20" s="6">
        <v>282395.65500000003</v>
      </c>
      <c r="D20" s="6">
        <f t="shared" si="0"/>
        <v>-9949.625</v>
      </c>
      <c r="E20" s="7">
        <f t="shared" si="1"/>
        <v>-3.4033814399192626E-2</v>
      </c>
    </row>
    <row r="21" spans="1:5" x14ac:dyDescent="0.25">
      <c r="A21" s="5" t="s">
        <v>17</v>
      </c>
      <c r="B21" s="6">
        <v>8735.2999999999993</v>
      </c>
      <c r="C21" s="6">
        <v>10299.800000000007</v>
      </c>
      <c r="D21" s="6">
        <f t="shared" si="0"/>
        <v>1564.5000000000073</v>
      </c>
      <c r="E21" s="7">
        <f t="shared" si="1"/>
        <v>0.17910088949435135</v>
      </c>
    </row>
    <row r="22" spans="1:5" x14ac:dyDescent="0.25">
      <c r="A22" s="2" t="s">
        <v>18</v>
      </c>
      <c r="B22" s="3">
        <v>7491172.7450000001</v>
      </c>
      <c r="C22" s="3">
        <v>7250906.085</v>
      </c>
      <c r="D22" s="3">
        <f t="shared" si="0"/>
        <v>-240266.66000000015</v>
      </c>
      <c r="E22" s="4">
        <f t="shared" si="1"/>
        <v>-3.2073303897626262E-2</v>
      </c>
    </row>
    <row r="23" spans="1:5" x14ac:dyDescent="0.25">
      <c r="A23" s="5" t="s">
        <v>19</v>
      </c>
      <c r="B23" s="6">
        <v>2095407.1500000006</v>
      </c>
      <c r="C23" s="6">
        <v>2018849.8899999994</v>
      </c>
      <c r="D23" s="6">
        <f t="shared" si="0"/>
        <v>-76557.260000001173</v>
      </c>
      <c r="E23" s="7">
        <f t="shared" si="1"/>
        <v>-3.6535744377889111E-2</v>
      </c>
    </row>
    <row r="24" spans="1:5" x14ac:dyDescent="0.25">
      <c r="A24" s="5" t="s">
        <v>20</v>
      </c>
      <c r="B24" s="6">
        <v>1502063.6699999995</v>
      </c>
      <c r="C24" s="6">
        <v>1491346.7099999993</v>
      </c>
      <c r="D24" s="6">
        <f t="shared" si="0"/>
        <v>-10716.960000000196</v>
      </c>
      <c r="E24" s="7">
        <f t="shared" si="1"/>
        <v>-7.1348240517661943E-3</v>
      </c>
    </row>
    <row r="25" spans="1:5" x14ac:dyDescent="0.25">
      <c r="A25" s="5" t="s">
        <v>21</v>
      </c>
      <c r="B25" s="6">
        <v>978733.08</v>
      </c>
      <c r="C25" s="6">
        <v>966572.54000000027</v>
      </c>
      <c r="D25" s="6">
        <f t="shared" si="0"/>
        <v>-12160.539999999688</v>
      </c>
      <c r="E25" s="7">
        <f t="shared" si="1"/>
        <v>-1.2424776732793878E-2</v>
      </c>
    </row>
    <row r="26" spans="1:5" x14ac:dyDescent="0.25">
      <c r="A26" s="5" t="s">
        <v>22</v>
      </c>
      <c r="B26" s="6">
        <v>692221.98000000021</v>
      </c>
      <c r="C26" s="6">
        <v>672794.37000000023</v>
      </c>
      <c r="D26" s="6">
        <f t="shared" si="0"/>
        <v>-19427.609999999986</v>
      </c>
      <c r="E26" s="7">
        <f t="shared" si="1"/>
        <v>-2.8065578038998385E-2</v>
      </c>
    </row>
    <row r="27" spans="1:5" x14ac:dyDescent="0.25">
      <c r="A27" s="5" t="s">
        <v>23</v>
      </c>
      <c r="B27" s="6">
        <v>620989.45000000007</v>
      </c>
      <c r="C27" s="6">
        <v>580281.67000000016</v>
      </c>
      <c r="D27" s="6">
        <f t="shared" si="0"/>
        <v>-40707.779999999912</v>
      </c>
      <c r="E27" s="7">
        <f t="shared" si="1"/>
        <v>-6.5553094340008361E-2</v>
      </c>
    </row>
    <row r="28" spans="1:5" x14ac:dyDescent="0.25">
      <c r="A28" s="5" t="s">
        <v>24</v>
      </c>
      <c r="B28" s="6">
        <v>568509.54499999993</v>
      </c>
      <c r="C28" s="6">
        <v>535172.53500000003</v>
      </c>
      <c r="D28" s="6">
        <f t="shared" si="0"/>
        <v>-33337.009999999893</v>
      </c>
      <c r="E28" s="7">
        <f t="shared" si="1"/>
        <v>-5.863931449031326E-2</v>
      </c>
    </row>
    <row r="29" spans="1:5" x14ac:dyDescent="0.25">
      <c r="A29" s="5" t="s">
        <v>25</v>
      </c>
      <c r="B29" s="6">
        <v>500492.26000000013</v>
      </c>
      <c r="C29" s="6">
        <v>466555.10999999993</v>
      </c>
      <c r="D29" s="6">
        <f t="shared" si="0"/>
        <v>-33937.150000000198</v>
      </c>
      <c r="E29" s="7">
        <f t="shared" si="1"/>
        <v>-6.780754211863374E-2</v>
      </c>
    </row>
    <row r="30" spans="1:5" x14ac:dyDescent="0.25">
      <c r="A30" s="5" t="s">
        <v>26</v>
      </c>
      <c r="B30" s="6">
        <v>212873.19999999995</v>
      </c>
      <c r="C30" s="6">
        <v>211458.04999999996</v>
      </c>
      <c r="D30" s="6">
        <f t="shared" si="0"/>
        <v>-1415.1499999999942</v>
      </c>
      <c r="E30" s="7">
        <f t="shared" si="1"/>
        <v>-6.6478542155611626E-3</v>
      </c>
    </row>
    <row r="31" spans="1:5" x14ac:dyDescent="0.25">
      <c r="A31" s="5" t="s">
        <v>27</v>
      </c>
      <c r="B31" s="6">
        <v>131020.05000000002</v>
      </c>
      <c r="C31" s="6">
        <v>127043.95000000003</v>
      </c>
      <c r="D31" s="6">
        <f t="shared" si="0"/>
        <v>-3976.0999999999913</v>
      </c>
      <c r="E31" s="7">
        <f t="shared" si="1"/>
        <v>-3.0347263643999454E-2</v>
      </c>
    </row>
    <row r="32" spans="1:5" x14ac:dyDescent="0.25">
      <c r="A32" s="5" t="s">
        <v>28</v>
      </c>
      <c r="B32" s="6">
        <v>127496.56</v>
      </c>
      <c r="C32" s="6">
        <v>125045.61000000002</v>
      </c>
      <c r="D32" s="6">
        <f t="shared" si="0"/>
        <v>-2450.9499999999825</v>
      </c>
      <c r="E32" s="7">
        <f t="shared" si="1"/>
        <v>-1.9223655916677143E-2</v>
      </c>
    </row>
    <row r="33" spans="1:5" x14ac:dyDescent="0.25">
      <c r="A33" s="5" t="s">
        <v>29</v>
      </c>
      <c r="B33" s="6">
        <v>56029.69999999999</v>
      </c>
      <c r="C33" s="6">
        <v>51039.94999999999</v>
      </c>
      <c r="D33" s="6">
        <f t="shared" si="0"/>
        <v>-4989.75</v>
      </c>
      <c r="E33" s="7">
        <f t="shared" si="1"/>
        <v>-8.9055447378800903E-2</v>
      </c>
    </row>
    <row r="34" spans="1:5" x14ac:dyDescent="0.25">
      <c r="A34" s="5" t="s">
        <v>30</v>
      </c>
      <c r="B34" s="6">
        <v>5336.1000000000022</v>
      </c>
      <c r="C34" s="6">
        <v>4745.6999999999989</v>
      </c>
      <c r="D34" s="6">
        <f t="shared" si="0"/>
        <v>-590.40000000000327</v>
      </c>
      <c r="E34" s="7">
        <f t="shared" si="1"/>
        <v>-0.11064260414909823</v>
      </c>
    </row>
    <row r="35" spans="1:5" x14ac:dyDescent="0.25">
      <c r="A35" s="2" t="s">
        <v>31</v>
      </c>
      <c r="B35" s="3">
        <v>2163175.6459999997</v>
      </c>
      <c r="C35" s="3">
        <v>2255221.3020000006</v>
      </c>
      <c r="D35" s="3">
        <f t="shared" si="0"/>
        <v>92045.65600000089</v>
      </c>
      <c r="E35" s="4">
        <f t="shared" si="1"/>
        <v>4.2551170622785801E-2</v>
      </c>
    </row>
    <row r="36" spans="1:5" x14ac:dyDescent="0.25">
      <c r="A36" s="2" t="s">
        <v>32</v>
      </c>
      <c r="B36" s="3">
        <v>887709.21000000031</v>
      </c>
      <c r="C36" s="3">
        <v>920966.94000000041</v>
      </c>
      <c r="D36" s="3">
        <f t="shared" si="0"/>
        <v>33257.730000000098</v>
      </c>
      <c r="E36" s="4">
        <f t="shared" si="1"/>
        <v>3.7464667061413146E-2</v>
      </c>
    </row>
    <row r="37" spans="1:5" x14ac:dyDescent="0.25">
      <c r="A37" s="2" t="s">
        <v>33</v>
      </c>
      <c r="B37" s="3">
        <v>247136.9</v>
      </c>
      <c r="C37" s="3">
        <v>236646.20000000004</v>
      </c>
      <c r="D37" s="3">
        <f t="shared" si="0"/>
        <v>-10490.699999999953</v>
      </c>
      <c r="E37" s="4">
        <f t="shared" si="1"/>
        <v>-4.2448942266411667E-2</v>
      </c>
    </row>
    <row r="38" spans="1:5" x14ac:dyDescent="0.25">
      <c r="A38" s="8" t="s">
        <v>34</v>
      </c>
      <c r="B38" s="9">
        <v>57637138.603</v>
      </c>
      <c r="C38" s="9">
        <v>55796427.075000018</v>
      </c>
      <c r="D38" s="10">
        <f t="shared" si="0"/>
        <v>-1840711.5279999822</v>
      </c>
      <c r="E38" s="11">
        <f t="shared" si="1"/>
        <v>-3.193620593622206E-2</v>
      </c>
    </row>
    <row r="39" spans="1:5" x14ac:dyDescent="0.25">
      <c r="D39" s="12"/>
      <c r="E39" s="13"/>
    </row>
    <row r="40" spans="1:5" x14ac:dyDescent="0.25">
      <c r="D40" s="12"/>
      <c r="E40" s="13"/>
    </row>
    <row r="41" spans="1:5" x14ac:dyDescent="0.25">
      <c r="D41" s="12"/>
      <c r="E41" s="13"/>
    </row>
    <row r="42" spans="1:5" x14ac:dyDescent="0.25">
      <c r="D42" s="12"/>
      <c r="E42" s="13"/>
    </row>
    <row r="43" spans="1:5" x14ac:dyDescent="0.25">
      <c r="A43" s="17" t="s">
        <v>1</v>
      </c>
      <c r="B43" s="17"/>
      <c r="C43" s="17"/>
      <c r="D43" s="17"/>
      <c r="E43" s="17"/>
    </row>
    <row r="44" spans="1:5" x14ac:dyDescent="0.25">
      <c r="A44" s="18" t="s">
        <v>2</v>
      </c>
      <c r="B44" s="17" t="s">
        <v>35</v>
      </c>
      <c r="C44" s="17"/>
      <c r="D44" s="17" t="s">
        <v>4</v>
      </c>
      <c r="E44" s="17"/>
    </row>
    <row r="45" spans="1:5" x14ac:dyDescent="0.25">
      <c r="A45" s="18"/>
      <c r="B45" s="1" t="s">
        <v>5</v>
      </c>
      <c r="C45" s="1" t="s">
        <v>6</v>
      </c>
      <c r="D45" s="1" t="s">
        <v>7</v>
      </c>
      <c r="E45" s="1" t="s">
        <v>8</v>
      </c>
    </row>
    <row r="46" spans="1:5" x14ac:dyDescent="0.25">
      <c r="A46" s="2" t="s">
        <v>9</v>
      </c>
      <c r="B46" s="3">
        <v>5805245.1100000003</v>
      </c>
      <c r="C46" s="3">
        <v>5284188.7949999999</v>
      </c>
      <c r="D46" s="3">
        <f t="shared" ref="D46:D109" si="2">C46-B46</f>
        <v>-521056.31500000041</v>
      </c>
      <c r="E46" s="4">
        <f t="shared" ref="E46:E109" si="3">D46/B46</f>
        <v>-8.9756126593593624E-2</v>
      </c>
    </row>
    <row r="47" spans="1:5" x14ac:dyDescent="0.25">
      <c r="A47" s="5" t="s">
        <v>10</v>
      </c>
      <c r="B47" s="6">
        <v>2642571.1950000003</v>
      </c>
      <c r="C47" s="6">
        <v>2384444.9810000001</v>
      </c>
      <c r="D47" s="6">
        <f t="shared" si="2"/>
        <v>-258126.21400000015</v>
      </c>
      <c r="E47" s="7">
        <f t="shared" si="3"/>
        <v>-9.7679946897324788E-2</v>
      </c>
    </row>
    <row r="48" spans="1:5" x14ac:dyDescent="0.25">
      <c r="A48" s="5" t="s">
        <v>11</v>
      </c>
      <c r="B48" s="6">
        <v>2100968.9380000001</v>
      </c>
      <c r="C48" s="6">
        <v>1939594.8770000001</v>
      </c>
      <c r="D48" s="6">
        <f t="shared" si="2"/>
        <v>-161374.06099999999</v>
      </c>
      <c r="E48" s="7">
        <f t="shared" si="3"/>
        <v>-7.680935119089323E-2</v>
      </c>
    </row>
    <row r="49" spans="1:5" x14ac:dyDescent="0.25">
      <c r="A49" s="5" t="s">
        <v>12</v>
      </c>
      <c r="B49" s="6">
        <v>493903.65000000008</v>
      </c>
      <c r="C49" s="6">
        <v>453156.85</v>
      </c>
      <c r="D49" s="6">
        <f t="shared" si="2"/>
        <v>-40746.800000000105</v>
      </c>
      <c r="E49" s="7">
        <f t="shared" si="3"/>
        <v>-8.2499491550629564E-2</v>
      </c>
    </row>
    <row r="50" spans="1:5" x14ac:dyDescent="0.25">
      <c r="A50" s="5" t="s">
        <v>13</v>
      </c>
      <c r="B50" s="6">
        <v>421459.02799999987</v>
      </c>
      <c r="C50" s="6">
        <v>381435.11599999998</v>
      </c>
      <c r="D50" s="6">
        <f t="shared" si="2"/>
        <v>-40023.911999999895</v>
      </c>
      <c r="E50" s="7">
        <f t="shared" si="3"/>
        <v>-9.4965131462315971E-2</v>
      </c>
    </row>
    <row r="51" spans="1:5" x14ac:dyDescent="0.25">
      <c r="A51" s="5" t="s">
        <v>14</v>
      </c>
      <c r="B51" s="6">
        <v>63571.974999999999</v>
      </c>
      <c r="C51" s="6">
        <v>52012.099999999991</v>
      </c>
      <c r="D51" s="6">
        <f t="shared" si="2"/>
        <v>-11559.875000000007</v>
      </c>
      <c r="E51" s="7">
        <f t="shared" si="3"/>
        <v>-0.18183916733749436</v>
      </c>
    </row>
    <row r="52" spans="1:5" x14ac:dyDescent="0.25">
      <c r="A52" s="5" t="s">
        <v>15</v>
      </c>
      <c r="B52" s="6">
        <v>43083.883999999998</v>
      </c>
      <c r="C52" s="6">
        <v>37514.650999999998</v>
      </c>
      <c r="D52" s="6">
        <f t="shared" si="2"/>
        <v>-5569.2330000000002</v>
      </c>
      <c r="E52" s="7">
        <f t="shared" si="3"/>
        <v>-0.12926487779049819</v>
      </c>
    </row>
    <row r="53" spans="1:5" x14ac:dyDescent="0.25">
      <c r="A53" s="5" t="s">
        <v>16</v>
      </c>
      <c r="B53" s="6">
        <v>38464.615000000005</v>
      </c>
      <c r="C53" s="6">
        <v>34708.695</v>
      </c>
      <c r="D53" s="6">
        <f t="shared" si="2"/>
        <v>-3755.9200000000055</v>
      </c>
      <c r="E53" s="7">
        <f t="shared" si="3"/>
        <v>-9.7646109287718205E-2</v>
      </c>
    </row>
    <row r="54" spans="1:5" x14ac:dyDescent="0.25">
      <c r="A54" s="5" t="s">
        <v>17</v>
      </c>
      <c r="B54" s="6">
        <v>1220.325</v>
      </c>
      <c r="C54" s="6">
        <v>1311.7749999999999</v>
      </c>
      <c r="D54" s="6">
        <f t="shared" si="2"/>
        <v>91.449999999999818</v>
      </c>
      <c r="E54" s="7">
        <f t="shared" si="3"/>
        <v>7.493905312109464E-2</v>
      </c>
    </row>
    <row r="55" spans="1:5" x14ac:dyDescent="0.25">
      <c r="A55" s="2" t="s">
        <v>18</v>
      </c>
      <c r="B55" s="3">
        <v>968608.6100000001</v>
      </c>
      <c r="C55" s="3">
        <v>893958.26000000013</v>
      </c>
      <c r="D55" s="3">
        <f t="shared" si="2"/>
        <v>-74650.349999999977</v>
      </c>
      <c r="E55" s="4">
        <f t="shared" si="3"/>
        <v>-7.7069674199984631E-2</v>
      </c>
    </row>
    <row r="56" spans="1:5" x14ac:dyDescent="0.25">
      <c r="A56" s="5" t="s">
        <v>19</v>
      </c>
      <c r="B56" s="6">
        <v>279854.81999999995</v>
      </c>
      <c r="C56" s="6">
        <v>260461.38</v>
      </c>
      <c r="D56" s="6">
        <f t="shared" si="2"/>
        <v>-19393.439999999944</v>
      </c>
      <c r="E56" s="7">
        <f t="shared" si="3"/>
        <v>-6.9298216839716917E-2</v>
      </c>
    </row>
    <row r="57" spans="1:5" x14ac:dyDescent="0.25">
      <c r="A57" s="5" t="s">
        <v>20</v>
      </c>
      <c r="B57" s="6">
        <v>196747.06</v>
      </c>
      <c r="C57" s="6">
        <v>184928.67</v>
      </c>
      <c r="D57" s="6">
        <f t="shared" si="2"/>
        <v>-11818.389999999985</v>
      </c>
      <c r="E57" s="7">
        <f t="shared" si="3"/>
        <v>-6.0068953508123503E-2</v>
      </c>
    </row>
    <row r="58" spans="1:5" x14ac:dyDescent="0.25">
      <c r="A58" s="5" t="s">
        <v>21</v>
      </c>
      <c r="B58" s="6">
        <v>121359.94000000002</v>
      </c>
      <c r="C58" s="6">
        <v>114533.66</v>
      </c>
      <c r="D58" s="6">
        <f t="shared" si="2"/>
        <v>-6826.2800000000134</v>
      </c>
      <c r="E58" s="7">
        <f t="shared" si="3"/>
        <v>-5.6248215020541475E-2</v>
      </c>
    </row>
    <row r="59" spans="1:5" x14ac:dyDescent="0.25">
      <c r="A59" s="5" t="s">
        <v>22</v>
      </c>
      <c r="B59" s="6">
        <v>88074.10000000002</v>
      </c>
      <c r="C59" s="6">
        <v>81458.73</v>
      </c>
      <c r="D59" s="6">
        <f t="shared" si="2"/>
        <v>-6615.3700000000244</v>
      </c>
      <c r="E59" s="7">
        <f t="shared" si="3"/>
        <v>-7.5111411867961442E-2</v>
      </c>
    </row>
    <row r="60" spans="1:5" x14ac:dyDescent="0.25">
      <c r="A60" s="5" t="s">
        <v>23</v>
      </c>
      <c r="B60" s="6">
        <v>77262.450000000012</v>
      </c>
      <c r="C60" s="6">
        <v>69262.12</v>
      </c>
      <c r="D60" s="6">
        <f t="shared" si="2"/>
        <v>-8000.3300000000163</v>
      </c>
      <c r="E60" s="7">
        <f t="shared" si="3"/>
        <v>-0.10354745416434523</v>
      </c>
    </row>
    <row r="61" spans="1:5" x14ac:dyDescent="0.25">
      <c r="A61" s="5" t="s">
        <v>24</v>
      </c>
      <c r="B61" s="6">
        <v>71652.899999999994</v>
      </c>
      <c r="C61" s="6">
        <v>62597.049999999996</v>
      </c>
      <c r="D61" s="6">
        <f t="shared" si="2"/>
        <v>-9055.8499999999985</v>
      </c>
      <c r="E61" s="7">
        <f t="shared" si="3"/>
        <v>-0.12638497534642701</v>
      </c>
    </row>
    <row r="62" spans="1:5" x14ac:dyDescent="0.25">
      <c r="A62" s="5" t="s">
        <v>25</v>
      </c>
      <c r="B62" s="6">
        <v>65248.480000000003</v>
      </c>
      <c r="C62" s="6">
        <v>56976.51</v>
      </c>
      <c r="D62" s="6">
        <f t="shared" si="2"/>
        <v>-8271.9700000000012</v>
      </c>
      <c r="E62" s="7">
        <f t="shared" si="3"/>
        <v>-0.1267764398496333</v>
      </c>
    </row>
    <row r="63" spans="1:5" x14ac:dyDescent="0.25">
      <c r="A63" s="5" t="s">
        <v>26</v>
      </c>
      <c r="B63" s="6">
        <v>25975.949999999997</v>
      </c>
      <c r="C63" s="6">
        <v>25002.799999999999</v>
      </c>
      <c r="D63" s="6">
        <f t="shared" si="2"/>
        <v>-973.14999999999782</v>
      </c>
      <c r="E63" s="7">
        <f t="shared" si="3"/>
        <v>-3.7463499891245478E-2</v>
      </c>
    </row>
    <row r="64" spans="1:5" x14ac:dyDescent="0.25">
      <c r="A64" s="5" t="s">
        <v>27</v>
      </c>
      <c r="B64" s="6">
        <v>17474.8</v>
      </c>
      <c r="C64" s="6">
        <v>15812.199999999999</v>
      </c>
      <c r="D64" s="6">
        <f t="shared" si="2"/>
        <v>-1662.6000000000004</v>
      </c>
      <c r="E64" s="7">
        <f t="shared" si="3"/>
        <v>-9.514271980222952E-2</v>
      </c>
    </row>
    <row r="65" spans="1:5" x14ac:dyDescent="0.25">
      <c r="A65" s="5" t="s">
        <v>28</v>
      </c>
      <c r="B65" s="6">
        <v>16528.61</v>
      </c>
      <c r="C65" s="6">
        <v>15393.990000000002</v>
      </c>
      <c r="D65" s="6">
        <f t="shared" si="2"/>
        <v>-1134.619999999999</v>
      </c>
      <c r="E65" s="7">
        <f t="shared" si="3"/>
        <v>-6.8645820791947962E-2</v>
      </c>
    </row>
    <row r="66" spans="1:5" x14ac:dyDescent="0.25">
      <c r="A66" s="5" t="s">
        <v>29</v>
      </c>
      <c r="B66" s="6">
        <v>7775.7</v>
      </c>
      <c r="C66" s="6">
        <v>6935.6500000000015</v>
      </c>
      <c r="D66" s="6">
        <f t="shared" si="2"/>
        <v>-840.04999999999836</v>
      </c>
      <c r="E66" s="7">
        <f t="shared" si="3"/>
        <v>-0.10803528942731823</v>
      </c>
    </row>
    <row r="67" spans="1:5" x14ac:dyDescent="0.25">
      <c r="A67" s="5" t="s">
        <v>30</v>
      </c>
      <c r="B67" s="6">
        <v>653.79999999999995</v>
      </c>
      <c r="C67" s="6">
        <v>595.5</v>
      </c>
      <c r="D67" s="6">
        <f t="shared" si="2"/>
        <v>-58.299999999999955</v>
      </c>
      <c r="E67" s="7">
        <f t="shared" si="3"/>
        <v>-8.9171000305903886E-2</v>
      </c>
    </row>
    <row r="68" spans="1:5" x14ac:dyDescent="0.25">
      <c r="A68" s="2" t="s">
        <v>31</v>
      </c>
      <c r="B68" s="3">
        <v>277454.52699999994</v>
      </c>
      <c r="C68" s="3">
        <v>268619.74000000005</v>
      </c>
      <c r="D68" s="3">
        <f t="shared" si="2"/>
        <v>-8834.7869999998948</v>
      </c>
      <c r="E68" s="4">
        <f t="shared" si="3"/>
        <v>-3.1842288159889695E-2</v>
      </c>
    </row>
    <row r="69" spans="1:5" x14ac:dyDescent="0.25">
      <c r="A69" s="2" t="s">
        <v>32</v>
      </c>
      <c r="B69" s="3">
        <v>110449.14499999997</v>
      </c>
      <c r="C69" s="3">
        <v>107269.14000000001</v>
      </c>
      <c r="D69" s="3">
        <f t="shared" si="2"/>
        <v>-3180.004999999961</v>
      </c>
      <c r="E69" s="4">
        <f t="shared" si="3"/>
        <v>-2.8791576430944411E-2</v>
      </c>
    </row>
    <row r="70" spans="1:5" x14ac:dyDescent="0.25">
      <c r="A70" s="2" t="s">
        <v>33</v>
      </c>
      <c r="B70" s="3">
        <v>29417.4</v>
      </c>
      <c r="C70" s="3">
        <v>27224.924999999999</v>
      </c>
      <c r="D70" s="3">
        <f t="shared" si="2"/>
        <v>-2192.4750000000022</v>
      </c>
      <c r="E70" s="4">
        <f t="shared" si="3"/>
        <v>-7.4529870076893337E-2</v>
      </c>
    </row>
    <row r="71" spans="1:5" x14ac:dyDescent="0.25">
      <c r="A71" s="8" t="s">
        <v>34</v>
      </c>
      <c r="B71" s="9">
        <v>7191174.7920000004</v>
      </c>
      <c r="C71" s="9">
        <v>6581260.8600000013</v>
      </c>
      <c r="D71" s="10">
        <f t="shared" si="2"/>
        <v>-609913.9319999991</v>
      </c>
      <c r="E71" s="11">
        <f t="shared" si="3"/>
        <v>-8.4814227110501184E-2</v>
      </c>
    </row>
    <row r="72" spans="1:5" x14ac:dyDescent="0.25">
      <c r="D72" s="12"/>
      <c r="E72" s="13"/>
    </row>
    <row r="73" spans="1:5" x14ac:dyDescent="0.25">
      <c r="D73" s="12"/>
      <c r="E73" s="13"/>
    </row>
    <row r="74" spans="1:5" x14ac:dyDescent="0.25">
      <c r="D74" s="12"/>
      <c r="E74" s="13"/>
    </row>
    <row r="75" spans="1:5" x14ac:dyDescent="0.25">
      <c r="D75" s="12"/>
      <c r="E75" s="13"/>
    </row>
    <row r="76" spans="1:5" x14ac:dyDescent="0.25">
      <c r="A76" s="17" t="s">
        <v>1</v>
      </c>
      <c r="B76" s="17"/>
      <c r="C76" s="17"/>
      <c r="D76" s="17"/>
      <c r="E76" s="17"/>
    </row>
    <row r="77" spans="1:5" x14ac:dyDescent="0.25">
      <c r="A77" s="18" t="s">
        <v>36</v>
      </c>
      <c r="B77" s="17" t="s">
        <v>35</v>
      </c>
      <c r="C77" s="17"/>
      <c r="D77" s="17" t="s">
        <v>4</v>
      </c>
      <c r="E77" s="17"/>
    </row>
    <row r="78" spans="1:5" x14ac:dyDescent="0.25">
      <c r="A78" s="18"/>
      <c r="B78" s="1" t="s">
        <v>5</v>
      </c>
      <c r="C78" s="1" t="s">
        <v>6</v>
      </c>
      <c r="D78" s="1" t="s">
        <v>7</v>
      </c>
      <c r="E78" s="1" t="s">
        <v>8</v>
      </c>
    </row>
    <row r="79" spans="1:5" x14ac:dyDescent="0.25">
      <c r="A79" s="14" t="s">
        <v>37</v>
      </c>
      <c r="B79" s="6">
        <v>430685.73099999997</v>
      </c>
      <c r="C79" s="6">
        <v>402551.90600000002</v>
      </c>
      <c r="D79" s="6">
        <f t="shared" si="2"/>
        <v>-28133.824999999953</v>
      </c>
      <c r="E79" s="7">
        <f t="shared" si="3"/>
        <v>-6.5323327370694698E-2</v>
      </c>
    </row>
    <row r="80" spans="1:5" x14ac:dyDescent="0.25">
      <c r="A80" s="14" t="s">
        <v>38</v>
      </c>
      <c r="B80" s="6">
        <v>911111.79999999993</v>
      </c>
      <c r="C80" s="6">
        <v>834969.19299999997</v>
      </c>
      <c r="D80" s="6">
        <f t="shared" si="2"/>
        <v>-76142.60699999996</v>
      </c>
      <c r="E80" s="7">
        <f t="shared" si="3"/>
        <v>-8.3571090836492251E-2</v>
      </c>
    </row>
    <row r="81" spans="1:5" x14ac:dyDescent="0.25">
      <c r="A81" s="14" t="s">
        <v>39</v>
      </c>
      <c r="B81" s="6">
        <v>356128.98199999996</v>
      </c>
      <c r="C81" s="6">
        <v>327552.7</v>
      </c>
      <c r="D81" s="6">
        <f t="shared" si="2"/>
        <v>-28576.281999999948</v>
      </c>
      <c r="E81" s="7">
        <f t="shared" si="3"/>
        <v>-8.0241382881890672E-2</v>
      </c>
    </row>
    <row r="82" spans="1:5" x14ac:dyDescent="0.25">
      <c r="A82" s="14" t="s">
        <v>40</v>
      </c>
      <c r="B82" s="6">
        <v>106355.70900000002</v>
      </c>
      <c r="C82" s="6">
        <v>95927.853999999992</v>
      </c>
      <c r="D82" s="6">
        <f t="shared" si="2"/>
        <v>-10427.855000000025</v>
      </c>
      <c r="E82" s="7">
        <f t="shared" si="3"/>
        <v>-9.80469699092507E-2</v>
      </c>
    </row>
    <row r="83" spans="1:5" x14ac:dyDescent="0.25">
      <c r="A83" s="14" t="s">
        <v>41</v>
      </c>
      <c r="B83" s="6">
        <v>494266.55099999998</v>
      </c>
      <c r="C83" s="6">
        <v>449883.42399999988</v>
      </c>
      <c r="D83" s="6">
        <f t="shared" si="2"/>
        <v>-44383.127000000095</v>
      </c>
      <c r="E83" s="7">
        <f t="shared" si="3"/>
        <v>-8.9795934825458376E-2</v>
      </c>
    </row>
    <row r="84" spans="1:5" x14ac:dyDescent="0.25">
      <c r="A84" s="14" t="s">
        <v>42</v>
      </c>
      <c r="B84" s="6">
        <v>319141.92800000001</v>
      </c>
      <c r="C84" s="6">
        <v>288220.63099999999</v>
      </c>
      <c r="D84" s="6">
        <f t="shared" si="2"/>
        <v>-30921.29700000002</v>
      </c>
      <c r="E84" s="7">
        <f t="shared" si="3"/>
        <v>-9.6888858175977491E-2</v>
      </c>
    </row>
    <row r="85" spans="1:5" x14ac:dyDescent="0.25">
      <c r="A85" s="14" t="s">
        <v>43</v>
      </c>
      <c r="B85" s="6">
        <v>370382.576</v>
      </c>
      <c r="C85" s="6">
        <v>325685.20899999997</v>
      </c>
      <c r="D85" s="6">
        <f t="shared" si="2"/>
        <v>-44697.367000000027</v>
      </c>
      <c r="E85" s="7">
        <f t="shared" si="3"/>
        <v>-0.12067891390225664</v>
      </c>
    </row>
    <row r="86" spans="1:5" x14ac:dyDescent="0.25">
      <c r="A86" s="14" t="s">
        <v>44</v>
      </c>
      <c r="B86" s="6">
        <v>984840.2969999999</v>
      </c>
      <c r="C86" s="6">
        <v>921101.245</v>
      </c>
      <c r="D86" s="6">
        <f t="shared" si="2"/>
        <v>-63739.051999999909</v>
      </c>
      <c r="E86" s="7">
        <f t="shared" si="3"/>
        <v>-6.4720190871718472E-2</v>
      </c>
    </row>
    <row r="87" spans="1:5" x14ac:dyDescent="0.25">
      <c r="A87" s="14" t="s">
        <v>45</v>
      </c>
      <c r="B87" s="6">
        <v>606115.15</v>
      </c>
      <c r="C87" s="6">
        <v>566162.28200000001</v>
      </c>
      <c r="D87" s="6">
        <f t="shared" si="2"/>
        <v>-39952.868000000017</v>
      </c>
      <c r="E87" s="7">
        <f t="shared" si="3"/>
        <v>-6.5916299897799971E-2</v>
      </c>
    </row>
    <row r="88" spans="1:5" x14ac:dyDescent="0.25">
      <c r="A88" s="14" t="s">
        <v>46</v>
      </c>
      <c r="B88" s="6">
        <v>234286.63200000001</v>
      </c>
      <c r="C88" s="6">
        <v>217375.59899999996</v>
      </c>
      <c r="D88" s="6">
        <f t="shared" si="2"/>
        <v>-16911.033000000054</v>
      </c>
      <c r="E88" s="7">
        <f t="shared" si="3"/>
        <v>-7.218095567654946E-2</v>
      </c>
    </row>
    <row r="89" spans="1:5" x14ac:dyDescent="0.25">
      <c r="A89" s="14" t="s">
        <v>47</v>
      </c>
      <c r="B89" s="6">
        <v>263769.28000000003</v>
      </c>
      <c r="C89" s="6">
        <v>234501.413</v>
      </c>
      <c r="D89" s="6">
        <f t="shared" si="2"/>
        <v>-29267.867000000027</v>
      </c>
      <c r="E89" s="7">
        <f t="shared" si="3"/>
        <v>-0.11096010498265767</v>
      </c>
    </row>
    <row r="90" spans="1:5" x14ac:dyDescent="0.25">
      <c r="A90" s="14" t="s">
        <v>48</v>
      </c>
      <c r="B90" s="6">
        <v>614013.01399999997</v>
      </c>
      <c r="C90" s="6">
        <v>544569.83200000005</v>
      </c>
      <c r="D90" s="6">
        <f t="shared" si="2"/>
        <v>-69443.181999999913</v>
      </c>
      <c r="E90" s="7">
        <f t="shared" si="3"/>
        <v>-0.11309724780523939</v>
      </c>
    </row>
    <row r="91" spans="1:5" x14ac:dyDescent="0.25">
      <c r="A91" s="14" t="s">
        <v>49</v>
      </c>
      <c r="B91" s="6">
        <v>403087.87899999996</v>
      </c>
      <c r="C91" s="6">
        <v>372642.89799999993</v>
      </c>
      <c r="D91" s="6">
        <f t="shared" si="2"/>
        <v>-30444.981000000029</v>
      </c>
      <c r="E91" s="7">
        <f t="shared" si="3"/>
        <v>-7.5529388468662015E-2</v>
      </c>
    </row>
    <row r="92" spans="1:5" x14ac:dyDescent="0.25">
      <c r="A92" s="14" t="s">
        <v>50</v>
      </c>
      <c r="B92" s="6">
        <v>812237.42899999989</v>
      </c>
      <c r="C92" s="6">
        <v>737244.06200000003</v>
      </c>
      <c r="D92" s="6">
        <f t="shared" si="2"/>
        <v>-74993.366999999853</v>
      </c>
      <c r="E92" s="7">
        <f t="shared" si="3"/>
        <v>-9.2329366171082797E-2</v>
      </c>
    </row>
    <row r="93" spans="1:5" x14ac:dyDescent="0.25">
      <c r="A93" s="14" t="s">
        <v>51</v>
      </c>
      <c r="B93" s="6">
        <v>284751.83400000003</v>
      </c>
      <c r="C93" s="6">
        <v>262872.61199999996</v>
      </c>
      <c r="D93" s="6">
        <f t="shared" si="2"/>
        <v>-21879.222000000067</v>
      </c>
      <c r="E93" s="7">
        <f t="shared" si="3"/>
        <v>-7.6836105645591957E-2</v>
      </c>
    </row>
    <row r="94" spans="1:5" x14ac:dyDescent="0.25">
      <c r="A94" s="8" t="s">
        <v>34</v>
      </c>
      <c r="B94" s="9">
        <v>7191174.7919999994</v>
      </c>
      <c r="C94" s="9">
        <v>6581260.8599999994</v>
      </c>
      <c r="D94" s="10">
        <f t="shared" si="2"/>
        <v>-609913.93200000003</v>
      </c>
      <c r="E94" s="11">
        <f t="shared" si="3"/>
        <v>-8.4814227110501322E-2</v>
      </c>
    </row>
    <row r="95" spans="1:5" x14ac:dyDescent="0.25">
      <c r="D95" s="12"/>
      <c r="E95" s="13"/>
    </row>
    <row r="96" spans="1:5" x14ac:dyDescent="0.25">
      <c r="D96" s="12"/>
      <c r="E96" s="13"/>
    </row>
    <row r="97" spans="1:5" x14ac:dyDescent="0.25">
      <c r="D97" s="12"/>
      <c r="E97" s="13"/>
    </row>
    <row r="98" spans="1:5" x14ac:dyDescent="0.25">
      <c r="D98" s="12"/>
      <c r="E98" s="13"/>
    </row>
    <row r="99" spans="1:5" x14ac:dyDescent="0.25">
      <c r="A99" s="17" t="s">
        <v>52</v>
      </c>
      <c r="B99" s="17"/>
      <c r="C99" s="17"/>
      <c r="D99" s="17"/>
      <c r="E99" s="17"/>
    </row>
    <row r="100" spans="1:5" x14ac:dyDescent="0.25">
      <c r="A100" s="18" t="s">
        <v>53</v>
      </c>
      <c r="B100" s="17" t="s">
        <v>35</v>
      </c>
      <c r="C100" s="17"/>
      <c r="D100" s="17" t="s">
        <v>4</v>
      </c>
      <c r="E100" s="17"/>
    </row>
    <row r="101" spans="1:5" x14ac:dyDescent="0.25">
      <c r="A101" s="18"/>
      <c r="B101" s="1" t="s">
        <v>5</v>
      </c>
      <c r="C101" s="1" t="s">
        <v>6</v>
      </c>
      <c r="D101" s="1" t="s">
        <v>7</v>
      </c>
      <c r="E101" s="1" t="s">
        <v>8</v>
      </c>
    </row>
    <row r="102" spans="1:5" x14ac:dyDescent="0.25">
      <c r="A102" s="2" t="s">
        <v>10</v>
      </c>
      <c r="B102" s="3">
        <v>2642571.1949999998</v>
      </c>
      <c r="C102" s="3">
        <v>2384444.9810000001</v>
      </c>
      <c r="D102" s="3">
        <f t="shared" si="2"/>
        <v>-258126.21399999969</v>
      </c>
      <c r="E102" s="4">
        <f t="shared" si="3"/>
        <v>-9.7679946897324635E-2</v>
      </c>
    </row>
    <row r="103" spans="1:5" x14ac:dyDescent="0.25">
      <c r="A103" s="5" t="s">
        <v>54</v>
      </c>
      <c r="B103" s="6">
        <v>916743.65100000007</v>
      </c>
      <c r="C103" s="6">
        <v>826968.69000000006</v>
      </c>
      <c r="D103" s="6">
        <f t="shared" si="2"/>
        <v>-89774.96100000001</v>
      </c>
      <c r="E103" s="7">
        <f t="shared" si="3"/>
        <v>-9.7928096804457715E-2</v>
      </c>
    </row>
    <row r="104" spans="1:5" x14ac:dyDescent="0.25">
      <c r="A104" s="5" t="s">
        <v>55</v>
      </c>
      <c r="B104" s="6">
        <v>371230.80499999993</v>
      </c>
      <c r="C104" s="6">
        <v>357008.14599999995</v>
      </c>
      <c r="D104" s="6">
        <f t="shared" si="2"/>
        <v>-14222.658999999985</v>
      </c>
      <c r="E104" s="7">
        <f t="shared" si="3"/>
        <v>-3.8312173473858097E-2</v>
      </c>
    </row>
    <row r="105" spans="1:5" x14ac:dyDescent="0.25">
      <c r="A105" s="5" t="s">
        <v>56</v>
      </c>
      <c r="B105" s="6">
        <v>381855.489</v>
      </c>
      <c r="C105" s="6">
        <v>325307.29500000004</v>
      </c>
      <c r="D105" s="6">
        <f t="shared" si="2"/>
        <v>-56548.193999999959</v>
      </c>
      <c r="E105" s="7">
        <f t="shared" si="3"/>
        <v>-0.14808794328998098</v>
      </c>
    </row>
    <row r="106" spans="1:5" x14ac:dyDescent="0.25">
      <c r="A106" s="5" t="s">
        <v>57</v>
      </c>
      <c r="B106" s="6">
        <v>216656.875</v>
      </c>
      <c r="C106" s="6">
        <v>197491.5</v>
      </c>
      <c r="D106" s="6">
        <f t="shared" si="2"/>
        <v>-19165.375</v>
      </c>
      <c r="E106" s="7">
        <f t="shared" si="3"/>
        <v>-8.8459574615391279E-2</v>
      </c>
    </row>
    <row r="107" spans="1:5" x14ac:dyDescent="0.25">
      <c r="A107" s="5" t="s">
        <v>58</v>
      </c>
      <c r="B107" s="6">
        <v>220292</v>
      </c>
      <c r="C107" s="6">
        <v>193920.25</v>
      </c>
      <c r="D107" s="6">
        <f t="shared" si="2"/>
        <v>-26371.75</v>
      </c>
      <c r="E107" s="7">
        <f t="shared" si="3"/>
        <v>-0.11971269950792585</v>
      </c>
    </row>
    <row r="108" spans="1:5" x14ac:dyDescent="0.25">
      <c r="A108" s="5" t="s">
        <v>59</v>
      </c>
      <c r="B108" s="6">
        <v>178715.625</v>
      </c>
      <c r="C108" s="6">
        <v>164679.97500000001</v>
      </c>
      <c r="D108" s="6">
        <f t="shared" si="2"/>
        <v>-14035.649999999994</v>
      </c>
      <c r="E108" s="7">
        <f t="shared" si="3"/>
        <v>-7.8536222000734374E-2</v>
      </c>
    </row>
    <row r="109" spans="1:5" x14ac:dyDescent="0.25">
      <c r="A109" s="5" t="s">
        <v>60</v>
      </c>
      <c r="B109" s="6">
        <v>160696.125</v>
      </c>
      <c r="C109" s="6">
        <v>140581.5</v>
      </c>
      <c r="D109" s="6">
        <f t="shared" si="2"/>
        <v>-20114.625</v>
      </c>
      <c r="E109" s="7">
        <f t="shared" si="3"/>
        <v>-0.12517181108131886</v>
      </c>
    </row>
    <row r="110" spans="1:5" x14ac:dyDescent="0.25">
      <c r="A110" s="5" t="s">
        <v>61</v>
      </c>
      <c r="B110" s="6">
        <v>53538.25</v>
      </c>
      <c r="C110" s="6">
        <v>47392</v>
      </c>
      <c r="D110" s="6">
        <f t="shared" ref="D110:D164" si="4">C110-B110</f>
        <v>-6146.25</v>
      </c>
      <c r="E110" s="7">
        <f t="shared" ref="E110:E164" si="5">D110/B110</f>
        <v>-0.11480110014802501</v>
      </c>
    </row>
    <row r="111" spans="1:5" x14ac:dyDescent="0.25">
      <c r="A111" s="5" t="s">
        <v>62</v>
      </c>
      <c r="B111" s="6">
        <v>43455</v>
      </c>
      <c r="C111" s="6">
        <v>40212.375</v>
      </c>
      <c r="D111" s="6">
        <f t="shared" si="4"/>
        <v>-3242.625</v>
      </c>
      <c r="E111" s="7">
        <f t="shared" si="5"/>
        <v>-7.4620296858819463E-2</v>
      </c>
    </row>
    <row r="112" spans="1:5" x14ac:dyDescent="0.25">
      <c r="A112" s="5" t="s">
        <v>63</v>
      </c>
      <c r="B112" s="6">
        <v>36100.875</v>
      </c>
      <c r="C112" s="6">
        <v>29919</v>
      </c>
      <c r="D112" s="6">
        <f t="shared" si="4"/>
        <v>-6181.875</v>
      </c>
      <c r="E112" s="7">
        <f t="shared" si="5"/>
        <v>-0.17123892426430107</v>
      </c>
    </row>
    <row r="113" spans="1:5" x14ac:dyDescent="0.25">
      <c r="A113" s="5" t="s">
        <v>64</v>
      </c>
      <c r="B113" s="6">
        <v>27446.5</v>
      </c>
      <c r="C113" s="6">
        <v>21451</v>
      </c>
      <c r="D113" s="6">
        <f t="shared" si="4"/>
        <v>-5995.5</v>
      </c>
      <c r="E113" s="7">
        <f t="shared" si="5"/>
        <v>-0.21844315304319312</v>
      </c>
    </row>
    <row r="114" spans="1:5" x14ac:dyDescent="0.25">
      <c r="A114" s="5" t="s">
        <v>65</v>
      </c>
      <c r="B114" s="6">
        <v>8413.25</v>
      </c>
      <c r="C114" s="6">
        <v>17142</v>
      </c>
      <c r="D114" s="6">
        <f t="shared" si="4"/>
        <v>8728.75</v>
      </c>
      <c r="E114" s="7">
        <f t="shared" si="5"/>
        <v>1.0375003714379105</v>
      </c>
    </row>
    <row r="115" spans="1:5" x14ac:dyDescent="0.25">
      <c r="A115" s="5" t="s">
        <v>66</v>
      </c>
      <c r="B115" s="6">
        <v>9171</v>
      </c>
      <c r="C115" s="6">
        <v>7926.75</v>
      </c>
      <c r="D115" s="6">
        <f t="shared" si="4"/>
        <v>-1244.25</v>
      </c>
      <c r="E115" s="7">
        <f t="shared" si="5"/>
        <v>-0.13567222767419038</v>
      </c>
    </row>
    <row r="116" spans="1:5" x14ac:dyDescent="0.25">
      <c r="A116" s="5" t="s">
        <v>67</v>
      </c>
      <c r="B116" s="6">
        <v>9969.75</v>
      </c>
      <c r="C116" s="6">
        <v>6562.25</v>
      </c>
      <c r="D116" s="6">
        <f t="shared" si="4"/>
        <v>-3407.5</v>
      </c>
      <c r="E116" s="7">
        <f t="shared" si="5"/>
        <v>-0.34178389628626593</v>
      </c>
    </row>
    <row r="117" spans="1:5" x14ac:dyDescent="0.25">
      <c r="A117" s="5" t="s">
        <v>68</v>
      </c>
      <c r="B117" s="6">
        <f>B102-SUM(B103:B116)</f>
        <v>8285.9999999995343</v>
      </c>
      <c r="C117" s="6">
        <f>C102-SUM(C103:C116)</f>
        <v>7882.25</v>
      </c>
      <c r="D117" s="6">
        <f t="shared" si="4"/>
        <v>-403.74999999953434</v>
      </c>
      <c r="E117" s="7">
        <f t="shared" si="5"/>
        <v>-4.8726768042427836E-2</v>
      </c>
    </row>
    <row r="118" spans="1:5" x14ac:dyDescent="0.25">
      <c r="A118" s="2" t="s">
        <v>11</v>
      </c>
      <c r="B118" s="3">
        <v>2100968.9380000001</v>
      </c>
      <c r="C118" s="3">
        <v>1939594.8770000003</v>
      </c>
      <c r="D118" s="3">
        <f t="shared" si="4"/>
        <v>-161374.06099999975</v>
      </c>
      <c r="E118" s="4">
        <f t="shared" si="5"/>
        <v>-7.6809351190893119E-2</v>
      </c>
    </row>
    <row r="119" spans="1:5" x14ac:dyDescent="0.25">
      <c r="A119" s="5" t="s">
        <v>55</v>
      </c>
      <c r="B119" s="6">
        <v>548553.076</v>
      </c>
      <c r="C119" s="6">
        <v>525743.05800000008</v>
      </c>
      <c r="D119" s="6">
        <f t="shared" si="4"/>
        <v>-22810.017999999924</v>
      </c>
      <c r="E119" s="7">
        <f t="shared" si="5"/>
        <v>-4.1582153118762066E-2</v>
      </c>
    </row>
    <row r="120" spans="1:5" x14ac:dyDescent="0.25">
      <c r="A120" s="5" t="s">
        <v>64</v>
      </c>
      <c r="B120" s="6">
        <v>522527.06200000003</v>
      </c>
      <c r="C120" s="6">
        <v>474230.30900000001</v>
      </c>
      <c r="D120" s="6">
        <f t="shared" si="4"/>
        <v>-48296.753000000026</v>
      </c>
      <c r="E120" s="7">
        <f t="shared" si="5"/>
        <v>-9.2429189820603053E-2</v>
      </c>
    </row>
    <row r="121" spans="1:5" x14ac:dyDescent="0.25">
      <c r="A121" s="5" t="s">
        <v>57</v>
      </c>
      <c r="B121" s="6">
        <v>223576.75</v>
      </c>
      <c r="C121" s="6">
        <v>206002.5</v>
      </c>
      <c r="D121" s="6">
        <f t="shared" si="4"/>
        <v>-17574.25</v>
      </c>
      <c r="E121" s="7">
        <f t="shared" si="5"/>
        <v>-7.8604998059950332E-2</v>
      </c>
    </row>
    <row r="122" spans="1:5" x14ac:dyDescent="0.25">
      <c r="A122" s="5" t="s">
        <v>54</v>
      </c>
      <c r="B122" s="6">
        <v>184190.11600000004</v>
      </c>
      <c r="C122" s="6">
        <v>180758.25099999999</v>
      </c>
      <c r="D122" s="6">
        <f t="shared" si="4"/>
        <v>-3431.8650000000489</v>
      </c>
      <c r="E122" s="7">
        <f t="shared" si="5"/>
        <v>-1.8632188710929788E-2</v>
      </c>
    </row>
    <row r="123" spans="1:5" x14ac:dyDescent="0.25">
      <c r="A123" s="5" t="s">
        <v>59</v>
      </c>
      <c r="B123" s="6">
        <v>128665.5</v>
      </c>
      <c r="C123" s="6">
        <v>119233.125</v>
      </c>
      <c r="D123" s="6">
        <f t="shared" si="4"/>
        <v>-9432.375</v>
      </c>
      <c r="E123" s="7">
        <f t="shared" si="5"/>
        <v>-7.3309278711076398E-2</v>
      </c>
    </row>
    <row r="124" spans="1:5" x14ac:dyDescent="0.25">
      <c r="A124" s="5" t="s">
        <v>60</v>
      </c>
      <c r="B124" s="6">
        <v>118860.125</v>
      </c>
      <c r="C124" s="6">
        <v>96990.375</v>
      </c>
      <c r="D124" s="6">
        <f t="shared" si="4"/>
        <v>-21869.75</v>
      </c>
      <c r="E124" s="7">
        <f t="shared" si="5"/>
        <v>-0.18399568400251975</v>
      </c>
    </row>
    <row r="125" spans="1:5" x14ac:dyDescent="0.25">
      <c r="A125" s="5" t="s">
        <v>61</v>
      </c>
      <c r="B125" s="6">
        <v>81591.125</v>
      </c>
      <c r="C125" s="6">
        <v>68411.375</v>
      </c>
      <c r="D125" s="6">
        <f t="shared" si="4"/>
        <v>-13179.75</v>
      </c>
      <c r="E125" s="7">
        <f t="shared" si="5"/>
        <v>-0.16153411293201314</v>
      </c>
    </row>
    <row r="126" spans="1:5" x14ac:dyDescent="0.25">
      <c r="A126" s="5" t="s">
        <v>69</v>
      </c>
      <c r="B126" s="6">
        <v>62955.75</v>
      </c>
      <c r="C126" s="6">
        <v>54590.25</v>
      </c>
      <c r="D126" s="6">
        <f t="shared" si="4"/>
        <v>-8365.5</v>
      </c>
      <c r="E126" s="7">
        <f t="shared" si="5"/>
        <v>-0.13287904599659284</v>
      </c>
    </row>
    <row r="127" spans="1:5" x14ac:dyDescent="0.25">
      <c r="A127" s="5" t="s">
        <v>56</v>
      </c>
      <c r="B127" s="6">
        <v>54158.304000000004</v>
      </c>
      <c r="C127" s="6">
        <v>52460.179000000004</v>
      </c>
      <c r="D127" s="6">
        <f t="shared" si="4"/>
        <v>-1698.125</v>
      </c>
      <c r="E127" s="7">
        <f t="shared" si="5"/>
        <v>-3.1354840801514017E-2</v>
      </c>
    </row>
    <row r="128" spans="1:5" x14ac:dyDescent="0.25">
      <c r="A128" s="5" t="s">
        <v>70</v>
      </c>
      <c r="B128" s="6">
        <v>62353.125</v>
      </c>
      <c r="C128" s="6">
        <v>50971.5</v>
      </c>
      <c r="D128" s="6">
        <f t="shared" si="4"/>
        <v>-11381.625</v>
      </c>
      <c r="E128" s="7">
        <f t="shared" si="5"/>
        <v>-0.18253495714930085</v>
      </c>
    </row>
    <row r="129" spans="1:5" x14ac:dyDescent="0.25">
      <c r="A129" s="5" t="s">
        <v>58</v>
      </c>
      <c r="B129" s="6">
        <v>30197.25</v>
      </c>
      <c r="C129" s="6">
        <v>30353.25</v>
      </c>
      <c r="D129" s="6">
        <f t="shared" si="4"/>
        <v>156</v>
      </c>
      <c r="E129" s="7">
        <f t="shared" si="5"/>
        <v>5.1660333308496632E-3</v>
      </c>
    </row>
    <row r="130" spans="1:5" x14ac:dyDescent="0.25">
      <c r="A130" s="5" t="s">
        <v>67</v>
      </c>
      <c r="B130" s="6">
        <v>35458.625</v>
      </c>
      <c r="C130" s="6">
        <v>29706.5</v>
      </c>
      <c r="D130" s="6">
        <f t="shared" si="4"/>
        <v>-5752.125</v>
      </c>
      <c r="E130" s="7">
        <f t="shared" si="5"/>
        <v>-0.16222075729106811</v>
      </c>
    </row>
    <row r="131" spans="1:5" x14ac:dyDescent="0.25">
      <c r="A131" s="5" t="s">
        <v>71</v>
      </c>
      <c r="B131" s="6">
        <v>21627</v>
      </c>
      <c r="C131" s="6">
        <v>22494</v>
      </c>
      <c r="D131" s="6">
        <f t="shared" si="4"/>
        <v>867</v>
      </c>
      <c r="E131" s="7">
        <f t="shared" si="5"/>
        <v>4.0088777916493269E-2</v>
      </c>
    </row>
    <row r="132" spans="1:5" x14ac:dyDescent="0.25">
      <c r="A132" s="5" t="s">
        <v>65</v>
      </c>
      <c r="B132" s="6">
        <v>9806.5</v>
      </c>
      <c r="C132" s="6">
        <v>10251.25</v>
      </c>
      <c r="D132" s="6">
        <f t="shared" si="4"/>
        <v>444.75</v>
      </c>
      <c r="E132" s="7">
        <f t="shared" si="5"/>
        <v>4.535257227349207E-2</v>
      </c>
    </row>
    <row r="133" spans="1:5" x14ac:dyDescent="0.25">
      <c r="A133" s="5" t="s">
        <v>72</v>
      </c>
      <c r="B133" s="6">
        <v>4641.75</v>
      </c>
      <c r="C133" s="6">
        <v>6738</v>
      </c>
      <c r="D133" s="6">
        <f t="shared" si="4"/>
        <v>2096.25</v>
      </c>
      <c r="E133" s="7">
        <f t="shared" si="5"/>
        <v>0.45160769106479237</v>
      </c>
    </row>
    <row r="134" spans="1:5" x14ac:dyDescent="0.25">
      <c r="A134" s="5" t="s">
        <v>62</v>
      </c>
      <c r="B134" s="6">
        <v>7764.75</v>
      </c>
      <c r="C134" s="6">
        <v>6665.25</v>
      </c>
      <c r="D134" s="6">
        <f t="shared" si="4"/>
        <v>-1099.5</v>
      </c>
      <c r="E134" s="7">
        <f t="shared" si="5"/>
        <v>-0.1416014681734763</v>
      </c>
    </row>
    <row r="135" spans="1:5" x14ac:dyDescent="0.25">
      <c r="A135" s="5" t="s">
        <v>68</v>
      </c>
      <c r="B135" s="6">
        <f>B118-SUM(B119:B134)</f>
        <v>4042.1299999998882</v>
      </c>
      <c r="C135" s="6">
        <f>C118-SUM(C119:C134)</f>
        <v>3995.7050000003073</v>
      </c>
      <c r="D135" s="6">
        <f t="shared" si="4"/>
        <v>-46.424999999580905</v>
      </c>
      <c r="E135" s="7">
        <f t="shared" si="5"/>
        <v>-1.1485281274868E-2</v>
      </c>
    </row>
    <row r="136" spans="1:5" x14ac:dyDescent="0.25">
      <c r="A136" s="2" t="s">
        <v>12</v>
      </c>
      <c r="B136" s="3">
        <v>493903.65</v>
      </c>
      <c r="C136" s="3">
        <v>453156.84999999992</v>
      </c>
      <c r="D136" s="3">
        <f t="shared" si="4"/>
        <v>-40746.800000000105</v>
      </c>
      <c r="E136" s="4">
        <f t="shared" si="5"/>
        <v>-8.2499491550629564E-2</v>
      </c>
    </row>
    <row r="137" spans="1:5" x14ac:dyDescent="0.25">
      <c r="A137" s="5" t="s">
        <v>55</v>
      </c>
      <c r="B137" s="6">
        <v>218832.125</v>
      </c>
      <c r="C137" s="6">
        <v>220902.07499999995</v>
      </c>
      <c r="D137" s="6">
        <f t="shared" si="4"/>
        <v>2069.9499999999534</v>
      </c>
      <c r="E137" s="7">
        <f t="shared" si="5"/>
        <v>9.459077363526738E-3</v>
      </c>
    </row>
    <row r="138" spans="1:5" x14ac:dyDescent="0.25">
      <c r="A138" s="5" t="s">
        <v>54</v>
      </c>
      <c r="B138" s="6">
        <v>172538.07499999998</v>
      </c>
      <c r="C138" s="6">
        <v>147929.9</v>
      </c>
      <c r="D138" s="6">
        <f t="shared" si="4"/>
        <v>-24608.174999999988</v>
      </c>
      <c r="E138" s="7">
        <f t="shared" si="5"/>
        <v>-0.14262460619199555</v>
      </c>
    </row>
    <row r="139" spans="1:5" x14ac:dyDescent="0.25">
      <c r="A139" s="5" t="s">
        <v>56</v>
      </c>
      <c r="B139" s="6">
        <v>72986.924999999988</v>
      </c>
      <c r="C139" s="6">
        <v>58096.824999999997</v>
      </c>
      <c r="D139" s="6">
        <f t="shared" si="4"/>
        <v>-14890.099999999991</v>
      </c>
      <c r="E139" s="7">
        <f t="shared" si="5"/>
        <v>-0.20401051284185481</v>
      </c>
    </row>
    <row r="140" spans="1:5" x14ac:dyDescent="0.25">
      <c r="A140" s="5" t="s">
        <v>72</v>
      </c>
      <c r="B140" s="6">
        <v>9893.625</v>
      </c>
      <c r="C140" s="6">
        <v>8925.75</v>
      </c>
      <c r="D140" s="6">
        <f t="shared" si="4"/>
        <v>-967.875</v>
      </c>
      <c r="E140" s="7">
        <f t="shared" si="5"/>
        <v>-9.7828146912784741E-2</v>
      </c>
    </row>
    <row r="141" spans="1:5" x14ac:dyDescent="0.25">
      <c r="A141" s="5" t="s">
        <v>60</v>
      </c>
      <c r="B141" s="6">
        <v>9747.75</v>
      </c>
      <c r="C141" s="6">
        <v>5538.75</v>
      </c>
      <c r="D141" s="6">
        <f t="shared" si="4"/>
        <v>-4209</v>
      </c>
      <c r="E141" s="7">
        <f t="shared" si="5"/>
        <v>-0.43179195198892051</v>
      </c>
    </row>
    <row r="142" spans="1:5" x14ac:dyDescent="0.25">
      <c r="A142" s="5" t="s">
        <v>61</v>
      </c>
      <c r="B142" s="6">
        <v>3393.375</v>
      </c>
      <c r="C142" s="6">
        <v>4964.25</v>
      </c>
      <c r="D142" s="6">
        <f t="shared" si="4"/>
        <v>1570.875</v>
      </c>
      <c r="E142" s="7">
        <f t="shared" si="5"/>
        <v>0.46292408000884078</v>
      </c>
    </row>
    <row r="143" spans="1:5" x14ac:dyDescent="0.25">
      <c r="A143" s="5" t="s">
        <v>64</v>
      </c>
      <c r="B143" s="6">
        <v>2288</v>
      </c>
      <c r="C143" s="6">
        <v>4210.7999999999993</v>
      </c>
      <c r="D143" s="6">
        <f t="shared" si="4"/>
        <v>1922.7999999999993</v>
      </c>
      <c r="E143" s="7">
        <f t="shared" si="5"/>
        <v>0.84038461538461506</v>
      </c>
    </row>
    <row r="144" spans="1:5" x14ac:dyDescent="0.25">
      <c r="A144" s="5" t="s">
        <v>68</v>
      </c>
      <c r="B144" s="6">
        <f>B136-SUM(B137:B143)</f>
        <v>4223.7750000000815</v>
      </c>
      <c r="C144" s="6">
        <f>C136-SUM(C137:C143)</f>
        <v>2588.4999999999418</v>
      </c>
      <c r="D144" s="6">
        <f t="shared" si="4"/>
        <v>-1635.2750000001397</v>
      </c>
      <c r="E144" s="7">
        <f t="shared" si="5"/>
        <v>-0.38715959065056926</v>
      </c>
    </row>
    <row r="145" spans="1:5" x14ac:dyDescent="0.25">
      <c r="A145" s="2" t="s">
        <v>13</v>
      </c>
      <c r="B145" s="3">
        <v>421459.02799999999</v>
      </c>
      <c r="C145" s="3">
        <v>381435.11599999998</v>
      </c>
      <c r="D145" s="3">
        <f t="shared" si="4"/>
        <v>-40023.912000000011</v>
      </c>
      <c r="E145" s="4">
        <f t="shared" si="5"/>
        <v>-9.4965131462316221E-2</v>
      </c>
    </row>
    <row r="146" spans="1:5" x14ac:dyDescent="0.25">
      <c r="A146" s="5" t="s">
        <v>55</v>
      </c>
      <c r="B146" s="6">
        <v>187142.58799999999</v>
      </c>
      <c r="C146" s="6">
        <v>167160.117</v>
      </c>
      <c r="D146" s="6">
        <f t="shared" si="4"/>
        <v>-19982.47099999999</v>
      </c>
      <c r="E146" s="7">
        <f t="shared" si="5"/>
        <v>-0.1067767161582696</v>
      </c>
    </row>
    <row r="147" spans="1:5" x14ac:dyDescent="0.25">
      <c r="A147" s="5" t="s">
        <v>54</v>
      </c>
      <c r="B147" s="6">
        <v>88923.440000000017</v>
      </c>
      <c r="C147" s="6">
        <v>80909.774000000005</v>
      </c>
      <c r="D147" s="6">
        <f t="shared" si="4"/>
        <v>-8013.666000000012</v>
      </c>
      <c r="E147" s="7">
        <f t="shared" si="5"/>
        <v>-9.0118713356118596E-2</v>
      </c>
    </row>
    <row r="148" spans="1:5" x14ac:dyDescent="0.25">
      <c r="A148" s="5" t="s">
        <v>64</v>
      </c>
      <c r="B148" s="6">
        <v>39126.375</v>
      </c>
      <c r="C148" s="6">
        <v>34969.599999999999</v>
      </c>
      <c r="D148" s="6">
        <f t="shared" si="4"/>
        <v>-4156.7750000000015</v>
      </c>
      <c r="E148" s="7">
        <f t="shared" si="5"/>
        <v>-0.10623971681506404</v>
      </c>
    </row>
    <row r="149" spans="1:5" x14ac:dyDescent="0.25">
      <c r="A149" s="5" t="s">
        <v>57</v>
      </c>
      <c r="B149" s="6">
        <v>37242.75</v>
      </c>
      <c r="C149" s="6">
        <v>32618.25</v>
      </c>
      <c r="D149" s="6">
        <f t="shared" si="4"/>
        <v>-4624.5</v>
      </c>
      <c r="E149" s="7">
        <f t="shared" si="5"/>
        <v>-0.12417181867611816</v>
      </c>
    </row>
    <row r="150" spans="1:5" x14ac:dyDescent="0.25">
      <c r="A150" s="5" t="s">
        <v>56</v>
      </c>
      <c r="B150" s="6">
        <v>15410.5</v>
      </c>
      <c r="C150" s="6">
        <v>20831.75</v>
      </c>
      <c r="D150" s="6">
        <f t="shared" si="4"/>
        <v>5421.25</v>
      </c>
      <c r="E150" s="7">
        <f t="shared" si="5"/>
        <v>0.35178936439440639</v>
      </c>
    </row>
    <row r="151" spans="1:5" x14ac:dyDescent="0.25">
      <c r="A151" s="5" t="s">
        <v>58</v>
      </c>
      <c r="B151" s="6">
        <v>18365.625</v>
      </c>
      <c r="C151" s="6">
        <v>14059.875</v>
      </c>
      <c r="D151" s="6">
        <f t="shared" si="4"/>
        <v>-4305.75</v>
      </c>
      <c r="E151" s="7">
        <f t="shared" si="5"/>
        <v>-0.23444614599285349</v>
      </c>
    </row>
    <row r="152" spans="1:5" x14ac:dyDescent="0.25">
      <c r="A152" s="5" t="s">
        <v>70</v>
      </c>
      <c r="B152" s="6">
        <v>9237</v>
      </c>
      <c r="C152" s="6">
        <v>7382.25</v>
      </c>
      <c r="D152" s="6">
        <f t="shared" si="4"/>
        <v>-1854.75</v>
      </c>
      <c r="E152" s="7">
        <f t="shared" si="5"/>
        <v>-0.20079571289379669</v>
      </c>
    </row>
    <row r="153" spans="1:5" x14ac:dyDescent="0.25">
      <c r="A153" s="5" t="s">
        <v>61</v>
      </c>
      <c r="B153" s="6">
        <v>843.25</v>
      </c>
      <c r="C153" s="6">
        <v>6349.5</v>
      </c>
      <c r="D153" s="6">
        <f t="shared" si="4"/>
        <v>5506.25</v>
      </c>
      <c r="E153" s="7">
        <f t="shared" si="5"/>
        <v>6.5297954343314553</v>
      </c>
    </row>
    <row r="154" spans="1:5" x14ac:dyDescent="0.25">
      <c r="A154" s="5" t="s">
        <v>67</v>
      </c>
      <c r="B154" s="6">
        <v>3179.25</v>
      </c>
      <c r="C154" s="6">
        <v>5075.25</v>
      </c>
      <c r="D154" s="6">
        <f t="shared" si="4"/>
        <v>1896</v>
      </c>
      <c r="E154" s="7">
        <f t="shared" si="5"/>
        <v>0.59636706770464731</v>
      </c>
    </row>
    <row r="155" spans="1:5" x14ac:dyDescent="0.25">
      <c r="A155" s="5" t="s">
        <v>68</v>
      </c>
      <c r="B155" s="6">
        <f>B145-SUM(B146:B154)</f>
        <v>21988.25</v>
      </c>
      <c r="C155" s="6">
        <f>C145-SUM(C146:C154)</f>
        <v>12078.75</v>
      </c>
      <c r="D155" s="6">
        <f t="shared" si="4"/>
        <v>-9909.5</v>
      </c>
      <c r="E155" s="7">
        <f t="shared" si="5"/>
        <v>-0.45067251827680693</v>
      </c>
    </row>
    <row r="156" spans="1:5" x14ac:dyDescent="0.25">
      <c r="A156" s="2" t="s">
        <v>14</v>
      </c>
      <c r="B156" s="3">
        <v>63571.975000000006</v>
      </c>
      <c r="C156" s="3">
        <v>52012.1</v>
      </c>
      <c r="D156" s="3">
        <f t="shared" si="4"/>
        <v>-11559.875000000007</v>
      </c>
      <c r="E156" s="4">
        <f t="shared" si="5"/>
        <v>-0.18183916733749433</v>
      </c>
    </row>
    <row r="157" spans="1:5" x14ac:dyDescent="0.25">
      <c r="A157" s="2" t="s">
        <v>15</v>
      </c>
      <c r="B157" s="3">
        <v>43083.883999999984</v>
      </c>
      <c r="C157" s="3">
        <v>37514.651000000005</v>
      </c>
      <c r="D157" s="3">
        <f t="shared" si="4"/>
        <v>-5569.2329999999783</v>
      </c>
      <c r="E157" s="4">
        <f t="shared" si="5"/>
        <v>-0.12926487779049772</v>
      </c>
    </row>
    <row r="158" spans="1:5" x14ac:dyDescent="0.25">
      <c r="A158" s="2" t="s">
        <v>16</v>
      </c>
      <c r="B158" s="3">
        <v>38464.614999999998</v>
      </c>
      <c r="C158" s="3">
        <v>34708.694999999992</v>
      </c>
      <c r="D158" s="3">
        <f t="shared" si="4"/>
        <v>-3755.9200000000055</v>
      </c>
      <c r="E158" s="4">
        <f t="shared" si="5"/>
        <v>-9.7646109287718219E-2</v>
      </c>
    </row>
    <row r="159" spans="1:5" x14ac:dyDescent="0.25">
      <c r="A159" s="5" t="s">
        <v>73</v>
      </c>
      <c r="B159" s="6">
        <v>30648.399999999998</v>
      </c>
      <c r="C159" s="6">
        <v>27921.224999999995</v>
      </c>
      <c r="D159" s="6">
        <f t="shared" si="4"/>
        <v>-2727.1750000000029</v>
      </c>
      <c r="E159" s="7">
        <f t="shared" si="5"/>
        <v>-8.8982622257605712E-2</v>
      </c>
    </row>
    <row r="160" spans="1:5" x14ac:dyDescent="0.25">
      <c r="A160" s="5" t="s">
        <v>74</v>
      </c>
      <c r="B160" s="6">
        <v>4856.9400000000005</v>
      </c>
      <c r="C160" s="6">
        <v>4136.8599999999997</v>
      </c>
      <c r="D160" s="6">
        <f t="shared" si="4"/>
        <v>-720.08000000000084</v>
      </c>
      <c r="E160" s="7">
        <f t="shared" si="5"/>
        <v>-0.14825795665583696</v>
      </c>
    </row>
    <row r="161" spans="1:5" x14ac:dyDescent="0.25">
      <c r="A161" s="5" t="s">
        <v>72</v>
      </c>
      <c r="B161" s="6">
        <v>1992.6299999999997</v>
      </c>
      <c r="C161" s="6">
        <v>1686.0849999999996</v>
      </c>
      <c r="D161" s="6">
        <f t="shared" si="4"/>
        <v>-306.54500000000007</v>
      </c>
      <c r="E161" s="7">
        <f t="shared" si="5"/>
        <v>-0.15383939818230186</v>
      </c>
    </row>
    <row r="162" spans="1:5" x14ac:dyDescent="0.25">
      <c r="A162" s="5" t="s">
        <v>68</v>
      </c>
      <c r="B162" s="6">
        <f>B158-SUM(B159:B161)</f>
        <v>966.64500000000407</v>
      </c>
      <c r="C162" s="6">
        <f>C158-SUM(C159:C161)</f>
        <v>964.52499999999418</v>
      </c>
      <c r="D162" s="6">
        <f t="shared" si="4"/>
        <v>-2.1200000000098953</v>
      </c>
      <c r="E162" s="7">
        <f t="shared" si="5"/>
        <v>-2.1931526051548254E-3</v>
      </c>
    </row>
    <row r="163" spans="1:5" x14ac:dyDescent="0.25">
      <c r="A163" s="15" t="s">
        <v>17</v>
      </c>
      <c r="B163" s="16">
        <v>1220.325</v>
      </c>
      <c r="C163" s="16">
        <v>1311.7749999999999</v>
      </c>
      <c r="D163" s="6">
        <f t="shared" si="4"/>
        <v>91.449999999999818</v>
      </c>
      <c r="E163" s="7">
        <f t="shared" si="5"/>
        <v>7.493905312109464E-2</v>
      </c>
    </row>
    <row r="164" spans="1:5" x14ac:dyDescent="0.25">
      <c r="A164" s="8" t="s">
        <v>34</v>
      </c>
      <c r="B164" s="9">
        <v>5805245.1100000022</v>
      </c>
      <c r="C164" s="9">
        <v>5284188.7950000009</v>
      </c>
      <c r="D164" s="10">
        <f t="shared" si="4"/>
        <v>-521056.31500000134</v>
      </c>
      <c r="E164" s="11">
        <f t="shared" si="5"/>
        <v>-8.9756126593593763E-2</v>
      </c>
    </row>
  </sheetData>
  <mergeCells count="17">
    <mergeCell ref="A43:E43"/>
    <mergeCell ref="A1:E5"/>
    <mergeCell ref="A10:E10"/>
    <mergeCell ref="A11:A12"/>
    <mergeCell ref="B11:C11"/>
    <mergeCell ref="D11:E11"/>
    <mergeCell ref="A99:E99"/>
    <mergeCell ref="A100:A101"/>
    <mergeCell ref="B100:C100"/>
    <mergeCell ref="D100:E100"/>
    <mergeCell ref="A44:A45"/>
    <mergeCell ref="B44:C44"/>
    <mergeCell ref="D44:E44"/>
    <mergeCell ref="A76:E76"/>
    <mergeCell ref="A77:A78"/>
    <mergeCell ref="B77:C77"/>
    <mergeCell ref="D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August 2026</vt:lpstr>
    </vt:vector>
  </TitlesOfParts>
  <Company>AS Vinmonopolet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Nordahl, Jens</dc:creator>
  <cp:lastModifiedBy>Nordahl, Jens</cp:lastModifiedBy>
  <dcterms:created xsi:type="dcterms:W3CDTF">2026-09-03T13:01:25Z</dcterms:created>
  <dcterms:modified xsi:type="dcterms:W3CDTF">2026-09-14T10:35:33Z</dcterms:modified>
</cp:coreProperties>
</file>