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p-my.sharepoint.com/personal/jens_nordahl_vinmonopolet_no/Documents/2 SALG/Salg 2026/Web/"/>
    </mc:Choice>
  </mc:AlternateContent>
  <xr:revisionPtr revIDLastSave="3" documentId="8_{B8FC2529-0DBC-46AA-9890-9C7451488A7B}" xr6:coauthVersionLast="47" xr6:coauthVersionMax="47" xr10:uidLastSave="{98B9C245-9779-4AA6-86C9-618F418CCFD3}"/>
  <bookViews>
    <workbookView xWindow="-120" yWindow="-120" windowWidth="51840" windowHeight="21120" xr2:uid="{3084956A-C34C-4E94-AA71-64CA4784562B}"/>
  </bookViews>
  <sheets>
    <sheet name="Januar - sept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1" i="1" l="1"/>
  <c r="E141" i="1" s="1"/>
  <c r="D140" i="1"/>
  <c r="E140" i="1" s="1"/>
  <c r="C139" i="1"/>
  <c r="D139" i="1" s="1"/>
  <c r="E139" i="1" s="1"/>
  <c r="B139" i="1"/>
  <c r="D138" i="1"/>
  <c r="E138" i="1" s="1"/>
  <c r="D137" i="1"/>
  <c r="E137" i="1" s="1"/>
  <c r="D136" i="1"/>
  <c r="E136" i="1" s="1"/>
  <c r="D135" i="1"/>
  <c r="E135" i="1" s="1"/>
  <c r="D134" i="1"/>
  <c r="E134" i="1" s="1"/>
  <c r="D133" i="1"/>
  <c r="E133" i="1" s="1"/>
  <c r="D132" i="1"/>
  <c r="E132" i="1" s="1"/>
  <c r="C131" i="1"/>
  <c r="B131" i="1"/>
  <c r="D130" i="1"/>
  <c r="E130" i="1" s="1"/>
  <c r="D129" i="1"/>
  <c r="E129" i="1" s="1"/>
  <c r="E128" i="1"/>
  <c r="D128" i="1"/>
  <c r="D127" i="1"/>
  <c r="E127" i="1" s="1"/>
  <c r="D126" i="1"/>
  <c r="E126" i="1" s="1"/>
  <c r="D125" i="1"/>
  <c r="E125" i="1" s="1"/>
  <c r="D124" i="1"/>
  <c r="E124" i="1" s="1"/>
  <c r="D123" i="1"/>
  <c r="E123" i="1" s="1"/>
  <c r="D122" i="1"/>
  <c r="E122" i="1" s="1"/>
  <c r="E121" i="1"/>
  <c r="D121" i="1"/>
  <c r="D120" i="1"/>
  <c r="E120" i="1" s="1"/>
  <c r="D119" i="1"/>
  <c r="E119" i="1" s="1"/>
  <c r="D118" i="1"/>
  <c r="E118" i="1" s="1"/>
  <c r="D117" i="1"/>
  <c r="E117" i="1" s="1"/>
  <c r="E116" i="1"/>
  <c r="D116" i="1"/>
  <c r="C115" i="1"/>
  <c r="D115" i="1" s="1"/>
  <c r="E115" i="1" s="1"/>
  <c r="B115" i="1"/>
  <c r="D114" i="1"/>
  <c r="E114" i="1" s="1"/>
  <c r="D113" i="1"/>
  <c r="E113" i="1" s="1"/>
  <c r="D112" i="1"/>
  <c r="E112" i="1" s="1"/>
  <c r="D111" i="1"/>
  <c r="E111" i="1" s="1"/>
  <c r="D110" i="1"/>
  <c r="E110" i="1" s="1"/>
  <c r="D109" i="1"/>
  <c r="E109" i="1" s="1"/>
  <c r="D108" i="1"/>
  <c r="E108" i="1" s="1"/>
  <c r="D107" i="1"/>
  <c r="E107" i="1" s="1"/>
  <c r="D106" i="1"/>
  <c r="E106" i="1" s="1"/>
  <c r="C105" i="1"/>
  <c r="D105" i="1" s="1"/>
  <c r="E105" i="1" s="1"/>
  <c r="B105" i="1"/>
  <c r="D104" i="1"/>
  <c r="E104" i="1" s="1"/>
  <c r="D103" i="1"/>
  <c r="E103" i="1" s="1"/>
  <c r="D102" i="1"/>
  <c r="E102" i="1" s="1"/>
  <c r="E101" i="1"/>
  <c r="D101" i="1"/>
  <c r="D100" i="1"/>
  <c r="E100" i="1" s="1"/>
  <c r="D99" i="1"/>
  <c r="E99" i="1" s="1"/>
  <c r="D98" i="1"/>
  <c r="E98" i="1" s="1"/>
  <c r="E97" i="1"/>
  <c r="D97" i="1"/>
  <c r="D96" i="1"/>
  <c r="E96" i="1" s="1"/>
  <c r="D95" i="1"/>
  <c r="E95" i="1" s="1"/>
  <c r="E94" i="1"/>
  <c r="D94" i="1"/>
  <c r="D93" i="1"/>
  <c r="E93" i="1" s="1"/>
  <c r="D92" i="1"/>
  <c r="E92" i="1" s="1"/>
  <c r="D91" i="1"/>
  <c r="E91" i="1" s="1"/>
  <c r="D90" i="1"/>
  <c r="E90" i="1" s="1"/>
  <c r="D89" i="1"/>
  <c r="E89" i="1" s="1"/>
  <c r="D88" i="1"/>
  <c r="E88" i="1" s="1"/>
  <c r="D87" i="1"/>
  <c r="E87" i="1" s="1"/>
  <c r="C86" i="1"/>
  <c r="B86" i="1"/>
  <c r="D85" i="1"/>
  <c r="E85" i="1" s="1"/>
  <c r="D84" i="1"/>
  <c r="E84" i="1" s="1"/>
  <c r="D83" i="1"/>
  <c r="E83" i="1" s="1"/>
  <c r="E82" i="1"/>
  <c r="D82" i="1"/>
  <c r="D81" i="1"/>
  <c r="E81" i="1" s="1"/>
  <c r="D80" i="1"/>
  <c r="E80" i="1" s="1"/>
  <c r="D79" i="1"/>
  <c r="E79" i="1" s="1"/>
  <c r="D78" i="1"/>
  <c r="E78" i="1" s="1"/>
  <c r="E77" i="1"/>
  <c r="D77" i="1"/>
  <c r="D76" i="1"/>
  <c r="E76" i="1" s="1"/>
  <c r="E75" i="1"/>
  <c r="D75" i="1"/>
  <c r="D74" i="1"/>
  <c r="E74" i="1" s="1"/>
  <c r="D73" i="1"/>
  <c r="E73" i="1" s="1"/>
  <c r="D72" i="1"/>
  <c r="E72" i="1" s="1"/>
  <c r="D71" i="1"/>
  <c r="E71" i="1" s="1"/>
  <c r="E63" i="1"/>
  <c r="D63" i="1"/>
  <c r="D62" i="1"/>
  <c r="E62" i="1" s="1"/>
  <c r="D61" i="1"/>
  <c r="E61" i="1" s="1"/>
  <c r="D60" i="1"/>
  <c r="E60" i="1" s="1"/>
  <c r="D59" i="1"/>
  <c r="E59" i="1" s="1"/>
  <c r="D58" i="1"/>
  <c r="E58" i="1" s="1"/>
  <c r="D57" i="1"/>
  <c r="E57" i="1" s="1"/>
  <c r="D56" i="1"/>
  <c r="E56" i="1" s="1"/>
  <c r="D55" i="1"/>
  <c r="E55" i="1" s="1"/>
  <c r="D54" i="1"/>
  <c r="E54" i="1" s="1"/>
  <c r="D53" i="1"/>
  <c r="E53" i="1" s="1"/>
  <c r="D52" i="1"/>
  <c r="E52" i="1" s="1"/>
  <c r="D51" i="1"/>
  <c r="E51" i="1" s="1"/>
  <c r="D50" i="1"/>
  <c r="E50" i="1" s="1"/>
  <c r="D49" i="1"/>
  <c r="E49" i="1" s="1"/>
  <c r="D48" i="1"/>
  <c r="E48" i="1" s="1"/>
  <c r="D40" i="1"/>
  <c r="E40" i="1" s="1"/>
  <c r="E39" i="1"/>
  <c r="D39" i="1"/>
  <c r="D38" i="1"/>
  <c r="E38" i="1" s="1"/>
  <c r="D37" i="1"/>
  <c r="E37" i="1" s="1"/>
  <c r="D36" i="1"/>
  <c r="E36" i="1" s="1"/>
  <c r="D35" i="1"/>
  <c r="E35" i="1" s="1"/>
  <c r="D34" i="1"/>
  <c r="E34" i="1" s="1"/>
  <c r="D33" i="1"/>
  <c r="E33" i="1" s="1"/>
  <c r="E32" i="1"/>
  <c r="D32" i="1"/>
  <c r="D31" i="1"/>
  <c r="E31" i="1" s="1"/>
  <c r="D30" i="1"/>
  <c r="E30" i="1" s="1"/>
  <c r="D29" i="1"/>
  <c r="E29" i="1" s="1"/>
  <c r="D28" i="1"/>
  <c r="E28" i="1" s="1"/>
  <c r="D27" i="1"/>
  <c r="E27" i="1" s="1"/>
  <c r="E26" i="1"/>
  <c r="D26" i="1"/>
  <c r="D25" i="1"/>
  <c r="E25" i="1" s="1"/>
  <c r="D24" i="1"/>
  <c r="E24" i="1" s="1"/>
  <c r="D23" i="1"/>
  <c r="E23" i="1" s="1"/>
  <c r="D22" i="1"/>
  <c r="E22" i="1" s="1"/>
  <c r="D21" i="1"/>
  <c r="E21" i="1" s="1"/>
  <c r="D20" i="1"/>
  <c r="E20" i="1" s="1"/>
  <c r="E19" i="1"/>
  <c r="D19" i="1"/>
  <c r="D18" i="1"/>
  <c r="E18" i="1" s="1"/>
  <c r="D17" i="1"/>
  <c r="E17" i="1" s="1"/>
  <c r="D16" i="1"/>
  <c r="E16" i="1" s="1"/>
  <c r="D15" i="1"/>
  <c r="E15" i="1" s="1"/>
  <c r="D131" i="1" l="1"/>
  <c r="E131" i="1" s="1"/>
  <c r="D86" i="1"/>
  <c r="E86" i="1" s="1"/>
</calcChain>
</file>

<file path=xl/sharedStrings.xml><?xml version="1.0" encoding="utf-8"?>
<sst xmlns="http://schemas.openxmlformats.org/spreadsheetml/2006/main" count="138" uniqueCount="74">
  <si>
    <t>Totalt salg, liter</t>
  </si>
  <si>
    <t>Kategori</t>
  </si>
  <si>
    <t xml:space="preserve">Januar - september </t>
  </si>
  <si>
    <t>Endring</t>
  </si>
  <si>
    <t>2025</t>
  </si>
  <si>
    <t>2026</t>
  </si>
  <si>
    <t>Liter</t>
  </si>
  <si>
    <t>Prosent</t>
  </si>
  <si>
    <t>Svakvin</t>
  </si>
  <si>
    <t>Rødvin</t>
  </si>
  <si>
    <t>Hvitvin</t>
  </si>
  <si>
    <t>Musserende vin</t>
  </si>
  <si>
    <t>Rosévin</t>
  </si>
  <si>
    <t>Perlende vin</t>
  </si>
  <si>
    <t>Aromatisert vin</t>
  </si>
  <si>
    <t>Sider</t>
  </si>
  <si>
    <t>Fruktvin</t>
  </si>
  <si>
    <t>Brennevin</t>
  </si>
  <si>
    <t>Vodka</t>
  </si>
  <si>
    <t>Likør</t>
  </si>
  <si>
    <t>Whisky</t>
  </si>
  <si>
    <t>Akevitt</t>
  </si>
  <si>
    <t>Druebrennevin</t>
  </si>
  <si>
    <t>Brennevin, annet</t>
  </si>
  <si>
    <t>Gin</t>
  </si>
  <si>
    <t>Brennevin, nøytralt &lt; 37,5 %</t>
  </si>
  <si>
    <t>Rom</t>
  </si>
  <si>
    <t>Bitter</t>
  </si>
  <si>
    <t>Fruktbrennevin</t>
  </si>
  <si>
    <t>Genever</t>
  </si>
  <si>
    <t>Øl</t>
  </si>
  <si>
    <t>Alkoholfritt</t>
  </si>
  <si>
    <t>Sterkvin</t>
  </si>
  <si>
    <t>Totalsum</t>
  </si>
  <si>
    <t>Fylkene</t>
  </si>
  <si>
    <t>Agder</t>
  </si>
  <si>
    <t>Akershus</t>
  </si>
  <si>
    <t>Buskerud</t>
  </si>
  <si>
    <t>Finnmark</t>
  </si>
  <si>
    <t>Innlandet</t>
  </si>
  <si>
    <t>Møre og Romsdal</t>
  </si>
  <si>
    <t>Nordland</t>
  </si>
  <si>
    <t>Oslo</t>
  </si>
  <si>
    <t>Rogaland</t>
  </si>
  <si>
    <t>Telemark</t>
  </si>
  <si>
    <t>Troms</t>
  </si>
  <si>
    <t>Trøndelag</t>
  </si>
  <si>
    <t>Vestfold</t>
  </si>
  <si>
    <t>Vestland</t>
  </si>
  <si>
    <t>Østfold</t>
  </si>
  <si>
    <t>Svakvin, liter</t>
  </si>
  <si>
    <t>Kategori / land</t>
  </si>
  <si>
    <t>Italia</t>
  </si>
  <si>
    <t>Frankrike</t>
  </si>
  <si>
    <t>Spania</t>
  </si>
  <si>
    <t>Chile</t>
  </si>
  <si>
    <t>USA</t>
  </si>
  <si>
    <t>Portugal</t>
  </si>
  <si>
    <t>Australia</t>
  </si>
  <si>
    <t>Sør-Afrika</t>
  </si>
  <si>
    <t>Argentina</t>
  </si>
  <si>
    <t>Libanon</t>
  </si>
  <si>
    <t>Tyskland</t>
  </si>
  <si>
    <t>Hellas</t>
  </si>
  <si>
    <t>Georgia</t>
  </si>
  <si>
    <t>Østerrike</t>
  </si>
  <si>
    <t>Andre land</t>
  </si>
  <si>
    <t>Ungarn</t>
  </si>
  <si>
    <t>New Zealand</t>
  </si>
  <si>
    <t>Romania</t>
  </si>
  <si>
    <t>England</t>
  </si>
  <si>
    <t>Norge</t>
  </si>
  <si>
    <t>Sverige</t>
  </si>
  <si>
    <t xml:space="preserve">Ved utgangen av september er salget ned 3,2 prosent målt mot samme periode i fjor. Det er nedgang for vin og brennevin, men vekst for øl og alkoholfritt. Nedgangen har trolig flere årsaker; tidlig påske, en kald værtype gjennom store deler av våren og forsommeren, 17. mai på en søndag (færre fridager enn normalt) samt dårlig sommervær i vest og nord. I tillegg ser vi et taktskifte i salget under fotball-VM; overordnet (og noe forenklet) kan det virke som om vin i noen grad ble byttet ut med øl i sommer.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</si>
</sst>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0.0\ %"/>
  </numFmts>
  <fonts count="3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164" fontId="2" fillId="2" borderId="9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65" fontId="2" fillId="2" borderId="9" xfId="1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/>
    </xf>
    <xf numFmtId="164" fontId="2" fillId="4" borderId="9" xfId="0" applyNumberFormat="1" applyFont="1" applyFill="1" applyBorder="1"/>
    <xf numFmtId="165" fontId="2" fillId="4" borderId="9" xfId="1" applyNumberFormat="1" applyFont="1" applyFill="1" applyBorder="1"/>
    <xf numFmtId="0" fontId="0" fillId="0" borderId="9" xfId="0" applyBorder="1" applyAlignment="1">
      <alignment horizontal="left" indent="1"/>
    </xf>
    <xf numFmtId="164" fontId="0" fillId="0" borderId="9" xfId="0" applyNumberFormat="1" applyBorder="1"/>
    <xf numFmtId="165" fontId="0" fillId="0" borderId="9" xfId="1" applyNumberFormat="1" applyFont="1" applyBorder="1"/>
    <xf numFmtId="0" fontId="2" fillId="3" borderId="9" xfId="0" applyFont="1" applyFill="1" applyBorder="1" applyAlignment="1">
      <alignment horizontal="left"/>
    </xf>
    <xf numFmtId="164" fontId="2" fillId="3" borderId="9" xfId="0" applyNumberFormat="1" applyFont="1" applyFill="1" applyBorder="1"/>
    <xf numFmtId="164" fontId="2" fillId="2" borderId="9" xfId="0" applyNumberFormat="1" applyFont="1" applyFill="1" applyBorder="1"/>
    <xf numFmtId="165" fontId="2" fillId="2" borderId="9" xfId="1" applyNumberFormat="1" applyFont="1" applyFill="1" applyBorder="1"/>
    <xf numFmtId="164" fontId="0" fillId="0" borderId="0" xfId="0" applyNumberFormat="1"/>
    <xf numFmtId="165" fontId="0" fillId="0" borderId="0" xfId="1" applyNumberFormat="1" applyFont="1"/>
    <xf numFmtId="0" fontId="0" fillId="0" borderId="9" xfId="0" applyBorder="1" applyAlignment="1">
      <alignment horizontal="left"/>
    </xf>
    <xf numFmtId="0" fontId="2" fillId="3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8D04-6CA0-463A-B6A1-81B768A22E04}">
  <dimension ref="A1:E141"/>
  <sheetViews>
    <sheetView tabSelected="1" workbookViewId="0">
      <selection sqref="A1:E7"/>
    </sheetView>
  </sheetViews>
  <sheetFormatPr baseColWidth="10" defaultRowHeight="14.25" x14ac:dyDescent="0.25"/>
  <cols>
    <col min="1" max="1" width="29.7109375" customWidth="1"/>
    <col min="2" max="3" width="14.28515625" customWidth="1"/>
    <col min="4" max="5" width="12.42578125" customWidth="1"/>
  </cols>
  <sheetData>
    <row r="1" spans="1:5" x14ac:dyDescent="0.25">
      <c r="A1" s="20" t="s">
        <v>73</v>
      </c>
      <c r="B1" s="21"/>
      <c r="C1" s="21"/>
      <c r="D1" s="21"/>
      <c r="E1" s="22"/>
    </row>
    <row r="2" spans="1:5" x14ac:dyDescent="0.25">
      <c r="A2" s="23"/>
      <c r="B2" s="24"/>
      <c r="C2" s="24"/>
      <c r="D2" s="24"/>
      <c r="E2" s="25"/>
    </row>
    <row r="3" spans="1:5" x14ac:dyDescent="0.25">
      <c r="A3" s="23"/>
      <c r="B3" s="24"/>
      <c r="C3" s="24"/>
      <c r="D3" s="24"/>
      <c r="E3" s="25"/>
    </row>
    <row r="4" spans="1:5" x14ac:dyDescent="0.25">
      <c r="A4" s="23"/>
      <c r="B4" s="24"/>
      <c r="C4" s="24"/>
      <c r="D4" s="24"/>
      <c r="E4" s="25"/>
    </row>
    <row r="5" spans="1:5" x14ac:dyDescent="0.25">
      <c r="A5" s="23"/>
      <c r="B5" s="24"/>
      <c r="C5" s="24"/>
      <c r="D5" s="24"/>
      <c r="E5" s="25"/>
    </row>
    <row r="6" spans="1:5" x14ac:dyDescent="0.25">
      <c r="A6" s="23"/>
      <c r="B6" s="24"/>
      <c r="C6" s="24"/>
      <c r="D6" s="24"/>
      <c r="E6" s="25"/>
    </row>
    <row r="7" spans="1:5" ht="15" thickBot="1" x14ac:dyDescent="0.3">
      <c r="A7" s="26"/>
      <c r="B7" s="27"/>
      <c r="C7" s="27"/>
      <c r="D7" s="27"/>
      <c r="E7" s="28"/>
    </row>
    <row r="12" spans="1:5" x14ac:dyDescent="0.25">
      <c r="A12" s="19" t="s">
        <v>0</v>
      </c>
      <c r="B12" s="19"/>
      <c r="C12" s="19"/>
      <c r="D12" s="19"/>
      <c r="E12" s="19"/>
    </row>
    <row r="13" spans="1:5" x14ac:dyDescent="0.25">
      <c r="A13" s="17" t="s">
        <v>1</v>
      </c>
      <c r="B13" s="18" t="s">
        <v>2</v>
      </c>
      <c r="C13" s="18"/>
      <c r="D13" s="18" t="s">
        <v>3</v>
      </c>
      <c r="E13" s="18"/>
    </row>
    <row r="14" spans="1:5" x14ac:dyDescent="0.25">
      <c r="A14" s="17"/>
      <c r="B14" s="2" t="s">
        <v>4</v>
      </c>
      <c r="C14" s="2" t="s">
        <v>5</v>
      </c>
      <c r="D14" s="1" t="s">
        <v>6</v>
      </c>
      <c r="E14" s="3" t="s">
        <v>7</v>
      </c>
    </row>
    <row r="15" spans="1:5" x14ac:dyDescent="0.25">
      <c r="A15" s="4" t="s">
        <v>8</v>
      </c>
      <c r="B15" s="5">
        <v>51910669.470999986</v>
      </c>
      <c r="C15" s="5">
        <v>50014262.938000001</v>
      </c>
      <c r="D15" s="5">
        <f t="shared" ref="D15:D80" si="0">C15-B15</f>
        <v>-1896406.5329999849</v>
      </c>
      <c r="E15" s="6">
        <f t="shared" ref="E15:E80" si="1">D15/B15</f>
        <v>-3.6532114733357789E-2</v>
      </c>
    </row>
    <row r="16" spans="1:5" x14ac:dyDescent="0.25">
      <c r="A16" s="7" t="s">
        <v>9</v>
      </c>
      <c r="B16" s="8">
        <v>24456234.333999988</v>
      </c>
      <c r="C16" s="8">
        <v>23476096.981999997</v>
      </c>
      <c r="D16" s="8">
        <f t="shared" si="0"/>
        <v>-980137.35199999064</v>
      </c>
      <c r="E16" s="9">
        <f t="shared" si="1"/>
        <v>-4.0077198256044118E-2</v>
      </c>
    </row>
    <row r="17" spans="1:5" x14ac:dyDescent="0.25">
      <c r="A17" s="7" t="s">
        <v>10</v>
      </c>
      <c r="B17" s="8">
        <v>17886754.021999996</v>
      </c>
      <c r="C17" s="8">
        <v>17416648.781000011</v>
      </c>
      <c r="D17" s="8">
        <f t="shared" si="0"/>
        <v>-470105.24099998549</v>
      </c>
      <c r="E17" s="9">
        <f t="shared" si="1"/>
        <v>-2.628231150390813E-2</v>
      </c>
    </row>
    <row r="18" spans="1:5" x14ac:dyDescent="0.25">
      <c r="A18" s="7" t="s">
        <v>11</v>
      </c>
      <c r="B18" s="8">
        <v>4648967.0500000017</v>
      </c>
      <c r="C18" s="8">
        <v>4481574.1999999993</v>
      </c>
      <c r="D18" s="8">
        <f t="shared" si="0"/>
        <v>-167392.85000000242</v>
      </c>
      <c r="E18" s="9">
        <f t="shared" si="1"/>
        <v>-3.6006460833058036E-2</v>
      </c>
    </row>
    <row r="19" spans="1:5" x14ac:dyDescent="0.25">
      <c r="A19" s="7" t="s">
        <v>12</v>
      </c>
      <c r="B19" s="8">
        <v>3648944.8160000006</v>
      </c>
      <c r="C19" s="8">
        <v>3489682.4669999979</v>
      </c>
      <c r="D19" s="8">
        <f t="shared" si="0"/>
        <v>-159262.34900000272</v>
      </c>
      <c r="E19" s="9">
        <f t="shared" si="1"/>
        <v>-4.3646138001776427E-2</v>
      </c>
    </row>
    <row r="20" spans="1:5" x14ac:dyDescent="0.25">
      <c r="A20" s="7" t="s">
        <v>13</v>
      </c>
      <c r="B20" s="8">
        <v>555967.05000000005</v>
      </c>
      <c r="C20" s="8">
        <v>481238.39999999991</v>
      </c>
      <c r="D20" s="8">
        <f t="shared" si="0"/>
        <v>-74728.65000000014</v>
      </c>
      <c r="E20" s="9">
        <f t="shared" si="1"/>
        <v>-0.13441201236656045</v>
      </c>
    </row>
    <row r="21" spans="1:5" x14ac:dyDescent="0.25">
      <c r="A21" s="7" t="s">
        <v>14</v>
      </c>
      <c r="B21" s="8">
        <v>383089.04899999977</v>
      </c>
      <c r="C21" s="8">
        <v>347032.53799999971</v>
      </c>
      <c r="D21" s="8">
        <f t="shared" si="0"/>
        <v>-36056.511000000057</v>
      </c>
      <c r="E21" s="9">
        <f t="shared" si="1"/>
        <v>-9.4120442999142157E-2</v>
      </c>
    </row>
    <row r="22" spans="1:5" x14ac:dyDescent="0.25">
      <c r="A22" s="7" t="s">
        <v>15</v>
      </c>
      <c r="B22" s="8">
        <v>320539.07499999995</v>
      </c>
      <c r="C22" s="8">
        <v>310367.19500000007</v>
      </c>
      <c r="D22" s="8">
        <f t="shared" si="0"/>
        <v>-10171.879999999888</v>
      </c>
      <c r="E22" s="9">
        <f t="shared" si="1"/>
        <v>-3.1733666168469135E-2</v>
      </c>
    </row>
    <row r="23" spans="1:5" x14ac:dyDescent="0.25">
      <c r="A23" s="7" t="s">
        <v>16</v>
      </c>
      <c r="B23" s="8">
        <v>10135.825000000001</v>
      </c>
      <c r="C23" s="8">
        <v>11497.875000000002</v>
      </c>
      <c r="D23" s="8">
        <f t="shared" si="0"/>
        <v>1362.0500000000011</v>
      </c>
      <c r="E23" s="9">
        <f t="shared" si="1"/>
        <v>0.13437978654919566</v>
      </c>
    </row>
    <row r="24" spans="1:5" x14ac:dyDescent="0.25">
      <c r="A24" s="4" t="s">
        <v>17</v>
      </c>
      <c r="B24" s="5">
        <v>8348580.6050000014</v>
      </c>
      <c r="C24" s="5">
        <v>8090541.8249999993</v>
      </c>
      <c r="D24" s="5">
        <f t="shared" si="0"/>
        <v>-258038.78000000212</v>
      </c>
      <c r="E24" s="6">
        <f t="shared" si="1"/>
        <v>-3.0908101892848896E-2</v>
      </c>
    </row>
    <row r="25" spans="1:5" x14ac:dyDescent="0.25">
      <c r="A25" s="7" t="s">
        <v>18</v>
      </c>
      <c r="B25" s="8">
        <v>2343877.9500000007</v>
      </c>
      <c r="C25" s="8">
        <v>2263488.3199999994</v>
      </c>
      <c r="D25" s="8">
        <f t="shared" si="0"/>
        <v>-80389.630000001285</v>
      </c>
      <c r="E25" s="9">
        <f t="shared" si="1"/>
        <v>-3.429770308646031E-2</v>
      </c>
    </row>
    <row r="26" spans="1:5" x14ac:dyDescent="0.25">
      <c r="A26" s="7" t="s">
        <v>19</v>
      </c>
      <c r="B26" s="8">
        <v>1663783.3999999994</v>
      </c>
      <c r="C26" s="8">
        <v>1655074.4499999997</v>
      </c>
      <c r="D26" s="8">
        <f t="shared" si="0"/>
        <v>-8708.9499999997206</v>
      </c>
      <c r="E26" s="9">
        <f t="shared" si="1"/>
        <v>-5.2344253464722173E-3</v>
      </c>
    </row>
    <row r="27" spans="1:5" x14ac:dyDescent="0.25">
      <c r="A27" s="7" t="s">
        <v>20</v>
      </c>
      <c r="B27" s="8">
        <v>1097495.7199999997</v>
      </c>
      <c r="C27" s="8">
        <v>1083706.1200000003</v>
      </c>
      <c r="D27" s="8">
        <f t="shared" si="0"/>
        <v>-13789.599999999395</v>
      </c>
      <c r="E27" s="9">
        <f t="shared" si="1"/>
        <v>-1.2564604807752141E-2</v>
      </c>
    </row>
    <row r="28" spans="1:5" x14ac:dyDescent="0.25">
      <c r="A28" s="7" t="s">
        <v>21</v>
      </c>
      <c r="B28" s="8">
        <v>786923.84000000043</v>
      </c>
      <c r="C28" s="8">
        <v>762707.11000000022</v>
      </c>
      <c r="D28" s="8">
        <f t="shared" si="0"/>
        <v>-24216.730000000214</v>
      </c>
      <c r="E28" s="9">
        <f t="shared" si="1"/>
        <v>-3.0773918350218237E-2</v>
      </c>
    </row>
    <row r="29" spans="1:5" x14ac:dyDescent="0.25">
      <c r="A29" s="7" t="s">
        <v>22</v>
      </c>
      <c r="B29" s="8">
        <v>695090.00000000023</v>
      </c>
      <c r="C29" s="8">
        <v>649245.68000000017</v>
      </c>
      <c r="D29" s="8">
        <f t="shared" si="0"/>
        <v>-45844.320000000065</v>
      </c>
      <c r="E29" s="9">
        <f t="shared" si="1"/>
        <v>-6.595450948798004E-2</v>
      </c>
    </row>
    <row r="30" spans="1:5" x14ac:dyDescent="0.25">
      <c r="A30" s="7" t="s">
        <v>23</v>
      </c>
      <c r="B30" s="8">
        <v>620316.5849999995</v>
      </c>
      <c r="C30" s="8">
        <v>584944.68499999982</v>
      </c>
      <c r="D30" s="8">
        <f t="shared" si="0"/>
        <v>-35371.899999999674</v>
      </c>
      <c r="E30" s="9">
        <f t="shared" si="1"/>
        <v>-5.7022334813117567E-2</v>
      </c>
    </row>
    <row r="31" spans="1:5" x14ac:dyDescent="0.25">
      <c r="A31" s="7" t="s">
        <v>24</v>
      </c>
      <c r="B31" s="8">
        <v>551255.18000000017</v>
      </c>
      <c r="C31" s="8">
        <v>514592.34</v>
      </c>
      <c r="D31" s="8">
        <f t="shared" si="0"/>
        <v>-36662.840000000142</v>
      </c>
      <c r="E31" s="9">
        <f t="shared" si="1"/>
        <v>-6.6507928324592125E-2</v>
      </c>
    </row>
    <row r="32" spans="1:5" x14ac:dyDescent="0.25">
      <c r="A32" s="7" t="s">
        <v>25</v>
      </c>
      <c r="B32" s="8">
        <v>234396.59999999995</v>
      </c>
      <c r="C32" s="8">
        <v>234168.35000000006</v>
      </c>
      <c r="D32" s="8">
        <f t="shared" si="0"/>
        <v>-228.24999999988358</v>
      </c>
      <c r="E32" s="9">
        <f t="shared" si="1"/>
        <v>-9.7377692338491105E-4</v>
      </c>
    </row>
    <row r="33" spans="1:5" x14ac:dyDescent="0.25">
      <c r="A33" s="7" t="s">
        <v>26</v>
      </c>
      <c r="B33" s="8">
        <v>144252.15</v>
      </c>
      <c r="C33" s="8">
        <v>140375.80000000002</v>
      </c>
      <c r="D33" s="8">
        <f t="shared" si="0"/>
        <v>-3876.3499999999767</v>
      </c>
      <c r="E33" s="9">
        <f t="shared" si="1"/>
        <v>-2.6872043154989211E-2</v>
      </c>
    </row>
    <row r="34" spans="1:5" x14ac:dyDescent="0.25">
      <c r="A34" s="7" t="s">
        <v>27</v>
      </c>
      <c r="B34" s="8">
        <v>143008.43</v>
      </c>
      <c r="C34" s="8">
        <v>139863.57</v>
      </c>
      <c r="D34" s="8">
        <f t="shared" si="0"/>
        <v>-3144.859999999986</v>
      </c>
      <c r="E34" s="9">
        <f t="shared" si="1"/>
        <v>-2.1990731595333129E-2</v>
      </c>
    </row>
    <row r="35" spans="1:5" x14ac:dyDescent="0.25">
      <c r="A35" s="7" t="s">
        <v>28</v>
      </c>
      <c r="B35" s="8">
        <v>62184.549999999988</v>
      </c>
      <c r="C35" s="8">
        <v>57071.5</v>
      </c>
      <c r="D35" s="8">
        <f t="shared" si="0"/>
        <v>-5113.0499999999884</v>
      </c>
      <c r="E35" s="9">
        <f t="shared" si="1"/>
        <v>-8.2223799963173957E-2</v>
      </c>
    </row>
    <row r="36" spans="1:5" x14ac:dyDescent="0.25">
      <c r="A36" s="7" t="s">
        <v>29</v>
      </c>
      <c r="B36" s="8">
        <v>5996.2000000000025</v>
      </c>
      <c r="C36" s="8">
        <v>5303.9000000000024</v>
      </c>
      <c r="D36" s="8">
        <f t="shared" si="0"/>
        <v>-692.30000000000018</v>
      </c>
      <c r="E36" s="9">
        <f t="shared" si="1"/>
        <v>-0.11545645575531167</v>
      </c>
    </row>
    <row r="37" spans="1:5" x14ac:dyDescent="0.25">
      <c r="A37" s="4" t="s">
        <v>30</v>
      </c>
      <c r="B37" s="5">
        <v>2414560.6960000005</v>
      </c>
      <c r="C37" s="5">
        <v>2512449.2709999993</v>
      </c>
      <c r="D37" s="5">
        <f t="shared" si="0"/>
        <v>97888.574999998789</v>
      </c>
      <c r="E37" s="6">
        <f t="shared" si="1"/>
        <v>4.0540946086864808E-2</v>
      </c>
    </row>
    <row r="38" spans="1:5" x14ac:dyDescent="0.25">
      <c r="A38" s="4" t="s">
        <v>31</v>
      </c>
      <c r="B38" s="5">
        <v>974894.88500000106</v>
      </c>
      <c r="C38" s="5">
        <v>1010692.2549999986</v>
      </c>
      <c r="D38" s="5">
        <f t="shared" si="0"/>
        <v>35797.369999997551</v>
      </c>
      <c r="E38" s="6">
        <f t="shared" si="1"/>
        <v>3.6719209989492879E-2</v>
      </c>
    </row>
    <row r="39" spans="1:5" x14ac:dyDescent="0.25">
      <c r="A39" s="4" t="s">
        <v>32</v>
      </c>
      <c r="B39" s="5">
        <v>274985.5</v>
      </c>
      <c r="C39" s="5">
        <v>263991.67500000005</v>
      </c>
      <c r="D39" s="5">
        <f t="shared" si="0"/>
        <v>-10993.824999999953</v>
      </c>
      <c r="E39" s="6">
        <f t="shared" si="1"/>
        <v>-3.9979653472637482E-2</v>
      </c>
    </row>
    <row r="40" spans="1:5" x14ac:dyDescent="0.25">
      <c r="A40" s="10" t="s">
        <v>33</v>
      </c>
      <c r="B40" s="11">
        <v>63923691.156999998</v>
      </c>
      <c r="C40" s="11">
        <v>61891937.963999994</v>
      </c>
      <c r="D40" s="12">
        <f t="shared" si="0"/>
        <v>-2031753.1930000037</v>
      </c>
      <c r="E40" s="13">
        <f t="shared" si="1"/>
        <v>-3.178404056815038E-2</v>
      </c>
    </row>
    <row r="41" spans="1:5" x14ac:dyDescent="0.25">
      <c r="D41" s="14"/>
      <c r="E41" s="15"/>
    </row>
    <row r="42" spans="1:5" x14ac:dyDescent="0.25">
      <c r="D42" s="14"/>
      <c r="E42" s="15"/>
    </row>
    <row r="43" spans="1:5" x14ac:dyDescent="0.25">
      <c r="D43" s="14"/>
      <c r="E43" s="15"/>
    </row>
    <row r="44" spans="1:5" x14ac:dyDescent="0.25">
      <c r="D44" s="14"/>
      <c r="E44" s="15"/>
    </row>
    <row r="45" spans="1:5" x14ac:dyDescent="0.25">
      <c r="A45" s="19" t="s">
        <v>0</v>
      </c>
      <c r="B45" s="19"/>
      <c r="C45" s="19"/>
      <c r="D45" s="19"/>
      <c r="E45" s="19"/>
    </row>
    <row r="46" spans="1:5" x14ac:dyDescent="0.25">
      <c r="A46" s="17" t="s">
        <v>34</v>
      </c>
      <c r="B46" s="18" t="s">
        <v>2</v>
      </c>
      <c r="C46" s="18"/>
      <c r="D46" s="18" t="s">
        <v>3</v>
      </c>
      <c r="E46" s="18"/>
    </row>
    <row r="47" spans="1:5" x14ac:dyDescent="0.25">
      <c r="A47" s="17"/>
      <c r="B47" s="2" t="s">
        <v>4</v>
      </c>
      <c r="C47" s="2" t="s">
        <v>5</v>
      </c>
      <c r="D47" s="1" t="s">
        <v>6</v>
      </c>
      <c r="E47" s="3" t="s">
        <v>7</v>
      </c>
    </row>
    <row r="48" spans="1:5" x14ac:dyDescent="0.25">
      <c r="A48" s="16" t="s">
        <v>35</v>
      </c>
      <c r="B48" s="8">
        <v>3758250.4579999992</v>
      </c>
      <c r="C48" s="8">
        <v>3668220.4720000029</v>
      </c>
      <c r="D48" s="8">
        <f t="shared" si="0"/>
        <v>-90029.985999996308</v>
      </c>
      <c r="E48" s="9">
        <f t="shared" si="1"/>
        <v>-2.3955291699187847E-2</v>
      </c>
    </row>
    <row r="49" spans="1:5" x14ac:dyDescent="0.25">
      <c r="A49" s="16" t="s">
        <v>36</v>
      </c>
      <c r="B49" s="8">
        <v>8240615.2139999978</v>
      </c>
      <c r="C49" s="8">
        <v>7973342.3390000006</v>
      </c>
      <c r="D49" s="8">
        <f t="shared" si="0"/>
        <v>-267272.87499999721</v>
      </c>
      <c r="E49" s="9">
        <f t="shared" si="1"/>
        <v>-3.2433606964917712E-2</v>
      </c>
    </row>
    <row r="50" spans="1:5" x14ac:dyDescent="0.25">
      <c r="A50" s="16" t="s">
        <v>37</v>
      </c>
      <c r="B50" s="8">
        <v>3194255.7890000003</v>
      </c>
      <c r="C50" s="8">
        <v>3138084.9939999999</v>
      </c>
      <c r="D50" s="8">
        <f t="shared" si="0"/>
        <v>-56170.795000000391</v>
      </c>
      <c r="E50" s="9">
        <f t="shared" si="1"/>
        <v>-1.7584939563523597E-2</v>
      </c>
    </row>
    <row r="51" spans="1:5" x14ac:dyDescent="0.25">
      <c r="A51" s="16" t="s">
        <v>38</v>
      </c>
      <c r="B51" s="8">
        <v>874616.49600000004</v>
      </c>
      <c r="C51" s="8">
        <v>845929.78899999976</v>
      </c>
      <c r="D51" s="8">
        <f t="shared" si="0"/>
        <v>-28686.707000000286</v>
      </c>
      <c r="E51" s="9">
        <f t="shared" si="1"/>
        <v>-3.2799183563535582E-2</v>
      </c>
    </row>
    <row r="52" spans="1:5" x14ac:dyDescent="0.25">
      <c r="A52" s="16" t="s">
        <v>39</v>
      </c>
      <c r="B52" s="8">
        <v>4413176.5960000018</v>
      </c>
      <c r="C52" s="8">
        <v>4294096.2749999976</v>
      </c>
      <c r="D52" s="8">
        <f t="shared" si="0"/>
        <v>-119080.32100000419</v>
      </c>
      <c r="E52" s="9">
        <f t="shared" si="1"/>
        <v>-2.6982904130311885E-2</v>
      </c>
    </row>
    <row r="53" spans="1:5" x14ac:dyDescent="0.25">
      <c r="A53" s="16" t="s">
        <v>40</v>
      </c>
      <c r="B53" s="8">
        <v>2870519.6390000004</v>
      </c>
      <c r="C53" s="8">
        <v>2759675.7710000011</v>
      </c>
      <c r="D53" s="8">
        <f t="shared" si="0"/>
        <v>-110843.86799999932</v>
      </c>
      <c r="E53" s="9">
        <f t="shared" si="1"/>
        <v>-3.861456528428904E-2</v>
      </c>
    </row>
    <row r="54" spans="1:5" x14ac:dyDescent="0.25">
      <c r="A54" s="16" t="s">
        <v>41</v>
      </c>
      <c r="B54" s="8">
        <v>3232336.7280000006</v>
      </c>
      <c r="C54" s="8">
        <v>3052368.612999999</v>
      </c>
      <c r="D54" s="8">
        <f t="shared" si="0"/>
        <v>-179968.11500000162</v>
      </c>
      <c r="E54" s="9">
        <f t="shared" si="1"/>
        <v>-5.5677403112440078E-2</v>
      </c>
    </row>
    <row r="55" spans="1:5" x14ac:dyDescent="0.25">
      <c r="A55" s="16" t="s">
        <v>42</v>
      </c>
      <c r="B55" s="8">
        <v>8929392.7689999882</v>
      </c>
      <c r="C55" s="8">
        <v>8652635.773</v>
      </c>
      <c r="D55" s="8">
        <f t="shared" si="0"/>
        <v>-276756.99599998817</v>
      </c>
      <c r="E55" s="9">
        <f t="shared" si="1"/>
        <v>-3.0993932416188526E-2</v>
      </c>
    </row>
    <row r="56" spans="1:5" x14ac:dyDescent="0.25">
      <c r="A56" s="16" t="s">
        <v>43</v>
      </c>
      <c r="B56" s="8">
        <v>5395231.4830000047</v>
      </c>
      <c r="C56" s="8">
        <v>5288528.6690000072</v>
      </c>
      <c r="D56" s="8">
        <f t="shared" si="0"/>
        <v>-106702.81399999745</v>
      </c>
      <c r="E56" s="9">
        <f t="shared" si="1"/>
        <v>-1.9777244838559849E-2</v>
      </c>
    </row>
    <row r="57" spans="1:5" x14ac:dyDescent="0.25">
      <c r="A57" s="16" t="s">
        <v>44</v>
      </c>
      <c r="B57" s="8">
        <v>2106673.9409999992</v>
      </c>
      <c r="C57" s="8">
        <v>2047656.3159999992</v>
      </c>
      <c r="D57" s="8">
        <f t="shared" si="0"/>
        <v>-59017.625</v>
      </c>
      <c r="E57" s="9">
        <f t="shared" si="1"/>
        <v>-2.8014598676805877E-2</v>
      </c>
    </row>
    <row r="58" spans="1:5" x14ac:dyDescent="0.25">
      <c r="A58" s="16" t="s">
        <v>45</v>
      </c>
      <c r="B58" s="8">
        <v>2278650.2240000004</v>
      </c>
      <c r="C58" s="8">
        <v>2180348.5790000008</v>
      </c>
      <c r="D58" s="8">
        <f t="shared" si="0"/>
        <v>-98301.644999999553</v>
      </c>
      <c r="E58" s="9">
        <f t="shared" si="1"/>
        <v>-4.3140295936880714E-2</v>
      </c>
    </row>
    <row r="59" spans="1:5" x14ac:dyDescent="0.25">
      <c r="A59" s="16" t="s">
        <v>46</v>
      </c>
      <c r="B59" s="8">
        <v>5451600.504999999</v>
      </c>
      <c r="C59" s="8">
        <v>5196763.8110000044</v>
      </c>
      <c r="D59" s="8">
        <f t="shared" si="0"/>
        <v>-254836.69399999455</v>
      </c>
      <c r="E59" s="9">
        <f t="shared" si="1"/>
        <v>-4.6745298700128175E-2</v>
      </c>
    </row>
    <row r="60" spans="1:5" x14ac:dyDescent="0.25">
      <c r="A60" s="16" t="s">
        <v>47</v>
      </c>
      <c r="B60" s="8">
        <v>3531707.8490000013</v>
      </c>
      <c r="C60" s="8">
        <v>3456383.1709999996</v>
      </c>
      <c r="D60" s="8">
        <f t="shared" si="0"/>
        <v>-75324.678000001702</v>
      </c>
      <c r="E60" s="9">
        <f t="shared" si="1"/>
        <v>-2.1328116939607501E-2</v>
      </c>
    </row>
    <row r="61" spans="1:5" x14ac:dyDescent="0.25">
      <c r="A61" s="16" t="s">
        <v>48</v>
      </c>
      <c r="B61" s="8">
        <v>7122139.2279999955</v>
      </c>
      <c r="C61" s="8">
        <v>6865896.125</v>
      </c>
      <c r="D61" s="8">
        <f t="shared" si="0"/>
        <v>-256243.10299999546</v>
      </c>
      <c r="E61" s="9">
        <f t="shared" si="1"/>
        <v>-3.5978390030989661E-2</v>
      </c>
    </row>
    <row r="62" spans="1:5" x14ac:dyDescent="0.25">
      <c r="A62" s="16" t="s">
        <v>49</v>
      </c>
      <c r="B62" s="8">
        <v>2524524.2379999994</v>
      </c>
      <c r="C62" s="8">
        <v>2472007.2670000005</v>
      </c>
      <c r="D62" s="8">
        <f t="shared" si="0"/>
        <v>-52516.970999998972</v>
      </c>
      <c r="E62" s="9">
        <f t="shared" si="1"/>
        <v>-2.0802720056910376E-2</v>
      </c>
    </row>
    <row r="63" spans="1:5" x14ac:dyDescent="0.25">
      <c r="A63" s="10" t="s">
        <v>33</v>
      </c>
      <c r="B63" s="11">
        <v>63923691.156999983</v>
      </c>
      <c r="C63" s="11">
        <v>61891937.964000009</v>
      </c>
      <c r="D63" s="12">
        <f t="shared" si="0"/>
        <v>-2031753.1929999739</v>
      </c>
      <c r="E63" s="13">
        <f t="shared" si="1"/>
        <v>-3.1784040568149922E-2</v>
      </c>
    </row>
    <row r="64" spans="1:5" x14ac:dyDescent="0.25">
      <c r="D64" s="14"/>
      <c r="E64" s="15"/>
    </row>
    <row r="65" spans="1:5" x14ac:dyDescent="0.25">
      <c r="D65" s="14"/>
      <c r="E65" s="15"/>
    </row>
    <row r="66" spans="1:5" x14ac:dyDescent="0.25">
      <c r="D66" s="14"/>
      <c r="E66" s="15"/>
    </row>
    <row r="67" spans="1:5" x14ac:dyDescent="0.25">
      <c r="D67" s="14"/>
      <c r="E67" s="15"/>
    </row>
    <row r="68" spans="1:5" x14ac:dyDescent="0.25">
      <c r="A68" s="19" t="s">
        <v>50</v>
      </c>
      <c r="B68" s="19"/>
      <c r="C68" s="19"/>
      <c r="D68" s="19"/>
      <c r="E68" s="19"/>
    </row>
    <row r="69" spans="1:5" x14ac:dyDescent="0.25">
      <c r="A69" s="17" t="s">
        <v>51</v>
      </c>
      <c r="B69" s="18" t="s">
        <v>2</v>
      </c>
      <c r="C69" s="18"/>
      <c r="D69" s="18" t="s">
        <v>3</v>
      </c>
      <c r="E69" s="18"/>
    </row>
    <row r="70" spans="1:5" x14ac:dyDescent="0.25">
      <c r="A70" s="17"/>
      <c r="B70" s="2" t="s">
        <v>4</v>
      </c>
      <c r="C70" s="2" t="s">
        <v>5</v>
      </c>
      <c r="D70" s="1" t="s">
        <v>6</v>
      </c>
      <c r="E70" s="3" t="s">
        <v>7</v>
      </c>
    </row>
    <row r="71" spans="1:5" x14ac:dyDescent="0.25">
      <c r="A71" s="4" t="s">
        <v>9</v>
      </c>
      <c r="B71" s="5">
        <v>24456234.333999999</v>
      </c>
      <c r="C71" s="5">
        <v>23476096.981999997</v>
      </c>
      <c r="D71" s="5">
        <f t="shared" si="0"/>
        <v>-980137.35200000182</v>
      </c>
      <c r="E71" s="6">
        <f t="shared" si="1"/>
        <v>-4.0077198256044562E-2</v>
      </c>
    </row>
    <row r="72" spans="1:5" x14ac:dyDescent="0.25">
      <c r="A72" s="7" t="s">
        <v>52</v>
      </c>
      <c r="B72" s="8">
        <v>8391580.0410000011</v>
      </c>
      <c r="C72" s="8">
        <v>8203627.9449999994</v>
      </c>
      <c r="D72" s="8">
        <f t="shared" si="0"/>
        <v>-187952.09600000177</v>
      </c>
      <c r="E72" s="9">
        <f t="shared" si="1"/>
        <v>-2.2397700442788607E-2</v>
      </c>
    </row>
    <row r="73" spans="1:5" x14ac:dyDescent="0.25">
      <c r="A73" s="7" t="s">
        <v>53</v>
      </c>
      <c r="B73" s="8">
        <v>3384149.9590000003</v>
      </c>
      <c r="C73" s="8">
        <v>3456168.2530000005</v>
      </c>
      <c r="D73" s="8">
        <f t="shared" si="0"/>
        <v>72018.294000000227</v>
      </c>
      <c r="E73" s="9">
        <f t="shared" si="1"/>
        <v>2.1281058721547102E-2</v>
      </c>
    </row>
    <row r="74" spans="1:5" x14ac:dyDescent="0.25">
      <c r="A74" s="7" t="s">
        <v>54</v>
      </c>
      <c r="B74" s="8">
        <v>3523835.409</v>
      </c>
      <c r="C74" s="8">
        <v>3217705.2090000003</v>
      </c>
      <c r="D74" s="8">
        <f t="shared" si="0"/>
        <v>-306130.19999999972</v>
      </c>
      <c r="E74" s="9">
        <f t="shared" si="1"/>
        <v>-8.6874148326602424E-2</v>
      </c>
    </row>
    <row r="75" spans="1:5" x14ac:dyDescent="0.25">
      <c r="A75" s="7" t="s">
        <v>55</v>
      </c>
      <c r="B75" s="8">
        <v>2044235.875</v>
      </c>
      <c r="C75" s="8">
        <v>1959421.5</v>
      </c>
      <c r="D75" s="8">
        <f t="shared" si="0"/>
        <v>-84814.375</v>
      </c>
      <c r="E75" s="9">
        <f t="shared" si="1"/>
        <v>-4.148952478392446E-2</v>
      </c>
    </row>
    <row r="76" spans="1:5" x14ac:dyDescent="0.25">
      <c r="A76" s="7" t="s">
        <v>56</v>
      </c>
      <c r="B76" s="8">
        <v>2088262.25</v>
      </c>
      <c r="C76" s="8">
        <v>1929943.375</v>
      </c>
      <c r="D76" s="8">
        <f t="shared" si="0"/>
        <v>-158318.875</v>
      </c>
      <c r="E76" s="9">
        <f t="shared" si="1"/>
        <v>-7.5813693897880882E-2</v>
      </c>
    </row>
    <row r="77" spans="1:5" x14ac:dyDescent="0.25">
      <c r="A77" s="7" t="s">
        <v>57</v>
      </c>
      <c r="B77" s="8">
        <v>1697112.425</v>
      </c>
      <c r="C77" s="8">
        <v>1612199.4500000002</v>
      </c>
      <c r="D77" s="8">
        <f t="shared" si="0"/>
        <v>-84912.97499999986</v>
      </c>
      <c r="E77" s="9">
        <f t="shared" si="1"/>
        <v>-5.0033794903127801E-2</v>
      </c>
    </row>
    <row r="78" spans="1:5" x14ac:dyDescent="0.25">
      <c r="A78" s="7" t="s">
        <v>58</v>
      </c>
      <c r="B78" s="8">
        <v>1538820.125</v>
      </c>
      <c r="C78" s="8">
        <v>1361223</v>
      </c>
      <c r="D78" s="8">
        <f t="shared" si="0"/>
        <v>-177597.125</v>
      </c>
      <c r="E78" s="9">
        <f t="shared" si="1"/>
        <v>-0.11541123105600143</v>
      </c>
    </row>
    <row r="79" spans="1:5" x14ac:dyDescent="0.25">
      <c r="A79" s="7" t="s">
        <v>59</v>
      </c>
      <c r="B79" s="8">
        <v>471456.75</v>
      </c>
      <c r="C79" s="8">
        <v>467375.25</v>
      </c>
      <c r="D79" s="8">
        <f t="shared" si="0"/>
        <v>-4081.5</v>
      </c>
      <c r="E79" s="9">
        <f t="shared" si="1"/>
        <v>-8.6572098076864949E-3</v>
      </c>
    </row>
    <row r="80" spans="1:5" x14ac:dyDescent="0.25">
      <c r="A80" s="7" t="s">
        <v>60</v>
      </c>
      <c r="B80" s="8">
        <v>397146.375</v>
      </c>
      <c r="C80" s="8">
        <v>374757.5</v>
      </c>
      <c r="D80" s="8">
        <f t="shared" si="0"/>
        <v>-22388.875</v>
      </c>
      <c r="E80" s="9">
        <f t="shared" si="1"/>
        <v>-5.6374365748648722E-2</v>
      </c>
    </row>
    <row r="81" spans="1:5" x14ac:dyDescent="0.25">
      <c r="A81" s="7" t="s">
        <v>61</v>
      </c>
      <c r="B81" s="8">
        <v>344195.625</v>
      </c>
      <c r="C81" s="8">
        <v>322784.625</v>
      </c>
      <c r="D81" s="8">
        <f t="shared" ref="D81:D141" si="2">C81-B81</f>
        <v>-21411</v>
      </c>
      <c r="E81" s="9">
        <f t="shared" ref="E81:E141" si="3">D81/B81</f>
        <v>-6.2205903982655214E-2</v>
      </c>
    </row>
    <row r="82" spans="1:5" x14ac:dyDescent="0.25">
      <c r="A82" s="7" t="s">
        <v>62</v>
      </c>
      <c r="B82" s="8">
        <v>251782.5</v>
      </c>
      <c r="C82" s="8">
        <v>216537</v>
      </c>
      <c r="D82" s="8">
        <f t="shared" si="2"/>
        <v>-35245.5</v>
      </c>
      <c r="E82" s="9">
        <f t="shared" si="3"/>
        <v>-0.13998391468827262</v>
      </c>
    </row>
    <row r="83" spans="1:5" x14ac:dyDescent="0.25">
      <c r="A83" s="7" t="s">
        <v>63</v>
      </c>
      <c r="B83" s="8">
        <v>58857.5</v>
      </c>
      <c r="C83" s="8">
        <v>129207.5</v>
      </c>
      <c r="D83" s="8">
        <f t="shared" si="2"/>
        <v>70350</v>
      </c>
      <c r="E83" s="9">
        <f t="shared" si="3"/>
        <v>1.1952597375015928</v>
      </c>
    </row>
    <row r="84" spans="1:5" x14ac:dyDescent="0.25">
      <c r="A84" s="7" t="s">
        <v>64</v>
      </c>
      <c r="B84" s="8">
        <v>94783.5</v>
      </c>
      <c r="C84" s="8">
        <v>84046.5</v>
      </c>
      <c r="D84" s="8">
        <f t="shared" si="2"/>
        <v>-10737</v>
      </c>
      <c r="E84" s="9">
        <f t="shared" si="3"/>
        <v>-0.11327920998908038</v>
      </c>
    </row>
    <row r="85" spans="1:5" x14ac:dyDescent="0.25">
      <c r="A85" s="7" t="s">
        <v>65</v>
      </c>
      <c r="B85" s="8">
        <v>83605</v>
      </c>
      <c r="C85" s="8">
        <v>68927.875</v>
      </c>
      <c r="D85" s="8">
        <f t="shared" si="2"/>
        <v>-14677.125</v>
      </c>
      <c r="E85" s="9">
        <f t="shared" si="3"/>
        <v>-0.17555319657915197</v>
      </c>
    </row>
    <row r="86" spans="1:5" x14ac:dyDescent="0.25">
      <c r="A86" s="7" t="s">
        <v>66</v>
      </c>
      <c r="B86" s="8">
        <f>B71-SUM(B72:B85)</f>
        <v>86410.999999996275</v>
      </c>
      <c r="C86" s="8">
        <f>C71-SUM(C72:C85)</f>
        <v>72172</v>
      </c>
      <c r="D86" s="8">
        <f t="shared" si="2"/>
        <v>-14238.999999996275</v>
      </c>
      <c r="E86" s="9">
        <f t="shared" si="3"/>
        <v>-0.16478226151759484</v>
      </c>
    </row>
    <row r="87" spans="1:5" x14ac:dyDescent="0.25">
      <c r="A87" s="4" t="s">
        <v>10</v>
      </c>
      <c r="B87" s="5">
        <v>17886754.022</v>
      </c>
      <c r="C87" s="5">
        <v>17416648.780999996</v>
      </c>
      <c r="D87" s="5">
        <f t="shared" si="2"/>
        <v>-470105.24100000411</v>
      </c>
      <c r="E87" s="6">
        <f t="shared" si="3"/>
        <v>-2.6282311503909164E-2</v>
      </c>
    </row>
    <row r="88" spans="1:5" x14ac:dyDescent="0.25">
      <c r="A88" s="7" t="s">
        <v>53</v>
      </c>
      <c r="B88" s="8">
        <v>4686549.6050000004</v>
      </c>
      <c r="C88" s="8">
        <v>4685194.1069999998</v>
      </c>
      <c r="D88" s="8">
        <f t="shared" si="2"/>
        <v>-1355.4980000006035</v>
      </c>
      <c r="E88" s="9">
        <f t="shared" si="3"/>
        <v>-2.8923154863323019E-4</v>
      </c>
    </row>
    <row r="89" spans="1:5" x14ac:dyDescent="0.25">
      <c r="A89" s="7" t="s">
        <v>62</v>
      </c>
      <c r="B89" s="8">
        <v>4465711.659</v>
      </c>
      <c r="C89" s="8">
        <v>4350365.5969999991</v>
      </c>
      <c r="D89" s="8">
        <f t="shared" si="2"/>
        <v>-115346.06200000085</v>
      </c>
      <c r="E89" s="9">
        <f t="shared" si="3"/>
        <v>-2.5829267719857694E-2</v>
      </c>
    </row>
    <row r="90" spans="1:5" x14ac:dyDescent="0.25">
      <c r="A90" s="7" t="s">
        <v>55</v>
      </c>
      <c r="B90" s="8">
        <v>1918947.25</v>
      </c>
      <c r="C90" s="8">
        <v>1867935.75</v>
      </c>
      <c r="D90" s="8">
        <f t="shared" si="2"/>
        <v>-51011.5</v>
      </c>
      <c r="E90" s="9">
        <f t="shared" si="3"/>
        <v>-2.6583065271856745E-2</v>
      </c>
    </row>
    <row r="91" spans="1:5" x14ac:dyDescent="0.25">
      <c r="A91" s="7" t="s">
        <v>52</v>
      </c>
      <c r="B91" s="8">
        <v>1573833.0889999999</v>
      </c>
      <c r="C91" s="8">
        <v>1553111.5449999999</v>
      </c>
      <c r="D91" s="8">
        <f t="shared" si="2"/>
        <v>-20721.543999999994</v>
      </c>
      <c r="E91" s="9">
        <f t="shared" si="3"/>
        <v>-1.316629072347582E-2</v>
      </c>
    </row>
    <row r="92" spans="1:5" x14ac:dyDescent="0.25">
      <c r="A92" s="7" t="s">
        <v>57</v>
      </c>
      <c r="B92" s="8">
        <v>1043902.875</v>
      </c>
      <c r="C92" s="8">
        <v>1059153.375</v>
      </c>
      <c r="D92" s="8">
        <f t="shared" si="2"/>
        <v>15250.5</v>
      </c>
      <c r="E92" s="9">
        <f t="shared" si="3"/>
        <v>1.4609117730421041E-2</v>
      </c>
    </row>
    <row r="93" spans="1:5" x14ac:dyDescent="0.25">
      <c r="A93" s="7" t="s">
        <v>58</v>
      </c>
      <c r="B93" s="8">
        <v>1041893.75</v>
      </c>
      <c r="C93" s="8">
        <v>881336.375</v>
      </c>
      <c r="D93" s="8">
        <f t="shared" si="2"/>
        <v>-160557.375</v>
      </c>
      <c r="E93" s="9">
        <f t="shared" si="3"/>
        <v>-0.15410148587607903</v>
      </c>
    </row>
    <row r="94" spans="1:5" x14ac:dyDescent="0.25">
      <c r="A94" s="7" t="s">
        <v>59</v>
      </c>
      <c r="B94" s="8">
        <v>638488.375</v>
      </c>
      <c r="C94" s="8">
        <v>668352</v>
      </c>
      <c r="D94" s="8">
        <f t="shared" si="2"/>
        <v>29863.625</v>
      </c>
      <c r="E94" s="9">
        <f t="shared" si="3"/>
        <v>4.6772386419721423E-2</v>
      </c>
    </row>
    <row r="95" spans="1:5" x14ac:dyDescent="0.25">
      <c r="A95" s="7" t="s">
        <v>67</v>
      </c>
      <c r="B95" s="8">
        <v>531969.5</v>
      </c>
      <c r="C95" s="8">
        <v>506828.5</v>
      </c>
      <c r="D95" s="8">
        <f t="shared" si="2"/>
        <v>-25141</v>
      </c>
      <c r="E95" s="9">
        <f t="shared" si="3"/>
        <v>-4.7260228264966321E-2</v>
      </c>
    </row>
    <row r="96" spans="1:5" x14ac:dyDescent="0.25">
      <c r="A96" s="7" t="s">
        <v>68</v>
      </c>
      <c r="B96" s="8">
        <v>531702.125</v>
      </c>
      <c r="C96" s="8">
        <v>470004.375</v>
      </c>
      <c r="D96" s="8">
        <f t="shared" si="2"/>
        <v>-61697.75</v>
      </c>
      <c r="E96" s="9">
        <f t="shared" si="3"/>
        <v>-0.11603818585453274</v>
      </c>
    </row>
    <row r="97" spans="1:5" x14ac:dyDescent="0.25">
      <c r="A97" s="7" t="s">
        <v>54</v>
      </c>
      <c r="B97" s="8">
        <v>437529.48400000005</v>
      </c>
      <c r="C97" s="8">
        <v>434739.92200000002</v>
      </c>
      <c r="D97" s="8">
        <f t="shared" si="2"/>
        <v>-2789.5620000000345</v>
      </c>
      <c r="E97" s="9">
        <f t="shared" si="3"/>
        <v>-6.3757120422998376E-3</v>
      </c>
    </row>
    <row r="98" spans="1:5" x14ac:dyDescent="0.25">
      <c r="A98" s="7" t="s">
        <v>65</v>
      </c>
      <c r="B98" s="8">
        <v>316567.5</v>
      </c>
      <c r="C98" s="8">
        <v>277944.625</v>
      </c>
      <c r="D98" s="8">
        <f t="shared" si="2"/>
        <v>-38622.875</v>
      </c>
      <c r="E98" s="9">
        <f t="shared" si="3"/>
        <v>-0.12200518056970472</v>
      </c>
    </row>
    <row r="99" spans="1:5" x14ac:dyDescent="0.25">
      <c r="A99" s="7" t="s">
        <v>56</v>
      </c>
      <c r="B99" s="8">
        <v>283296.875</v>
      </c>
      <c r="C99" s="8">
        <v>258469</v>
      </c>
      <c r="D99" s="8">
        <f t="shared" si="2"/>
        <v>-24827.875</v>
      </c>
      <c r="E99" s="9">
        <f t="shared" si="3"/>
        <v>-8.763907120401522E-2</v>
      </c>
    </row>
    <row r="100" spans="1:5" x14ac:dyDescent="0.25">
      <c r="A100" s="7" t="s">
        <v>69</v>
      </c>
      <c r="B100" s="8">
        <v>204957.75</v>
      </c>
      <c r="C100" s="8">
        <v>168199.5</v>
      </c>
      <c r="D100" s="8">
        <f t="shared" si="2"/>
        <v>-36758.25</v>
      </c>
      <c r="E100" s="9">
        <f t="shared" si="3"/>
        <v>-0.17934549925533433</v>
      </c>
    </row>
    <row r="101" spans="1:5" x14ac:dyDescent="0.25">
      <c r="A101" s="7" t="s">
        <v>63</v>
      </c>
      <c r="B101" s="8">
        <v>55069.25</v>
      </c>
      <c r="C101" s="8">
        <v>77611.75</v>
      </c>
      <c r="D101" s="8">
        <f t="shared" si="2"/>
        <v>22542.5</v>
      </c>
      <c r="E101" s="9">
        <f t="shared" si="3"/>
        <v>0.4093482297289322</v>
      </c>
    </row>
    <row r="102" spans="1:5" x14ac:dyDescent="0.25">
      <c r="A102" s="7" t="s">
        <v>60</v>
      </c>
      <c r="B102" s="8">
        <v>74175.75</v>
      </c>
      <c r="C102" s="8">
        <v>59449.5</v>
      </c>
      <c r="D102" s="8">
        <f t="shared" si="2"/>
        <v>-14726.25</v>
      </c>
      <c r="E102" s="9">
        <f t="shared" si="3"/>
        <v>-0.19853186519853186</v>
      </c>
    </row>
    <row r="103" spans="1:5" x14ac:dyDescent="0.25">
      <c r="A103" s="7" t="s">
        <v>70</v>
      </c>
      <c r="B103" s="8">
        <v>37659</v>
      </c>
      <c r="C103" s="8">
        <v>58642.5</v>
      </c>
      <c r="D103" s="8">
        <f t="shared" si="2"/>
        <v>20983.5</v>
      </c>
      <c r="E103" s="9">
        <f t="shared" si="3"/>
        <v>0.55719748267346447</v>
      </c>
    </row>
    <row r="104" spans="1:5" x14ac:dyDescent="0.25">
      <c r="A104" s="7" t="s">
        <v>64</v>
      </c>
      <c r="B104" s="8">
        <v>13097.25</v>
      </c>
      <c r="C104" s="8">
        <v>13719</v>
      </c>
      <c r="D104" s="8">
        <f t="shared" si="2"/>
        <v>621.75</v>
      </c>
      <c r="E104" s="9">
        <f t="shared" si="3"/>
        <v>4.7471797514745465E-2</v>
      </c>
    </row>
    <row r="105" spans="1:5" x14ac:dyDescent="0.25">
      <c r="A105" s="7" t="s">
        <v>66</v>
      </c>
      <c r="B105" s="8">
        <f>B87-SUM(B88:B104)</f>
        <v>31402.934999998659</v>
      </c>
      <c r="C105" s="8">
        <f>C87-SUM(C88:C104)</f>
        <v>25591.359999995679</v>
      </c>
      <c r="D105" s="8">
        <f t="shared" si="2"/>
        <v>-5811.5750000029802</v>
      </c>
      <c r="E105" s="9">
        <f t="shared" si="3"/>
        <v>-0.18506470812372247</v>
      </c>
    </row>
    <row r="106" spans="1:5" x14ac:dyDescent="0.25">
      <c r="A106" s="4" t="s">
        <v>11</v>
      </c>
      <c r="B106" s="5">
        <v>4648967.0500000007</v>
      </c>
      <c r="C106" s="5">
        <v>4481574.1999999993</v>
      </c>
      <c r="D106" s="5">
        <f t="shared" si="2"/>
        <v>-167392.85000000149</v>
      </c>
      <c r="E106" s="6">
        <f t="shared" si="3"/>
        <v>-3.6006460833057842E-2</v>
      </c>
    </row>
    <row r="107" spans="1:5" x14ac:dyDescent="0.25">
      <c r="A107" s="7" t="s">
        <v>53</v>
      </c>
      <c r="B107" s="8">
        <v>2047224.7250000001</v>
      </c>
      <c r="C107" s="8">
        <v>2153403.9749999996</v>
      </c>
      <c r="D107" s="8">
        <f t="shared" si="2"/>
        <v>106179.24999999953</v>
      </c>
      <c r="E107" s="9">
        <f t="shared" si="3"/>
        <v>5.1864970515144361E-2</v>
      </c>
    </row>
    <row r="108" spans="1:5" x14ac:dyDescent="0.25">
      <c r="A108" s="7" t="s">
        <v>52</v>
      </c>
      <c r="B108" s="8">
        <v>1622752.0499999998</v>
      </c>
      <c r="C108" s="8">
        <v>1478332.825</v>
      </c>
      <c r="D108" s="8">
        <f t="shared" si="2"/>
        <v>-144419.22499999986</v>
      </c>
      <c r="E108" s="9">
        <f t="shared" si="3"/>
        <v>-8.8996482857624418E-2</v>
      </c>
    </row>
    <row r="109" spans="1:5" x14ac:dyDescent="0.25">
      <c r="A109" s="7" t="s">
        <v>54</v>
      </c>
      <c r="B109" s="8">
        <v>689269.42500000005</v>
      </c>
      <c r="C109" s="8">
        <v>586631.72499999998</v>
      </c>
      <c r="D109" s="8">
        <f t="shared" si="2"/>
        <v>-102637.70000000007</v>
      </c>
      <c r="E109" s="9">
        <f t="shared" si="3"/>
        <v>-0.14890795424445247</v>
      </c>
    </row>
    <row r="110" spans="1:5" x14ac:dyDescent="0.25">
      <c r="A110" s="7" t="s">
        <v>70</v>
      </c>
      <c r="B110" s="8">
        <v>81891.375</v>
      </c>
      <c r="C110" s="8">
        <v>89397</v>
      </c>
      <c r="D110" s="8">
        <f t="shared" si="2"/>
        <v>7505.625</v>
      </c>
      <c r="E110" s="9">
        <f t="shared" si="3"/>
        <v>9.1653425040182798E-2</v>
      </c>
    </row>
    <row r="111" spans="1:5" x14ac:dyDescent="0.25">
      <c r="A111" s="7" t="s">
        <v>58</v>
      </c>
      <c r="B111" s="8">
        <v>92762.25</v>
      </c>
      <c r="C111" s="8">
        <v>58506.75</v>
      </c>
      <c r="D111" s="8">
        <f t="shared" si="2"/>
        <v>-34255.5</v>
      </c>
      <c r="E111" s="9">
        <f t="shared" si="3"/>
        <v>-0.36928276319300146</v>
      </c>
    </row>
    <row r="112" spans="1:5" x14ac:dyDescent="0.25">
      <c r="A112" s="7" t="s">
        <v>59</v>
      </c>
      <c r="B112" s="8">
        <v>50149.5</v>
      </c>
      <c r="C112" s="8">
        <v>46899</v>
      </c>
      <c r="D112" s="8">
        <f t="shared" si="2"/>
        <v>-3250.5</v>
      </c>
      <c r="E112" s="9">
        <f t="shared" si="3"/>
        <v>-6.4816199563305713E-2</v>
      </c>
    </row>
    <row r="113" spans="1:5" x14ac:dyDescent="0.25">
      <c r="A113" s="7" t="s">
        <v>62</v>
      </c>
      <c r="B113" s="8">
        <v>21815.524999999998</v>
      </c>
      <c r="C113" s="8">
        <v>38582.550000000003</v>
      </c>
      <c r="D113" s="8">
        <f t="shared" si="2"/>
        <v>16767.025000000005</v>
      </c>
      <c r="E113" s="9">
        <f t="shared" si="3"/>
        <v>0.76858223673278581</v>
      </c>
    </row>
    <row r="114" spans="1:5" x14ac:dyDescent="0.25">
      <c r="A114" s="7" t="s">
        <v>57</v>
      </c>
      <c r="B114" s="8">
        <v>23458.5</v>
      </c>
      <c r="C114" s="8">
        <v>16764.75</v>
      </c>
      <c r="D114" s="8">
        <f t="shared" si="2"/>
        <v>-6693.75</v>
      </c>
      <c r="E114" s="9">
        <f t="shared" si="3"/>
        <v>-0.28534433147899479</v>
      </c>
    </row>
    <row r="115" spans="1:5" x14ac:dyDescent="0.25">
      <c r="A115" s="7" t="s">
        <v>66</v>
      </c>
      <c r="B115" s="8">
        <f>B106-SUM(B107:B114)</f>
        <v>19643.700000000186</v>
      </c>
      <c r="C115" s="8">
        <f>C106-SUM(C107:C114)</f>
        <v>13055.625</v>
      </c>
      <c r="D115" s="8">
        <f t="shared" si="2"/>
        <v>-6588.0750000001863</v>
      </c>
      <c r="E115" s="9">
        <f t="shared" si="3"/>
        <v>-0.33537851830358456</v>
      </c>
    </row>
    <row r="116" spans="1:5" x14ac:dyDescent="0.25">
      <c r="A116" s="4" t="s">
        <v>12</v>
      </c>
      <c r="B116" s="5">
        <v>3648944.8160000001</v>
      </c>
      <c r="C116" s="5">
        <v>3489682.4670000002</v>
      </c>
      <c r="D116" s="5">
        <f t="shared" si="2"/>
        <v>-159262.34899999993</v>
      </c>
      <c r="E116" s="6">
        <f t="shared" si="3"/>
        <v>-4.3646138001775671E-2</v>
      </c>
    </row>
    <row r="117" spans="1:5" x14ac:dyDescent="0.25">
      <c r="A117" s="7" t="s">
        <v>53</v>
      </c>
      <c r="B117" s="8">
        <v>1601624.148</v>
      </c>
      <c r="C117" s="8">
        <v>1516128.9480000001</v>
      </c>
      <c r="D117" s="8">
        <f t="shared" si="2"/>
        <v>-85495.199999999953</v>
      </c>
      <c r="E117" s="9">
        <f t="shared" si="3"/>
        <v>-5.3380314043566697E-2</v>
      </c>
    </row>
    <row r="118" spans="1:5" x14ac:dyDescent="0.25">
      <c r="A118" s="7" t="s">
        <v>52</v>
      </c>
      <c r="B118" s="8">
        <v>808636.96799999999</v>
      </c>
      <c r="C118" s="8">
        <v>774092.8189999999</v>
      </c>
      <c r="D118" s="8">
        <f t="shared" si="2"/>
        <v>-34544.149000000092</v>
      </c>
      <c r="E118" s="9">
        <f t="shared" si="3"/>
        <v>-4.2718983137065895E-2</v>
      </c>
    </row>
    <row r="119" spans="1:5" x14ac:dyDescent="0.25">
      <c r="A119" s="7" t="s">
        <v>62</v>
      </c>
      <c r="B119" s="8">
        <v>329705.95</v>
      </c>
      <c r="C119" s="8">
        <v>316643.45</v>
      </c>
      <c r="D119" s="8">
        <f t="shared" si="2"/>
        <v>-13062.5</v>
      </c>
      <c r="E119" s="9">
        <f t="shared" si="3"/>
        <v>-3.9618635939084504E-2</v>
      </c>
    </row>
    <row r="120" spans="1:5" x14ac:dyDescent="0.25">
      <c r="A120" s="7" t="s">
        <v>55</v>
      </c>
      <c r="B120" s="8">
        <v>312016.5</v>
      </c>
      <c r="C120" s="8">
        <v>288710.25</v>
      </c>
      <c r="D120" s="8">
        <f t="shared" si="2"/>
        <v>-23306.25</v>
      </c>
      <c r="E120" s="9">
        <f t="shared" si="3"/>
        <v>-7.4695568984332564E-2</v>
      </c>
    </row>
    <row r="121" spans="1:5" x14ac:dyDescent="0.25">
      <c r="A121" s="7" t="s">
        <v>54</v>
      </c>
      <c r="B121" s="8">
        <v>117544.75</v>
      </c>
      <c r="C121" s="8">
        <v>168948.5</v>
      </c>
      <c r="D121" s="8">
        <f t="shared" si="2"/>
        <v>51403.75</v>
      </c>
      <c r="E121" s="9">
        <f t="shared" si="3"/>
        <v>0.43731217259809563</v>
      </c>
    </row>
    <row r="122" spans="1:5" x14ac:dyDescent="0.25">
      <c r="A122" s="7" t="s">
        <v>56</v>
      </c>
      <c r="B122" s="8">
        <v>165379.875</v>
      </c>
      <c r="C122" s="8">
        <v>135117</v>
      </c>
      <c r="D122" s="8">
        <f t="shared" si="2"/>
        <v>-30262.875</v>
      </c>
      <c r="E122" s="9">
        <f t="shared" si="3"/>
        <v>-0.18299007058748834</v>
      </c>
    </row>
    <row r="123" spans="1:5" x14ac:dyDescent="0.25">
      <c r="A123" s="7" t="s">
        <v>68</v>
      </c>
      <c r="B123" s="8">
        <v>77937.75</v>
      </c>
      <c r="C123" s="8">
        <v>73747.5</v>
      </c>
      <c r="D123" s="8">
        <f t="shared" si="2"/>
        <v>-4190.25</v>
      </c>
      <c r="E123" s="9">
        <f t="shared" si="3"/>
        <v>-5.3764061703089963E-2</v>
      </c>
    </row>
    <row r="124" spans="1:5" x14ac:dyDescent="0.25">
      <c r="A124" s="7" t="s">
        <v>65</v>
      </c>
      <c r="B124" s="8">
        <v>29322.5</v>
      </c>
      <c r="C124" s="8">
        <v>48164.5</v>
      </c>
      <c r="D124" s="8">
        <f t="shared" si="2"/>
        <v>18842</v>
      </c>
      <c r="E124" s="9">
        <f t="shared" si="3"/>
        <v>0.64257822491260974</v>
      </c>
    </row>
    <row r="125" spans="1:5" x14ac:dyDescent="0.25">
      <c r="A125" s="7" t="s">
        <v>57</v>
      </c>
      <c r="B125" s="8">
        <v>62545.875</v>
      </c>
      <c r="C125" s="8">
        <v>37177.75</v>
      </c>
      <c r="D125" s="8">
        <f t="shared" si="2"/>
        <v>-25368.125</v>
      </c>
      <c r="E125" s="9">
        <f t="shared" si="3"/>
        <v>-0.40559229525528262</v>
      </c>
    </row>
    <row r="126" spans="1:5" x14ac:dyDescent="0.25">
      <c r="A126" s="7" t="s">
        <v>59</v>
      </c>
      <c r="B126" s="8">
        <v>15300.75</v>
      </c>
      <c r="C126" s="8">
        <v>35862.75</v>
      </c>
      <c r="D126" s="8">
        <f t="shared" si="2"/>
        <v>20562</v>
      </c>
      <c r="E126" s="9">
        <f t="shared" si="3"/>
        <v>1.3438556933483652</v>
      </c>
    </row>
    <row r="127" spans="1:5" x14ac:dyDescent="0.25">
      <c r="A127" s="7" t="s">
        <v>63</v>
      </c>
      <c r="B127" s="8">
        <v>30177</v>
      </c>
      <c r="C127" s="8">
        <v>30994.5</v>
      </c>
      <c r="D127" s="8">
        <f t="shared" si="2"/>
        <v>817.5</v>
      </c>
      <c r="E127" s="9">
        <f t="shared" si="3"/>
        <v>2.7090168008748385E-2</v>
      </c>
    </row>
    <row r="128" spans="1:5" x14ac:dyDescent="0.25">
      <c r="A128" s="7" t="s">
        <v>58</v>
      </c>
      <c r="B128" s="8">
        <v>68176.25</v>
      </c>
      <c r="C128" s="8">
        <v>29303.75</v>
      </c>
      <c r="D128" s="8">
        <f t="shared" si="2"/>
        <v>-38872.5</v>
      </c>
      <c r="E128" s="9">
        <f t="shared" si="3"/>
        <v>-0.57017656441942755</v>
      </c>
    </row>
    <row r="129" spans="1:5" x14ac:dyDescent="0.25">
      <c r="A129" s="7" t="s">
        <v>69</v>
      </c>
      <c r="B129" s="8">
        <v>33.75</v>
      </c>
      <c r="C129" s="8">
        <v>14656.5</v>
      </c>
      <c r="D129" s="8">
        <f t="shared" si="2"/>
        <v>14622.75</v>
      </c>
      <c r="E129" s="9">
        <f t="shared" si="3"/>
        <v>433.26666666666665</v>
      </c>
    </row>
    <row r="130" spans="1:5" x14ac:dyDescent="0.25">
      <c r="A130" s="7" t="s">
        <v>70</v>
      </c>
      <c r="B130" s="8">
        <v>14521.5</v>
      </c>
      <c r="C130" s="8">
        <v>10881</v>
      </c>
      <c r="D130" s="8">
        <f t="shared" si="2"/>
        <v>-3640.5</v>
      </c>
      <c r="E130" s="9">
        <f t="shared" si="3"/>
        <v>-0.25069724202045246</v>
      </c>
    </row>
    <row r="131" spans="1:5" x14ac:dyDescent="0.25">
      <c r="A131" s="7" t="s">
        <v>66</v>
      </c>
      <c r="B131" s="8">
        <f>B116-SUM(B117:B130)</f>
        <v>16021.25</v>
      </c>
      <c r="C131" s="8">
        <f>C116-SUM(C117:C130)</f>
        <v>9253.25</v>
      </c>
      <c r="D131" s="8">
        <f t="shared" si="2"/>
        <v>-6768</v>
      </c>
      <c r="E131" s="9">
        <f t="shared" si="3"/>
        <v>-0.42243894827182649</v>
      </c>
    </row>
    <row r="132" spans="1:5" x14ac:dyDescent="0.25">
      <c r="A132" s="4" t="s">
        <v>13</v>
      </c>
      <c r="B132" s="5">
        <v>555967.04999999993</v>
      </c>
      <c r="C132" s="5">
        <v>481238.4</v>
      </c>
      <c r="D132" s="5">
        <f t="shared" si="2"/>
        <v>-74728.649999999907</v>
      </c>
      <c r="E132" s="6">
        <f t="shared" si="3"/>
        <v>-0.13441201236656006</v>
      </c>
    </row>
    <row r="133" spans="1:5" x14ac:dyDescent="0.25">
      <c r="A133" s="4" t="s">
        <v>14</v>
      </c>
      <c r="B133" s="5">
        <v>383089.04899999988</v>
      </c>
      <c r="C133" s="5">
        <v>347032.538</v>
      </c>
      <c r="D133" s="5">
        <f t="shared" si="2"/>
        <v>-36056.510999999882</v>
      </c>
      <c r="E133" s="6">
        <f t="shared" si="3"/>
        <v>-9.4120442999141685E-2</v>
      </c>
    </row>
    <row r="134" spans="1:5" x14ac:dyDescent="0.25">
      <c r="A134" s="4" t="s">
        <v>15</v>
      </c>
      <c r="B134" s="5">
        <v>320539.07499999995</v>
      </c>
      <c r="C134" s="5">
        <v>310367.19500000007</v>
      </c>
      <c r="D134" s="5">
        <f t="shared" si="2"/>
        <v>-10171.879999999888</v>
      </c>
      <c r="E134" s="6">
        <f t="shared" si="3"/>
        <v>-3.1733666168469135E-2</v>
      </c>
    </row>
    <row r="135" spans="1:5" x14ac:dyDescent="0.25">
      <c r="A135" s="7" t="s">
        <v>71</v>
      </c>
      <c r="B135" s="8">
        <v>258038.67999999996</v>
      </c>
      <c r="C135" s="8">
        <v>250430.72</v>
      </c>
      <c r="D135" s="8">
        <f t="shared" si="2"/>
        <v>-7607.9599999999627</v>
      </c>
      <c r="E135" s="9">
        <f t="shared" si="3"/>
        <v>-2.9483796770313521E-2</v>
      </c>
    </row>
    <row r="136" spans="1:5" x14ac:dyDescent="0.25">
      <c r="A136" s="7" t="s">
        <v>72</v>
      </c>
      <c r="B136" s="8">
        <v>40176.49</v>
      </c>
      <c r="C136" s="8">
        <v>35701.15</v>
      </c>
      <c r="D136" s="8">
        <f t="shared" si="2"/>
        <v>-4475.3399999999965</v>
      </c>
      <c r="E136" s="9">
        <f t="shared" si="3"/>
        <v>-0.11139201060122467</v>
      </c>
    </row>
    <row r="137" spans="1:5" x14ac:dyDescent="0.25">
      <c r="A137" s="7" t="s">
        <v>70</v>
      </c>
      <c r="B137" s="8">
        <v>16447.325000000001</v>
      </c>
      <c r="C137" s="8">
        <v>15520.195000000002</v>
      </c>
      <c r="D137" s="8">
        <f t="shared" si="2"/>
        <v>-927.1299999999992</v>
      </c>
      <c r="E137" s="9">
        <f t="shared" si="3"/>
        <v>-5.6369652815883381E-2</v>
      </c>
    </row>
    <row r="138" spans="1:5" x14ac:dyDescent="0.25">
      <c r="A138" s="7" t="s">
        <v>53</v>
      </c>
      <c r="B138" s="8">
        <v>4751.4399999999996</v>
      </c>
      <c r="C138" s="8">
        <v>7738.9850000000006</v>
      </c>
      <c r="D138" s="8">
        <f t="shared" si="2"/>
        <v>2987.545000000001</v>
      </c>
      <c r="E138" s="9">
        <f t="shared" si="3"/>
        <v>0.62876622665970761</v>
      </c>
    </row>
    <row r="139" spans="1:5" x14ac:dyDescent="0.25">
      <c r="A139" s="7" t="s">
        <v>66</v>
      </c>
      <c r="B139" s="8">
        <f>B134-SUM(B135:B138)</f>
        <v>1125.1399999999558</v>
      </c>
      <c r="C139" s="8">
        <f>C134-SUM(C135:C138)</f>
        <v>976.14500000007683</v>
      </c>
      <c r="D139" s="8">
        <f t="shared" si="2"/>
        <v>-148.99499999987893</v>
      </c>
      <c r="E139" s="9">
        <f t="shared" si="3"/>
        <v>-0.13242352062844159</v>
      </c>
    </row>
    <row r="140" spans="1:5" x14ac:dyDescent="0.25">
      <c r="A140" s="4" t="s">
        <v>16</v>
      </c>
      <c r="B140" s="5">
        <v>10135.824999999999</v>
      </c>
      <c r="C140" s="5">
        <v>11497.874999999998</v>
      </c>
      <c r="D140" s="5">
        <f t="shared" si="2"/>
        <v>1362.0499999999993</v>
      </c>
      <c r="E140" s="6">
        <f t="shared" si="3"/>
        <v>0.1343797865491955</v>
      </c>
    </row>
    <row r="141" spans="1:5" x14ac:dyDescent="0.25">
      <c r="A141" s="10" t="s">
        <v>33</v>
      </c>
      <c r="B141" s="11">
        <v>51910669.471000001</v>
      </c>
      <c r="C141" s="11">
        <v>50014262.938000001</v>
      </c>
      <c r="D141" s="12">
        <f t="shared" si="2"/>
        <v>-1896406.5329999998</v>
      </c>
      <c r="E141" s="13">
        <f t="shared" si="3"/>
        <v>-3.6532114733358066E-2</v>
      </c>
    </row>
  </sheetData>
  <mergeCells count="13">
    <mergeCell ref="A45:E45"/>
    <mergeCell ref="A1:E7"/>
    <mergeCell ref="A12:E12"/>
    <mergeCell ref="A13:A14"/>
    <mergeCell ref="B13:C13"/>
    <mergeCell ref="D13:E13"/>
    <mergeCell ref="A46:A47"/>
    <mergeCell ref="B46:C46"/>
    <mergeCell ref="D46:E46"/>
    <mergeCell ref="A68:E68"/>
    <mergeCell ref="A69:A70"/>
    <mergeCell ref="B69:C69"/>
    <mergeCell ref="D69:E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Januar - september</vt:lpstr>
    </vt:vector>
  </TitlesOfParts>
  <Company>AS Vinmonopolet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Nordahl, Jens</dc:creator>
  <cp:lastModifiedBy>Nordahl, Jens</cp:lastModifiedBy>
  <dcterms:created xsi:type="dcterms:W3CDTF">2026-10-06T16:39:02Z</dcterms:created>
  <dcterms:modified xsi:type="dcterms:W3CDTF">2026-10-16T12:30:03Z</dcterms:modified>
</cp:coreProperties>
</file>