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6/Web/"/>
    </mc:Choice>
  </mc:AlternateContent>
  <xr:revisionPtr revIDLastSave="0" documentId="8_{93B9A8BE-5CB7-417D-9252-38D9F3965ABC}" xr6:coauthVersionLast="47" xr6:coauthVersionMax="47" xr10:uidLastSave="{00000000-0000-0000-0000-000000000000}"/>
  <bookViews>
    <workbookView xWindow="-110" yWindow="-110" windowWidth="19420" windowHeight="10300" xr2:uid="{22E116F2-E2B0-4437-9BEF-57EE13DC83A4}"/>
  </bookViews>
  <sheets>
    <sheet name="Juni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08" i="1" l="1"/>
  <c r="E108" i="1" s="1"/>
  <c r="D107" i="1"/>
  <c r="E107" i="1" s="1"/>
  <c r="C106" i="1"/>
  <c r="D106" i="1" s="1"/>
  <c r="E106" i="1" s="1"/>
  <c r="B106" i="1"/>
  <c r="E105" i="1"/>
  <c r="D105" i="1"/>
  <c r="E104" i="1"/>
  <c r="D104" i="1"/>
  <c r="E103" i="1"/>
  <c r="D103" i="1"/>
  <c r="D102" i="1"/>
  <c r="E102" i="1" s="1"/>
  <c r="D101" i="1"/>
  <c r="E101" i="1" s="1"/>
  <c r="E100" i="1"/>
  <c r="D100" i="1"/>
  <c r="C99" i="1"/>
  <c r="D99" i="1" s="1"/>
  <c r="E99" i="1" s="1"/>
  <c r="B99" i="1"/>
  <c r="D98" i="1"/>
  <c r="E98" i="1" s="1"/>
  <c r="D97" i="1"/>
  <c r="E97" i="1" s="1"/>
  <c r="D96" i="1"/>
  <c r="E96" i="1" s="1"/>
  <c r="D95" i="1"/>
  <c r="E95" i="1" s="1"/>
  <c r="E94" i="1"/>
  <c r="D94" i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E87" i="1"/>
  <c r="D87" i="1"/>
  <c r="D86" i="1"/>
  <c r="E86" i="1" s="1"/>
  <c r="C85" i="1"/>
  <c r="D85" i="1" s="1"/>
  <c r="E85" i="1" s="1"/>
  <c r="B85" i="1"/>
  <c r="D84" i="1"/>
  <c r="E84" i="1" s="1"/>
  <c r="D83" i="1"/>
  <c r="E83" i="1" s="1"/>
  <c r="D82" i="1"/>
  <c r="E82" i="1" s="1"/>
  <c r="E81" i="1"/>
  <c r="D81" i="1"/>
  <c r="D80" i="1"/>
  <c r="E80" i="1" s="1"/>
  <c r="D79" i="1"/>
  <c r="E79" i="1" s="1"/>
  <c r="D78" i="1"/>
  <c r="E78" i="1" s="1"/>
  <c r="D77" i="1"/>
  <c r="E77" i="1" s="1"/>
  <c r="D76" i="1"/>
  <c r="E76" i="1" s="1"/>
  <c r="C76" i="1"/>
  <c r="B76" i="1"/>
  <c r="E75" i="1"/>
  <c r="D75" i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E68" i="1"/>
  <c r="D68" i="1"/>
  <c r="D67" i="1"/>
  <c r="E67" i="1" s="1"/>
  <c r="D66" i="1"/>
  <c r="E66" i="1" s="1"/>
  <c r="D65" i="1"/>
  <c r="E65" i="1" s="1"/>
  <c r="D64" i="1"/>
  <c r="E64" i="1" s="1"/>
  <c r="D63" i="1"/>
  <c r="E63" i="1" s="1"/>
  <c r="D62" i="1"/>
  <c r="E62" i="1" s="1"/>
  <c r="E61" i="1"/>
  <c r="D61" i="1"/>
  <c r="D60" i="1"/>
  <c r="E60" i="1" s="1"/>
  <c r="D59" i="1"/>
  <c r="E59" i="1" s="1"/>
  <c r="C58" i="1"/>
  <c r="D58" i="1" s="1"/>
  <c r="E58" i="1" s="1"/>
  <c r="B58" i="1"/>
  <c r="D57" i="1"/>
  <c r="E57" i="1" s="1"/>
  <c r="D56" i="1"/>
  <c r="E56" i="1" s="1"/>
  <c r="E55" i="1"/>
  <c r="D55" i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E48" i="1"/>
  <c r="D48" i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E35" i="1"/>
  <c r="D35" i="1"/>
  <c r="D34" i="1"/>
  <c r="E34" i="1" s="1"/>
  <c r="D33" i="1"/>
  <c r="E33" i="1" s="1"/>
  <c r="D32" i="1"/>
  <c r="E32" i="1" s="1"/>
  <c r="E31" i="1"/>
  <c r="D31" i="1"/>
  <c r="D30" i="1"/>
  <c r="E30" i="1" s="1"/>
  <c r="D29" i="1"/>
  <c r="E29" i="1" s="1"/>
  <c r="E28" i="1"/>
  <c r="D28" i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E21" i="1"/>
  <c r="D21" i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E14" i="1"/>
  <c r="D14" i="1"/>
  <c r="D13" i="1"/>
  <c r="E13" i="1" s="1"/>
  <c r="D12" i="1"/>
  <c r="E12" i="1" s="1"/>
  <c r="D11" i="1"/>
  <c r="E11" i="1" s="1"/>
  <c r="D10" i="1"/>
  <c r="E10" i="1" s="1"/>
</calcChain>
</file>

<file path=xl/sharedStrings.xml><?xml version="1.0" encoding="utf-8"?>
<sst xmlns="http://schemas.openxmlformats.org/spreadsheetml/2006/main" count="110" uniqueCount="57">
  <si>
    <t>Salget i juni gikk ned med 1 prosent målt mot juni i fjor. Månedene er ikke direkte sammenlignbare på grunn av forskjellig plassering av pinsen, tidlig i år (mai), sen i fjor (juni).</t>
  </si>
  <si>
    <t>Totalt salg</t>
  </si>
  <si>
    <t>Fylkene</t>
  </si>
  <si>
    <t>Januar - Juni</t>
  </si>
  <si>
    <t>Endring</t>
  </si>
  <si>
    <t>2025</t>
  </si>
  <si>
    <t>2026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</si>
  <si>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</si>
  <si>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</si>
  <si>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</si>
  <si>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</si>
  <si>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</si>
  <si>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</si>
  <si>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</si>
  <si>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</si>
  <si>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</si>
  <si>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</si>
  <si>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</si>
  <si>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</si>
  <si>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</si>
  <si>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</si>
  <si>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</si>
  <si>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Akevitt</t>
  </si>
  <si>
    <t>Brennevin, annet</t>
  </si>
  <si>
    <t>Druebrennevin</t>
  </si>
  <si>
    <t>Gin</t>
  </si>
  <si>
    <t>Brennevin, nøytralt &lt; 37,5 %</t>
  </si>
  <si>
    <t>Rom</t>
  </si>
  <si>
    <t>Bitter</t>
  </si>
  <si>
    <t>Fruktbrennevin</t>
  </si>
  <si>
    <t>Genever</t>
  </si>
  <si>
    <t>Øl</t>
  </si>
  <si>
    <t>Alkoholfritt</t>
  </si>
  <si>
    <t>Sterkvin</t>
  </si>
  <si>
    <t>Totalsum</t>
  </si>
  <si>
    <t>Kategori/land</t>
  </si>
  <si>
    <t>Italia</t>
  </si>
  <si>
    <t>Frankrike</t>
  </si>
  <si>
    <t>Spania</t>
  </si>
  <si>
    <t>Chile</t>
  </si>
  <si>
    <t>USA</t>
  </si>
  <si>
    <t>Portugal</t>
  </si>
  <si>
    <t>Australia</t>
  </si>
  <si>
    <t>Sør-Afrika</t>
  </si>
  <si>
    <t>Argentina</t>
  </si>
  <si>
    <t>Libanon</t>
  </si>
  <si>
    <t>Tyskland</t>
  </si>
  <si>
    <t>Hellas</t>
  </si>
  <si>
    <t>Georgia</t>
  </si>
  <si>
    <t>Østerrike</t>
  </si>
  <si>
    <t>New Zealand</t>
  </si>
  <si>
    <t>Andre land</t>
  </si>
  <si>
    <t>Ungarn</t>
  </si>
  <si>
    <t>Romania</t>
  </si>
  <si>
    <t>England</t>
  </si>
  <si>
    <t>Norge</t>
  </si>
  <si>
    <t>Sverige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</si>
</sst>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#,##0;@"/>
  </numFmts>
  <fonts count="3" x14ac:knownFonts="1">
    <font>
      <sz val="10"/>
      <color theme="1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/>
    </xf>
    <xf numFmtId="9" fontId="2" fillId="3" borderId="9" xfId="1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164" fontId="2" fillId="4" borderId="9" xfId="0" applyNumberFormat="1" applyFont="1" applyFill="1" applyBorder="1"/>
    <xf numFmtId="9" fontId="2" fillId="4" borderId="9" xfId="1" applyFont="1" applyFill="1" applyBorder="1"/>
    <xf numFmtId="0" fontId="0" fillId="0" borderId="9" xfId="0" applyBorder="1" applyAlignment="1">
      <alignment horizontal="left" indent="1"/>
    </xf>
    <xf numFmtId="164" fontId="0" fillId="0" borderId="9" xfId="0" applyNumberFormat="1" applyBorder="1"/>
    <xf numFmtId="9" fontId="0" fillId="0" borderId="9" xfId="1" applyFont="1" applyBorder="1"/>
    <xf numFmtId="0" fontId="2" fillId="3" borderId="9" xfId="0" applyFont="1" applyFill="1" applyBorder="1" applyAlignment="1">
      <alignment horizontal="left"/>
    </xf>
    <xf numFmtId="164" fontId="2" fillId="3" borderId="9" xfId="0" applyNumberFormat="1" applyFont="1" applyFill="1" applyBorder="1"/>
    <xf numFmtId="164" fontId="2" fillId="2" borderId="9" xfId="0" applyNumberFormat="1" applyFont="1" applyFill="1" applyBorder="1"/>
    <xf numFmtId="9" fontId="2" fillId="2" borderId="9" xfId="1" applyFont="1" applyFill="1" applyBorder="1"/>
    <xf numFmtId="164" fontId="0" fillId="0" borderId="0" xfId="0" applyNumberFormat="1"/>
    <xf numFmtId="9" fontId="0" fillId="0" borderId="0" xfId="1" applyFont="1"/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C8DB2-D1B6-46AC-9E5A-8D42A708BB2E}">
  <dimension ref="A1:E108"/>
  <sheetViews>
    <sheetView tabSelected="1" workbookViewId="0">
      <selection sqref="A1:E3"/>
    </sheetView>
  </sheetViews>
  <sheetFormatPr baseColWidth="10" defaultRowHeight="16" x14ac:dyDescent="0.45"/>
  <cols>
    <col min="1" max="1" width="26.6328125" customWidth="1"/>
    <col min="2" max="3" width="12.26953125" customWidth="1"/>
  </cols>
  <sheetData>
    <row r="1" spans="1:5" x14ac:dyDescent="0.45">
      <c r="A1" s="1" t="s">
        <v>0</v>
      </c>
      <c r="B1" s="2"/>
      <c r="C1" s="2"/>
      <c r="D1" s="2"/>
      <c r="E1" s="3"/>
    </row>
    <row r="2" spans="1:5" x14ac:dyDescent="0.45">
      <c r="A2" s="4"/>
      <c r="B2" s="5"/>
      <c r="C2" s="5"/>
      <c r="D2" s="5"/>
      <c r="E2" s="6"/>
    </row>
    <row r="3" spans="1:5" ht="16.5" thickBot="1" x14ac:dyDescent="0.5">
      <c r="A3" s="7"/>
      <c r="B3" s="8"/>
      <c r="C3" s="8"/>
      <c r="D3" s="8"/>
      <c r="E3" s="9"/>
    </row>
    <row r="7" spans="1:5" x14ac:dyDescent="0.45">
      <c r="A7" s="10" t="s">
        <v>1</v>
      </c>
      <c r="B7" s="10"/>
      <c r="C7" s="10"/>
      <c r="D7" s="10"/>
      <c r="E7" s="10"/>
    </row>
    <row r="8" spans="1:5" x14ac:dyDescent="0.45">
      <c r="A8" s="11" t="s">
        <v>2</v>
      </c>
      <c r="B8" s="10" t="s">
        <v>3</v>
      </c>
      <c r="C8" s="10"/>
      <c r="D8" s="10" t="s">
        <v>4</v>
      </c>
      <c r="E8" s="10"/>
    </row>
    <row r="9" spans="1:5" x14ac:dyDescent="0.45">
      <c r="A9" s="11"/>
      <c r="B9" s="12" t="s">
        <v>5</v>
      </c>
      <c r="C9" s="12" t="s">
        <v>6</v>
      </c>
      <c r="D9" s="12" t="s">
        <v>7</v>
      </c>
      <c r="E9" s="13" t="s">
        <v>8</v>
      </c>
    </row>
    <row r="10" spans="1:5" x14ac:dyDescent="0.45">
      <c r="A10" s="14" t="s">
        <v>9</v>
      </c>
      <c r="B10" s="15">
        <v>6191518.5</v>
      </c>
      <c r="C10" s="15">
        <v>6072126.3909999998</v>
      </c>
      <c r="D10" s="15">
        <f>C10-B10</f>
        <v>-119392.10900000017</v>
      </c>
      <c r="E10" s="16">
        <f>D10/B10</f>
        <v>-1.9283170840885024E-2</v>
      </c>
    </row>
    <row r="11" spans="1:5" x14ac:dyDescent="0.45">
      <c r="A11" s="17" t="s">
        <v>10</v>
      </c>
      <c r="B11" s="18">
        <v>2497139.6060000001</v>
      </c>
      <c r="C11" s="18">
        <v>2368215.2740000002</v>
      </c>
      <c r="D11" s="18">
        <f t="shared" ref="D11:D35" si="0">C11-B11</f>
        <v>-128924.33199999994</v>
      </c>
      <c r="E11" s="19">
        <f t="shared" ref="E11:E35" si="1">D11/B11</f>
        <v>-5.1628804288805924E-2</v>
      </c>
    </row>
    <row r="12" spans="1:5" x14ac:dyDescent="0.45">
      <c r="A12" s="17" t="s">
        <v>11</v>
      </c>
      <c r="B12" s="18">
        <v>2294218.4390000002</v>
      </c>
      <c r="C12" s="18">
        <v>2313136.841</v>
      </c>
      <c r="D12" s="18">
        <f t="shared" si="0"/>
        <v>18918.401999999769</v>
      </c>
      <c r="E12" s="19">
        <f t="shared" si="1"/>
        <v>8.2461206301898127E-3</v>
      </c>
    </row>
    <row r="13" spans="1:5" x14ac:dyDescent="0.45">
      <c r="A13" s="17" t="s">
        <v>12</v>
      </c>
      <c r="B13" s="18">
        <v>634227.625</v>
      </c>
      <c r="C13" s="18">
        <v>633361.75</v>
      </c>
      <c r="D13" s="18">
        <f t="shared" si="0"/>
        <v>-865.875</v>
      </c>
      <c r="E13" s="19">
        <f t="shared" si="1"/>
        <v>-1.3652432752357642E-3</v>
      </c>
    </row>
    <row r="14" spans="1:5" x14ac:dyDescent="0.45">
      <c r="A14" s="17" t="s">
        <v>13</v>
      </c>
      <c r="B14" s="18">
        <v>584256.02399999998</v>
      </c>
      <c r="C14" s="18">
        <v>586725.19799999997</v>
      </c>
      <c r="D14" s="18">
        <f t="shared" si="0"/>
        <v>2469.1739999999991</v>
      </c>
      <c r="E14" s="19">
        <f t="shared" si="1"/>
        <v>4.2261849233410712E-3</v>
      </c>
    </row>
    <row r="15" spans="1:5" x14ac:dyDescent="0.45">
      <c r="A15" s="17" t="s">
        <v>14</v>
      </c>
      <c r="B15" s="18">
        <v>80693.399999999994</v>
      </c>
      <c r="C15" s="18">
        <v>70963.574999999997</v>
      </c>
      <c r="D15" s="18">
        <f t="shared" si="0"/>
        <v>-9729.8249999999971</v>
      </c>
      <c r="E15" s="19">
        <f t="shared" si="1"/>
        <v>-0.12057770523983372</v>
      </c>
    </row>
    <row r="16" spans="1:5" x14ac:dyDescent="0.45">
      <c r="A16" s="17" t="s">
        <v>15</v>
      </c>
      <c r="B16" s="18">
        <v>53580.960999999996</v>
      </c>
      <c r="C16" s="18">
        <v>51682.027999999998</v>
      </c>
      <c r="D16" s="18">
        <f t="shared" si="0"/>
        <v>-1898.9329999999973</v>
      </c>
      <c r="E16" s="19">
        <f t="shared" si="1"/>
        <v>-3.5440443108140547E-2</v>
      </c>
    </row>
    <row r="17" spans="1:5" x14ac:dyDescent="0.45">
      <c r="A17" s="17" t="s">
        <v>16</v>
      </c>
      <c r="B17" s="18">
        <v>45777.42</v>
      </c>
      <c r="C17" s="18">
        <v>46260.95</v>
      </c>
      <c r="D17" s="18">
        <f t="shared" si="0"/>
        <v>483.52999999999884</v>
      </c>
      <c r="E17" s="19">
        <f t="shared" si="1"/>
        <v>1.0562631096291552E-2</v>
      </c>
    </row>
    <row r="18" spans="1:5" x14ac:dyDescent="0.45">
      <c r="A18" s="17" t="s">
        <v>17</v>
      </c>
      <c r="B18" s="18">
        <v>1619.7750000000001</v>
      </c>
      <c r="C18" s="18">
        <v>1753.7750000000001</v>
      </c>
      <c r="D18" s="18">
        <f t="shared" si="0"/>
        <v>134</v>
      </c>
      <c r="E18" s="19">
        <f t="shared" si="1"/>
        <v>8.2727539318732529E-2</v>
      </c>
    </row>
    <row r="19" spans="1:5" x14ac:dyDescent="0.45">
      <c r="A19" s="14" t="s">
        <v>18</v>
      </c>
      <c r="B19" s="15">
        <v>977628.9800000001</v>
      </c>
      <c r="C19" s="15">
        <v>987642.19499999995</v>
      </c>
      <c r="D19" s="15">
        <f t="shared" si="0"/>
        <v>10013.214999999851</v>
      </c>
      <c r="E19" s="16">
        <f t="shared" si="1"/>
        <v>1.0242346743853532E-2</v>
      </c>
    </row>
    <row r="20" spans="1:5" x14ac:dyDescent="0.45">
      <c r="A20" s="17" t="s">
        <v>19</v>
      </c>
      <c r="B20" s="18">
        <v>264812.44</v>
      </c>
      <c r="C20" s="18">
        <v>264402.93</v>
      </c>
      <c r="D20" s="18">
        <f t="shared" si="0"/>
        <v>-409.51000000000931</v>
      </c>
      <c r="E20" s="19">
        <f t="shared" si="1"/>
        <v>-1.5464152665940064E-3</v>
      </c>
    </row>
    <row r="21" spans="1:5" x14ac:dyDescent="0.45">
      <c r="A21" s="17" t="s">
        <v>20</v>
      </c>
      <c r="B21" s="18">
        <v>198169.99000000002</v>
      </c>
      <c r="C21" s="18">
        <v>207927.69999999995</v>
      </c>
      <c r="D21" s="18">
        <f t="shared" si="0"/>
        <v>9757.7099999999336</v>
      </c>
      <c r="E21" s="19">
        <f t="shared" si="1"/>
        <v>4.9239090136705022E-2</v>
      </c>
    </row>
    <row r="22" spans="1:5" x14ac:dyDescent="0.45">
      <c r="A22" s="17" t="s">
        <v>21</v>
      </c>
      <c r="B22" s="18">
        <v>123682.35999999999</v>
      </c>
      <c r="C22" s="18">
        <v>124783.54999999997</v>
      </c>
      <c r="D22" s="18">
        <f t="shared" si="0"/>
        <v>1101.1899999999878</v>
      </c>
      <c r="E22" s="19">
        <f t="shared" si="1"/>
        <v>8.9033715074646694E-3</v>
      </c>
    </row>
    <row r="23" spans="1:5" x14ac:dyDescent="0.45">
      <c r="A23" s="17" t="s">
        <v>22</v>
      </c>
      <c r="B23" s="18">
        <v>89185.840000000011</v>
      </c>
      <c r="C23" s="18">
        <v>87483.82</v>
      </c>
      <c r="D23" s="18">
        <f t="shared" si="0"/>
        <v>-1702.0200000000041</v>
      </c>
      <c r="E23" s="19">
        <f t="shared" si="1"/>
        <v>-1.9083971177487412E-2</v>
      </c>
    </row>
    <row r="24" spans="1:5" x14ac:dyDescent="0.45">
      <c r="A24" s="17" t="s">
        <v>23</v>
      </c>
      <c r="B24" s="18">
        <v>82695.44</v>
      </c>
      <c r="C24" s="18">
        <v>83480.235000000001</v>
      </c>
      <c r="D24" s="18">
        <f t="shared" si="0"/>
        <v>784.79499999999825</v>
      </c>
      <c r="E24" s="19">
        <f t="shared" si="1"/>
        <v>9.4901847066778799E-3</v>
      </c>
    </row>
    <row r="25" spans="1:5" x14ac:dyDescent="0.45">
      <c r="A25" s="17" t="s">
        <v>24</v>
      </c>
      <c r="B25" s="18">
        <v>78120.600000000006</v>
      </c>
      <c r="C25" s="18">
        <v>73462.460000000006</v>
      </c>
      <c r="D25" s="18">
        <f t="shared" si="0"/>
        <v>-4658.1399999999994</v>
      </c>
      <c r="E25" s="19">
        <f t="shared" si="1"/>
        <v>-5.9627550223628582E-2</v>
      </c>
    </row>
    <row r="26" spans="1:5" x14ac:dyDescent="0.45">
      <c r="A26" s="17" t="s">
        <v>25</v>
      </c>
      <c r="B26" s="18">
        <v>70835.22</v>
      </c>
      <c r="C26" s="18">
        <v>68878.939999999988</v>
      </c>
      <c r="D26" s="18">
        <f t="shared" si="0"/>
        <v>-1956.2800000000134</v>
      </c>
      <c r="E26" s="19">
        <f t="shared" si="1"/>
        <v>-2.7617334992395215E-2</v>
      </c>
    </row>
    <row r="27" spans="1:5" x14ac:dyDescent="0.45">
      <c r="A27" s="17" t="s">
        <v>26</v>
      </c>
      <c r="B27" s="18">
        <v>25663.45</v>
      </c>
      <c r="C27" s="18">
        <v>33319.199999999997</v>
      </c>
      <c r="D27" s="18">
        <f t="shared" si="0"/>
        <v>7655.7499999999964</v>
      </c>
      <c r="E27" s="19">
        <f t="shared" si="1"/>
        <v>0.29831336005096726</v>
      </c>
    </row>
    <row r="28" spans="1:5" x14ac:dyDescent="0.45">
      <c r="A28" s="17" t="s">
        <v>27</v>
      </c>
      <c r="B28" s="18">
        <v>19957.550000000003</v>
      </c>
      <c r="C28" s="18">
        <v>19586.150000000001</v>
      </c>
      <c r="D28" s="18">
        <f t="shared" si="0"/>
        <v>-371.40000000000146</v>
      </c>
      <c r="E28" s="19">
        <f t="shared" si="1"/>
        <v>-1.8609498660907848E-2</v>
      </c>
    </row>
    <row r="29" spans="1:5" x14ac:dyDescent="0.45">
      <c r="A29" s="17" t="s">
        <v>28</v>
      </c>
      <c r="B29" s="18">
        <v>16301.59</v>
      </c>
      <c r="C29" s="18">
        <v>16372.210000000001</v>
      </c>
      <c r="D29" s="18">
        <f t="shared" si="0"/>
        <v>70.6200000000008</v>
      </c>
      <c r="E29" s="19">
        <f t="shared" si="1"/>
        <v>4.3320927590499332E-3</v>
      </c>
    </row>
    <row r="30" spans="1:5" x14ac:dyDescent="0.45">
      <c r="A30" s="17" t="s">
        <v>29</v>
      </c>
      <c r="B30" s="18">
        <v>7532.7000000000007</v>
      </c>
      <c r="C30" s="18">
        <v>7345.8</v>
      </c>
      <c r="D30" s="18">
        <f t="shared" si="0"/>
        <v>-186.90000000000055</v>
      </c>
      <c r="E30" s="19">
        <f t="shared" si="1"/>
        <v>-2.4811820462782339E-2</v>
      </c>
    </row>
    <row r="31" spans="1:5" x14ac:dyDescent="0.45">
      <c r="A31" s="17" t="s">
        <v>30</v>
      </c>
      <c r="B31" s="18">
        <v>671.8</v>
      </c>
      <c r="C31" s="18">
        <v>599.20000000000005</v>
      </c>
      <c r="D31" s="18">
        <f t="shared" si="0"/>
        <v>-72.599999999999909</v>
      </c>
      <c r="E31" s="19">
        <f t="shared" si="1"/>
        <v>-0.10806787734444763</v>
      </c>
    </row>
    <row r="32" spans="1:5" x14ac:dyDescent="0.45">
      <c r="A32" s="14" t="s">
        <v>31</v>
      </c>
      <c r="B32" s="15">
        <v>280623.54499999998</v>
      </c>
      <c r="C32" s="15">
        <v>309343.21000000014</v>
      </c>
      <c r="D32" s="15">
        <f t="shared" si="0"/>
        <v>28719.665000000154</v>
      </c>
      <c r="E32" s="16">
        <f t="shared" si="1"/>
        <v>0.1023423212760004</v>
      </c>
    </row>
    <row r="33" spans="1:5" x14ac:dyDescent="0.45">
      <c r="A33" s="14" t="s">
        <v>32</v>
      </c>
      <c r="B33" s="15">
        <v>132487.595</v>
      </c>
      <c r="C33" s="15">
        <v>141070.13999999998</v>
      </c>
      <c r="D33" s="15">
        <f t="shared" si="0"/>
        <v>8582.5449999999837</v>
      </c>
      <c r="E33" s="16">
        <f t="shared" si="1"/>
        <v>6.4779989402026533E-2</v>
      </c>
    </row>
    <row r="34" spans="1:5" x14ac:dyDescent="0.45">
      <c r="A34" s="14" t="s">
        <v>33</v>
      </c>
      <c r="B34" s="15">
        <v>30263.875</v>
      </c>
      <c r="C34" s="15">
        <v>29011.924999999999</v>
      </c>
      <c r="D34" s="15">
        <f t="shared" si="0"/>
        <v>-1251.9500000000007</v>
      </c>
      <c r="E34" s="16">
        <f t="shared" si="1"/>
        <v>-4.1367802371639478E-2</v>
      </c>
    </row>
    <row r="35" spans="1:5" x14ac:dyDescent="0.45">
      <c r="A35" s="20" t="s">
        <v>34</v>
      </c>
      <c r="B35" s="21">
        <v>7612522.495000001</v>
      </c>
      <c r="C35" s="21">
        <v>7539193.8610000014</v>
      </c>
      <c r="D35" s="22">
        <f t="shared" si="0"/>
        <v>-73328.633999999613</v>
      </c>
      <c r="E35" s="23">
        <f t="shared" si="1"/>
        <v>-9.6326328162790673E-3</v>
      </c>
    </row>
    <row r="36" spans="1:5" x14ac:dyDescent="0.45">
      <c r="D36" s="24"/>
      <c r="E36" s="25"/>
    </row>
    <row r="37" spans="1:5" x14ac:dyDescent="0.45">
      <c r="D37" s="24"/>
      <c r="E37" s="25"/>
    </row>
    <row r="38" spans="1:5" x14ac:dyDescent="0.45">
      <c r="D38" s="24"/>
      <c r="E38" s="25"/>
    </row>
    <row r="39" spans="1:5" x14ac:dyDescent="0.45">
      <c r="A39" s="10" t="s">
        <v>9</v>
      </c>
      <c r="B39" s="10"/>
      <c r="C39" s="10"/>
      <c r="D39" s="10"/>
      <c r="E39" s="10"/>
    </row>
    <row r="40" spans="1:5" x14ac:dyDescent="0.45">
      <c r="A40" s="11" t="s">
        <v>35</v>
      </c>
      <c r="B40" s="10" t="s">
        <v>3</v>
      </c>
      <c r="C40" s="10"/>
      <c r="D40" s="10" t="s">
        <v>4</v>
      </c>
      <c r="E40" s="10"/>
    </row>
    <row r="41" spans="1:5" x14ac:dyDescent="0.45">
      <c r="A41" s="11"/>
      <c r="B41" s="12" t="s">
        <v>5</v>
      </c>
      <c r="C41" s="12" t="s">
        <v>6</v>
      </c>
      <c r="D41" s="12" t="s">
        <v>7</v>
      </c>
      <c r="E41" s="13" t="s">
        <v>8</v>
      </c>
    </row>
    <row r="42" spans="1:5" x14ac:dyDescent="0.45">
      <c r="A42" s="14" t="s">
        <v>10</v>
      </c>
      <c r="B42" s="15">
        <v>2497139.6060000001</v>
      </c>
      <c r="C42" s="15">
        <v>2368215.2740000002</v>
      </c>
      <c r="D42" s="15">
        <f t="shared" ref="D42:D105" si="2">C42-B42</f>
        <v>-128924.33199999994</v>
      </c>
      <c r="E42" s="16">
        <f t="shared" ref="E42:E105" si="3">D42/B42</f>
        <v>-5.1628804288805924E-2</v>
      </c>
    </row>
    <row r="43" spans="1:5" x14ac:dyDescent="0.45">
      <c r="A43" s="17" t="s">
        <v>36</v>
      </c>
      <c r="B43" s="18">
        <v>855421.73800000001</v>
      </c>
      <c r="C43" s="18">
        <v>820436.70499999996</v>
      </c>
      <c r="D43" s="18">
        <f t="shared" si="2"/>
        <v>-34985.033000000054</v>
      </c>
      <c r="E43" s="19">
        <f t="shared" si="3"/>
        <v>-4.0897993873520264E-2</v>
      </c>
    </row>
    <row r="44" spans="1:5" x14ac:dyDescent="0.45">
      <c r="A44" s="17" t="s">
        <v>37</v>
      </c>
      <c r="B44" s="18">
        <v>330942.24300000002</v>
      </c>
      <c r="C44" s="18">
        <v>331175.48599999998</v>
      </c>
      <c r="D44" s="18">
        <f t="shared" si="2"/>
        <v>233.24299999995856</v>
      </c>
      <c r="E44" s="19">
        <f t="shared" si="3"/>
        <v>7.0478461101128916E-4</v>
      </c>
    </row>
    <row r="45" spans="1:5" x14ac:dyDescent="0.45">
      <c r="A45" s="17" t="s">
        <v>38</v>
      </c>
      <c r="B45" s="18">
        <v>362062.25</v>
      </c>
      <c r="C45" s="18">
        <v>327300.85800000001</v>
      </c>
      <c r="D45" s="18">
        <f t="shared" si="2"/>
        <v>-34761.391999999993</v>
      </c>
      <c r="E45" s="19">
        <f t="shared" si="3"/>
        <v>-9.6009434841660496E-2</v>
      </c>
    </row>
    <row r="46" spans="1:5" x14ac:dyDescent="0.45">
      <c r="A46" s="17" t="s">
        <v>39</v>
      </c>
      <c r="B46" s="18">
        <v>212048.625</v>
      </c>
      <c r="C46" s="18">
        <v>204667.125</v>
      </c>
      <c r="D46" s="18">
        <f t="shared" si="2"/>
        <v>-7381.5</v>
      </c>
      <c r="E46" s="19">
        <f t="shared" si="3"/>
        <v>-3.4810411998663041E-2</v>
      </c>
    </row>
    <row r="47" spans="1:5" x14ac:dyDescent="0.45">
      <c r="A47" s="17" t="s">
        <v>40</v>
      </c>
      <c r="B47" s="18">
        <v>212676.25</v>
      </c>
      <c r="C47" s="18">
        <v>198939.75</v>
      </c>
      <c r="D47" s="18">
        <f t="shared" si="2"/>
        <v>-13736.5</v>
      </c>
      <c r="E47" s="19">
        <f t="shared" si="3"/>
        <v>-6.4588782245314183E-2</v>
      </c>
    </row>
    <row r="48" spans="1:5" x14ac:dyDescent="0.45">
      <c r="A48" s="17" t="s">
        <v>41</v>
      </c>
      <c r="B48" s="18">
        <v>179737.5</v>
      </c>
      <c r="C48" s="18">
        <v>163094.6</v>
      </c>
      <c r="D48" s="18">
        <f t="shared" si="2"/>
        <v>-16642.899999999994</v>
      </c>
      <c r="E48" s="19">
        <f t="shared" si="3"/>
        <v>-9.2595590792127369E-2</v>
      </c>
    </row>
    <row r="49" spans="1:5" x14ac:dyDescent="0.45">
      <c r="A49" s="17" t="s">
        <v>42</v>
      </c>
      <c r="B49" s="18">
        <v>159726.75</v>
      </c>
      <c r="C49" s="18">
        <v>142238.625</v>
      </c>
      <c r="D49" s="18">
        <f t="shared" si="2"/>
        <v>-17488.125</v>
      </c>
      <c r="E49" s="19">
        <f t="shared" si="3"/>
        <v>-0.10948776582507314</v>
      </c>
    </row>
    <row r="50" spans="1:5" x14ac:dyDescent="0.45">
      <c r="A50" s="17" t="s">
        <v>43</v>
      </c>
      <c r="B50" s="18">
        <v>50843.25</v>
      </c>
      <c r="C50" s="18">
        <v>48155.5</v>
      </c>
      <c r="D50" s="18">
        <f t="shared" si="2"/>
        <v>-2687.75</v>
      </c>
      <c r="E50" s="19">
        <f t="shared" si="3"/>
        <v>-5.2863457784464996E-2</v>
      </c>
    </row>
    <row r="51" spans="1:5" x14ac:dyDescent="0.45">
      <c r="A51" s="17" t="s">
        <v>44</v>
      </c>
      <c r="B51" s="18">
        <v>41787</v>
      </c>
      <c r="C51" s="18">
        <v>36827.625</v>
      </c>
      <c r="D51" s="18">
        <f t="shared" si="2"/>
        <v>-4959.375</v>
      </c>
      <c r="E51" s="19">
        <f t="shared" si="3"/>
        <v>-0.11868224567449207</v>
      </c>
    </row>
    <row r="52" spans="1:5" x14ac:dyDescent="0.45">
      <c r="A52" s="17" t="s">
        <v>45</v>
      </c>
      <c r="B52" s="18">
        <v>33775.125</v>
      </c>
      <c r="C52" s="18">
        <v>31798.5</v>
      </c>
      <c r="D52" s="18">
        <f t="shared" si="2"/>
        <v>-1976.625</v>
      </c>
      <c r="E52" s="19">
        <f t="shared" si="3"/>
        <v>-5.852309947039426E-2</v>
      </c>
    </row>
    <row r="53" spans="1:5" x14ac:dyDescent="0.45">
      <c r="A53" s="17" t="s">
        <v>46</v>
      </c>
      <c r="B53" s="18">
        <v>27097.5</v>
      </c>
      <c r="C53" s="18">
        <v>20811.5</v>
      </c>
      <c r="D53" s="18">
        <f t="shared" si="2"/>
        <v>-6286</v>
      </c>
      <c r="E53" s="19">
        <f t="shared" si="3"/>
        <v>-0.23197711966048529</v>
      </c>
    </row>
    <row r="54" spans="1:5" x14ac:dyDescent="0.45">
      <c r="A54" s="17" t="s">
        <v>47</v>
      </c>
      <c r="B54" s="18">
        <v>5143.25</v>
      </c>
      <c r="C54" s="18">
        <v>20399.25</v>
      </c>
      <c r="D54" s="18">
        <f t="shared" si="2"/>
        <v>15256</v>
      </c>
      <c r="E54" s="19">
        <f t="shared" si="3"/>
        <v>2.9662178583580423</v>
      </c>
    </row>
    <row r="55" spans="1:5" x14ac:dyDescent="0.45">
      <c r="A55" s="17" t="s">
        <v>48</v>
      </c>
      <c r="B55" s="18">
        <v>8884.5</v>
      </c>
      <c r="C55" s="18">
        <v>8547.75</v>
      </c>
      <c r="D55" s="18">
        <f t="shared" si="2"/>
        <v>-336.75</v>
      </c>
      <c r="E55" s="19">
        <f t="shared" si="3"/>
        <v>-3.7903089650514941E-2</v>
      </c>
    </row>
    <row r="56" spans="1:5" x14ac:dyDescent="0.45">
      <c r="A56" s="17" t="s">
        <v>49</v>
      </c>
      <c r="B56" s="18">
        <v>8651.125</v>
      </c>
      <c r="C56" s="18">
        <v>6745.75</v>
      </c>
      <c r="D56" s="18">
        <f t="shared" si="2"/>
        <v>-1905.375</v>
      </c>
      <c r="E56" s="19">
        <f t="shared" si="3"/>
        <v>-0.22024592177317978</v>
      </c>
    </row>
    <row r="57" spans="1:5" x14ac:dyDescent="0.45">
      <c r="A57" s="17" t="s">
        <v>50</v>
      </c>
      <c r="B57" s="18">
        <v>4266</v>
      </c>
      <c r="C57" s="18">
        <v>3654</v>
      </c>
      <c r="D57" s="18">
        <f t="shared" si="2"/>
        <v>-612</v>
      </c>
      <c r="E57" s="19">
        <f t="shared" si="3"/>
        <v>-0.14345991561181434</v>
      </c>
    </row>
    <row r="58" spans="1:5" x14ac:dyDescent="0.45">
      <c r="A58" s="17" t="s">
        <v>51</v>
      </c>
      <c r="B58" s="18">
        <f>B42-SUM(B43:B57)</f>
        <v>4076.5</v>
      </c>
      <c r="C58" s="18">
        <f>C42-SUM(C43:C57)</f>
        <v>3422.25</v>
      </c>
      <c r="D58" s="18">
        <f t="shared" si="2"/>
        <v>-654.25</v>
      </c>
      <c r="E58" s="19">
        <f t="shared" si="3"/>
        <v>-0.16049307003556973</v>
      </c>
    </row>
    <row r="59" spans="1:5" x14ac:dyDescent="0.45">
      <c r="A59" s="14" t="s">
        <v>11</v>
      </c>
      <c r="B59" s="15">
        <v>2294218.4389999998</v>
      </c>
      <c r="C59" s="15">
        <v>2313136.841</v>
      </c>
      <c r="D59" s="15">
        <f t="shared" si="2"/>
        <v>18918.402000000235</v>
      </c>
      <c r="E59" s="16">
        <f t="shared" si="3"/>
        <v>8.2461206301900174E-3</v>
      </c>
    </row>
    <row r="60" spans="1:5" x14ac:dyDescent="0.45">
      <c r="A60" s="17" t="s">
        <v>37</v>
      </c>
      <c r="B60" s="18">
        <v>606794.45200000005</v>
      </c>
      <c r="C60" s="18">
        <v>614701.67299999995</v>
      </c>
      <c r="D60" s="18">
        <f t="shared" si="2"/>
        <v>7907.2209999999031</v>
      </c>
      <c r="E60" s="19">
        <f t="shared" si="3"/>
        <v>1.3031135953760998E-2</v>
      </c>
    </row>
    <row r="61" spans="1:5" x14ac:dyDescent="0.45">
      <c r="A61" s="17" t="s">
        <v>46</v>
      </c>
      <c r="B61" s="18">
        <v>589495.12399999995</v>
      </c>
      <c r="C61" s="18">
        <v>597113.93500000006</v>
      </c>
      <c r="D61" s="18">
        <f t="shared" si="2"/>
        <v>7618.8110000001034</v>
      </c>
      <c r="E61" s="19">
        <f t="shared" si="3"/>
        <v>1.2924298590127276E-2</v>
      </c>
    </row>
    <row r="62" spans="1:5" x14ac:dyDescent="0.45">
      <c r="A62" s="17" t="s">
        <v>39</v>
      </c>
      <c r="B62" s="18">
        <v>231755.75</v>
      </c>
      <c r="C62" s="18">
        <v>232095</v>
      </c>
      <c r="D62" s="18">
        <f t="shared" si="2"/>
        <v>339.25</v>
      </c>
      <c r="E62" s="19">
        <f t="shared" si="3"/>
        <v>1.4638256008750591E-3</v>
      </c>
    </row>
    <row r="63" spans="1:5" x14ac:dyDescent="0.45">
      <c r="A63" s="17" t="s">
        <v>36</v>
      </c>
      <c r="B63" s="18">
        <v>200896.71</v>
      </c>
      <c r="C63" s="18">
        <v>213830.97</v>
      </c>
      <c r="D63" s="18">
        <f t="shared" si="2"/>
        <v>12934.260000000009</v>
      </c>
      <c r="E63" s="19">
        <f t="shared" si="3"/>
        <v>6.438263722686155E-2</v>
      </c>
    </row>
    <row r="64" spans="1:5" x14ac:dyDescent="0.45">
      <c r="A64" s="17" t="s">
        <v>41</v>
      </c>
      <c r="B64" s="18">
        <v>137861.75</v>
      </c>
      <c r="C64" s="18">
        <v>148674</v>
      </c>
      <c r="D64" s="18">
        <f t="shared" si="2"/>
        <v>10812.25</v>
      </c>
      <c r="E64" s="19">
        <f t="shared" si="3"/>
        <v>7.8428207969215541E-2</v>
      </c>
    </row>
    <row r="65" spans="1:5" x14ac:dyDescent="0.45">
      <c r="A65" s="17" t="s">
        <v>42</v>
      </c>
      <c r="B65" s="18">
        <v>129410</v>
      </c>
      <c r="C65" s="18">
        <v>113359.875</v>
      </c>
      <c r="D65" s="18">
        <f t="shared" si="2"/>
        <v>-16050.125</v>
      </c>
      <c r="E65" s="19">
        <f t="shared" si="3"/>
        <v>-0.1240253844370605</v>
      </c>
    </row>
    <row r="66" spans="1:5" x14ac:dyDescent="0.45">
      <c r="A66" s="17" t="s">
        <v>43</v>
      </c>
      <c r="B66" s="18">
        <v>80607.875</v>
      </c>
      <c r="C66" s="18">
        <v>81649.75</v>
      </c>
      <c r="D66" s="18">
        <f t="shared" si="2"/>
        <v>1041.875</v>
      </c>
      <c r="E66" s="19">
        <f t="shared" si="3"/>
        <v>1.2925225978231035E-2</v>
      </c>
    </row>
    <row r="67" spans="1:5" x14ac:dyDescent="0.45">
      <c r="A67" s="17" t="s">
        <v>52</v>
      </c>
      <c r="B67" s="18">
        <v>68385</v>
      </c>
      <c r="C67" s="18">
        <v>66773.5</v>
      </c>
      <c r="D67" s="18">
        <f t="shared" si="2"/>
        <v>-1611.5</v>
      </c>
      <c r="E67" s="19">
        <f t="shared" si="3"/>
        <v>-2.3565109307596695E-2</v>
      </c>
    </row>
    <row r="68" spans="1:5" x14ac:dyDescent="0.45">
      <c r="A68" s="17" t="s">
        <v>50</v>
      </c>
      <c r="B68" s="18">
        <v>69925.5</v>
      </c>
      <c r="C68" s="18">
        <v>62539.5</v>
      </c>
      <c r="D68" s="18">
        <f t="shared" si="2"/>
        <v>-7386</v>
      </c>
      <c r="E68" s="19">
        <f t="shared" si="3"/>
        <v>-0.10562670270502178</v>
      </c>
    </row>
    <row r="69" spans="1:5" x14ac:dyDescent="0.45">
      <c r="A69" s="17" t="s">
        <v>38</v>
      </c>
      <c r="B69" s="18">
        <v>54472.182999999997</v>
      </c>
      <c r="C69" s="18">
        <v>57051.557999999997</v>
      </c>
      <c r="D69" s="18">
        <f t="shared" si="2"/>
        <v>2579.375</v>
      </c>
      <c r="E69" s="19">
        <f t="shared" si="3"/>
        <v>4.7352150362690623E-2</v>
      </c>
    </row>
    <row r="70" spans="1:5" x14ac:dyDescent="0.45">
      <c r="A70" s="17" t="s">
        <v>49</v>
      </c>
      <c r="B70" s="18">
        <v>41512.75</v>
      </c>
      <c r="C70" s="18">
        <v>36959</v>
      </c>
      <c r="D70" s="18">
        <f t="shared" si="2"/>
        <v>-4553.75</v>
      </c>
      <c r="E70" s="19">
        <f t="shared" si="3"/>
        <v>-0.10969521412096284</v>
      </c>
    </row>
    <row r="71" spans="1:5" x14ac:dyDescent="0.45">
      <c r="A71" s="17" t="s">
        <v>40</v>
      </c>
      <c r="B71" s="18">
        <v>34266.5</v>
      </c>
      <c r="C71" s="18">
        <v>32611.625</v>
      </c>
      <c r="D71" s="18">
        <f t="shared" si="2"/>
        <v>-1654.875</v>
      </c>
      <c r="E71" s="19">
        <f t="shared" si="3"/>
        <v>-4.8294252403951382E-2</v>
      </c>
    </row>
    <row r="72" spans="1:5" x14ac:dyDescent="0.45">
      <c r="A72" s="17" t="s">
        <v>53</v>
      </c>
      <c r="B72" s="18">
        <v>23504.25</v>
      </c>
      <c r="C72" s="18">
        <v>16406.25</v>
      </c>
      <c r="D72" s="18">
        <f t="shared" si="2"/>
        <v>-7098</v>
      </c>
      <c r="E72" s="19">
        <f t="shared" si="3"/>
        <v>-0.30198793835157473</v>
      </c>
    </row>
    <row r="73" spans="1:5" x14ac:dyDescent="0.45">
      <c r="A73" s="17" t="s">
        <v>47</v>
      </c>
      <c r="B73" s="18">
        <v>7612.5</v>
      </c>
      <c r="C73" s="18">
        <v>13845.75</v>
      </c>
      <c r="D73" s="18">
        <f t="shared" si="2"/>
        <v>6233.25</v>
      </c>
      <c r="E73" s="19">
        <f t="shared" si="3"/>
        <v>0.81881773399014779</v>
      </c>
    </row>
    <row r="74" spans="1:5" x14ac:dyDescent="0.45">
      <c r="A74" s="17" t="s">
        <v>54</v>
      </c>
      <c r="B74" s="18">
        <v>3724.5</v>
      </c>
      <c r="C74" s="18">
        <v>13818</v>
      </c>
      <c r="D74" s="18">
        <f t="shared" si="2"/>
        <v>10093.5</v>
      </c>
      <c r="E74" s="19">
        <f t="shared" si="3"/>
        <v>2.7100281917035844</v>
      </c>
    </row>
    <row r="75" spans="1:5" x14ac:dyDescent="0.45">
      <c r="A75" s="17" t="s">
        <v>44</v>
      </c>
      <c r="B75" s="18">
        <v>9137.25</v>
      </c>
      <c r="C75" s="18">
        <v>7323.75</v>
      </c>
      <c r="D75" s="18">
        <f t="shared" si="2"/>
        <v>-1813.5</v>
      </c>
      <c r="E75" s="19">
        <f t="shared" si="3"/>
        <v>-0.19847328244274809</v>
      </c>
    </row>
    <row r="76" spans="1:5" x14ac:dyDescent="0.45">
      <c r="A76" s="17" t="s">
        <v>51</v>
      </c>
      <c r="B76" s="18">
        <f>B59-SUM(B60:B75)</f>
        <v>4856.3449999997392</v>
      </c>
      <c r="C76" s="18">
        <f>C59-SUM(C60:C75)</f>
        <v>4382.7050000000745</v>
      </c>
      <c r="D76" s="18">
        <f t="shared" si="2"/>
        <v>-473.63999999966472</v>
      </c>
      <c r="E76" s="19">
        <f t="shared" si="3"/>
        <v>-9.7530138406495034E-2</v>
      </c>
    </row>
    <row r="77" spans="1:5" x14ac:dyDescent="0.45">
      <c r="A77" s="14" t="s">
        <v>12</v>
      </c>
      <c r="B77" s="15">
        <v>634227.62499999988</v>
      </c>
      <c r="C77" s="15">
        <v>633361.75</v>
      </c>
      <c r="D77" s="15">
        <f t="shared" si="2"/>
        <v>-865.87499999988358</v>
      </c>
      <c r="E77" s="16">
        <f t="shared" si="3"/>
        <v>-1.3652432752355808E-3</v>
      </c>
    </row>
    <row r="78" spans="1:5" x14ac:dyDescent="0.45">
      <c r="A78" s="17" t="s">
        <v>37</v>
      </c>
      <c r="B78" s="18">
        <v>278441.07500000001</v>
      </c>
      <c r="C78" s="18">
        <v>303881</v>
      </c>
      <c r="D78" s="18">
        <f t="shared" si="2"/>
        <v>25439.924999999988</v>
      </c>
      <c r="E78" s="19">
        <f t="shared" si="3"/>
        <v>9.1365560918050565E-2</v>
      </c>
    </row>
    <row r="79" spans="1:5" x14ac:dyDescent="0.45">
      <c r="A79" s="17" t="s">
        <v>36</v>
      </c>
      <c r="B79" s="18">
        <v>224482.77499999999</v>
      </c>
      <c r="C79" s="18">
        <v>213074.25</v>
      </c>
      <c r="D79" s="18">
        <f t="shared" si="2"/>
        <v>-11408.524999999994</v>
      </c>
      <c r="E79" s="19">
        <f t="shared" si="3"/>
        <v>-5.0821382620559616E-2</v>
      </c>
    </row>
    <row r="80" spans="1:5" x14ac:dyDescent="0.45">
      <c r="A80" s="17" t="s">
        <v>38</v>
      </c>
      <c r="B80" s="18">
        <v>91668.225000000006</v>
      </c>
      <c r="C80" s="18">
        <v>78990.975000000006</v>
      </c>
      <c r="D80" s="18">
        <f t="shared" si="2"/>
        <v>-12677.25</v>
      </c>
      <c r="E80" s="19">
        <f t="shared" si="3"/>
        <v>-0.13829492171360358</v>
      </c>
    </row>
    <row r="81" spans="1:5" x14ac:dyDescent="0.45">
      <c r="A81" s="17" t="s">
        <v>54</v>
      </c>
      <c r="B81" s="18">
        <v>12127.125</v>
      </c>
      <c r="C81" s="18">
        <v>12771</v>
      </c>
      <c r="D81" s="18">
        <f t="shared" si="2"/>
        <v>643.875</v>
      </c>
      <c r="E81" s="19">
        <f t="shared" si="3"/>
        <v>5.3093787686694087E-2</v>
      </c>
    </row>
    <row r="82" spans="1:5" x14ac:dyDescent="0.45">
      <c r="A82" s="17" t="s">
        <v>42</v>
      </c>
      <c r="B82" s="18">
        <v>12703.5</v>
      </c>
      <c r="C82" s="18">
        <v>7616.25</v>
      </c>
      <c r="D82" s="18">
        <f t="shared" si="2"/>
        <v>-5087.25</v>
      </c>
      <c r="E82" s="19">
        <f t="shared" si="3"/>
        <v>-0.40046050301098124</v>
      </c>
    </row>
    <row r="83" spans="1:5" x14ac:dyDescent="0.45">
      <c r="A83" s="17" t="s">
        <v>43</v>
      </c>
      <c r="B83" s="18">
        <v>5618.25</v>
      </c>
      <c r="C83" s="18">
        <v>6862.5</v>
      </c>
      <c r="D83" s="18">
        <f t="shared" si="2"/>
        <v>1244.25</v>
      </c>
      <c r="E83" s="19">
        <f t="shared" si="3"/>
        <v>0.22146575891069284</v>
      </c>
    </row>
    <row r="84" spans="1:5" x14ac:dyDescent="0.45">
      <c r="A84" s="17" t="s">
        <v>46</v>
      </c>
      <c r="B84" s="18">
        <v>2804.1</v>
      </c>
      <c r="C84" s="18">
        <v>6108.875</v>
      </c>
      <c r="D84" s="18">
        <f t="shared" si="2"/>
        <v>3304.7750000000001</v>
      </c>
      <c r="E84" s="19">
        <f t="shared" si="3"/>
        <v>1.1785510502478513</v>
      </c>
    </row>
    <row r="85" spans="1:5" x14ac:dyDescent="0.45">
      <c r="A85" s="17" t="s">
        <v>51</v>
      </c>
      <c r="B85" s="18">
        <f>B77-SUM(B78:B84)</f>
        <v>6382.5749999999534</v>
      </c>
      <c r="C85" s="18">
        <f>C77-SUM(C78:C84)</f>
        <v>4056.9000000000233</v>
      </c>
      <c r="D85" s="18">
        <f t="shared" si="2"/>
        <v>-2325.6749999999302</v>
      </c>
      <c r="E85" s="19">
        <f t="shared" si="3"/>
        <v>-0.36437879695889935</v>
      </c>
    </row>
    <row r="86" spans="1:5" x14ac:dyDescent="0.45">
      <c r="A86" s="14" t="s">
        <v>13</v>
      </c>
      <c r="B86" s="15">
        <v>584256.02399999998</v>
      </c>
      <c r="C86" s="15">
        <v>586725.19799999997</v>
      </c>
      <c r="D86" s="15">
        <f t="shared" si="2"/>
        <v>2469.1739999999991</v>
      </c>
      <c r="E86" s="16">
        <f t="shared" si="3"/>
        <v>4.2261849233410712E-3</v>
      </c>
    </row>
    <row r="87" spans="1:5" x14ac:dyDescent="0.45">
      <c r="A87" s="17" t="s">
        <v>37</v>
      </c>
      <c r="B87" s="18">
        <v>260982.891</v>
      </c>
      <c r="C87" s="18">
        <v>258308.77900000001</v>
      </c>
      <c r="D87" s="18">
        <f t="shared" si="2"/>
        <v>-2674.1119999999937</v>
      </c>
      <c r="E87" s="19">
        <f t="shared" si="3"/>
        <v>-1.0246311510128813E-2</v>
      </c>
    </row>
    <row r="88" spans="1:5" x14ac:dyDescent="0.45">
      <c r="A88" s="17" t="s">
        <v>36</v>
      </c>
      <c r="B88" s="18">
        <v>126867.133</v>
      </c>
      <c r="C88" s="18">
        <v>123772.66899999999</v>
      </c>
      <c r="D88" s="18">
        <f t="shared" si="2"/>
        <v>-3094.4640000000072</v>
      </c>
      <c r="E88" s="19">
        <f t="shared" si="3"/>
        <v>-2.4391376448934233E-2</v>
      </c>
    </row>
    <row r="89" spans="1:5" x14ac:dyDescent="0.45">
      <c r="A89" s="17" t="s">
        <v>46</v>
      </c>
      <c r="B89" s="18">
        <v>57123.75</v>
      </c>
      <c r="C89" s="18">
        <v>56364</v>
      </c>
      <c r="D89" s="18">
        <f t="shared" si="2"/>
        <v>-759.75</v>
      </c>
      <c r="E89" s="19">
        <f t="shared" si="3"/>
        <v>-1.3300072211645768E-2</v>
      </c>
    </row>
    <row r="90" spans="1:5" x14ac:dyDescent="0.45">
      <c r="A90" s="17" t="s">
        <v>39</v>
      </c>
      <c r="B90" s="18">
        <v>41517.75</v>
      </c>
      <c r="C90" s="18">
        <v>42264.75</v>
      </c>
      <c r="D90" s="18">
        <f t="shared" si="2"/>
        <v>747</v>
      </c>
      <c r="E90" s="19">
        <f t="shared" si="3"/>
        <v>1.7992304496269668E-2</v>
      </c>
    </row>
    <row r="91" spans="1:5" x14ac:dyDescent="0.45">
      <c r="A91" s="17" t="s">
        <v>38</v>
      </c>
      <c r="B91" s="18">
        <v>18303.25</v>
      </c>
      <c r="C91" s="18">
        <v>29181.5</v>
      </c>
      <c r="D91" s="18">
        <f t="shared" si="2"/>
        <v>10878.25</v>
      </c>
      <c r="E91" s="19">
        <f t="shared" si="3"/>
        <v>0.59433433952986492</v>
      </c>
    </row>
    <row r="92" spans="1:5" x14ac:dyDescent="0.45">
      <c r="A92" s="17" t="s">
        <v>40</v>
      </c>
      <c r="B92" s="18">
        <v>24936.75</v>
      </c>
      <c r="C92" s="18">
        <v>21308.25</v>
      </c>
      <c r="D92" s="18">
        <f t="shared" si="2"/>
        <v>-3628.5</v>
      </c>
      <c r="E92" s="19">
        <f t="shared" si="3"/>
        <v>-0.14550813558302506</v>
      </c>
    </row>
    <row r="93" spans="1:5" x14ac:dyDescent="0.45">
      <c r="A93" s="17" t="s">
        <v>50</v>
      </c>
      <c r="B93" s="18">
        <v>12401.25</v>
      </c>
      <c r="C93" s="18">
        <v>10924.5</v>
      </c>
      <c r="D93" s="18">
        <f t="shared" si="2"/>
        <v>-1476.75</v>
      </c>
      <c r="E93" s="19">
        <f t="shared" si="3"/>
        <v>-0.1190807378288479</v>
      </c>
    </row>
    <row r="94" spans="1:5" x14ac:dyDescent="0.45">
      <c r="A94" s="17" t="s">
        <v>49</v>
      </c>
      <c r="B94" s="18">
        <v>5094.75</v>
      </c>
      <c r="C94" s="18">
        <v>10839.75</v>
      </c>
      <c r="D94" s="18">
        <f t="shared" si="2"/>
        <v>5745</v>
      </c>
      <c r="E94" s="19">
        <f t="shared" si="3"/>
        <v>1.1276313852495217</v>
      </c>
    </row>
    <row r="95" spans="1:5" x14ac:dyDescent="0.45">
      <c r="A95" s="17" t="s">
        <v>43</v>
      </c>
      <c r="B95" s="18">
        <v>2181</v>
      </c>
      <c r="C95" s="18">
        <v>7740</v>
      </c>
      <c r="D95" s="18">
        <f t="shared" si="2"/>
        <v>5559</v>
      </c>
      <c r="E95" s="19">
        <f t="shared" si="3"/>
        <v>2.5488308115543328</v>
      </c>
    </row>
    <row r="96" spans="1:5" x14ac:dyDescent="0.45">
      <c r="A96" s="17" t="s">
        <v>41</v>
      </c>
      <c r="B96" s="18">
        <v>12770</v>
      </c>
      <c r="C96" s="18">
        <v>7405.75</v>
      </c>
      <c r="D96" s="18">
        <f t="shared" si="2"/>
        <v>-5364.25</v>
      </c>
      <c r="E96" s="19">
        <f t="shared" si="3"/>
        <v>-0.42006656225528582</v>
      </c>
    </row>
    <row r="97" spans="1:5" x14ac:dyDescent="0.45">
      <c r="A97" s="17" t="s">
        <v>47</v>
      </c>
      <c r="B97" s="18">
        <v>4848.75</v>
      </c>
      <c r="C97" s="18">
        <v>5849.25</v>
      </c>
      <c r="D97" s="18">
        <f t="shared" si="2"/>
        <v>1000.5</v>
      </c>
      <c r="E97" s="19">
        <f t="shared" si="3"/>
        <v>0.20634184068058778</v>
      </c>
    </row>
    <row r="98" spans="1:5" x14ac:dyDescent="0.45">
      <c r="A98" s="17" t="s">
        <v>42</v>
      </c>
      <c r="B98" s="18">
        <v>11512.5</v>
      </c>
      <c r="C98" s="18">
        <v>3981</v>
      </c>
      <c r="D98" s="18">
        <f t="shared" si="2"/>
        <v>-7531.5</v>
      </c>
      <c r="E98" s="19">
        <f t="shared" si="3"/>
        <v>-0.65420195439739415</v>
      </c>
    </row>
    <row r="99" spans="1:5" x14ac:dyDescent="0.45">
      <c r="A99" s="17" t="s">
        <v>51</v>
      </c>
      <c r="B99" s="18">
        <f>B86-SUM(B87:B98)</f>
        <v>5716.25</v>
      </c>
      <c r="C99" s="18">
        <f>C86-SUM(C87:C98)</f>
        <v>8785</v>
      </c>
      <c r="D99" s="18">
        <f t="shared" si="2"/>
        <v>3068.75</v>
      </c>
      <c r="E99" s="19">
        <f t="shared" si="3"/>
        <v>0.5368467089438006</v>
      </c>
    </row>
    <row r="100" spans="1:5" x14ac:dyDescent="0.45">
      <c r="A100" s="14" t="s">
        <v>14</v>
      </c>
      <c r="B100" s="15">
        <v>80693.399999999994</v>
      </c>
      <c r="C100" s="15">
        <v>70963.574999999997</v>
      </c>
      <c r="D100" s="15">
        <f t="shared" si="2"/>
        <v>-9729.8249999999971</v>
      </c>
      <c r="E100" s="16">
        <f t="shared" si="3"/>
        <v>-0.12057770523983372</v>
      </c>
    </row>
    <row r="101" spans="1:5" x14ac:dyDescent="0.45">
      <c r="A101" s="14" t="s">
        <v>15</v>
      </c>
      <c r="B101" s="15">
        <v>53580.961000000003</v>
      </c>
      <c r="C101" s="15">
        <v>51682.027999999998</v>
      </c>
      <c r="D101" s="15">
        <f t="shared" si="2"/>
        <v>-1898.9330000000045</v>
      </c>
      <c r="E101" s="16">
        <f t="shared" si="3"/>
        <v>-3.5440443108140679E-2</v>
      </c>
    </row>
    <row r="102" spans="1:5" x14ac:dyDescent="0.45">
      <c r="A102" s="14" t="s">
        <v>16</v>
      </c>
      <c r="B102" s="15">
        <v>45777.42</v>
      </c>
      <c r="C102" s="15">
        <v>46260.95</v>
      </c>
      <c r="D102" s="15">
        <f t="shared" si="2"/>
        <v>483.52999999999884</v>
      </c>
      <c r="E102" s="16">
        <f t="shared" si="3"/>
        <v>1.0562631096291552E-2</v>
      </c>
    </row>
    <row r="103" spans="1:5" x14ac:dyDescent="0.45">
      <c r="A103" s="17" t="s">
        <v>55</v>
      </c>
      <c r="B103" s="18">
        <v>37967.39</v>
      </c>
      <c r="C103" s="18">
        <v>38270.54</v>
      </c>
      <c r="D103" s="18">
        <f t="shared" si="2"/>
        <v>303.15000000000146</v>
      </c>
      <c r="E103" s="19">
        <f t="shared" si="3"/>
        <v>7.9844835265210877E-3</v>
      </c>
    </row>
    <row r="104" spans="1:5" x14ac:dyDescent="0.45">
      <c r="A104" s="17" t="s">
        <v>56</v>
      </c>
      <c r="B104" s="18">
        <v>5125.37</v>
      </c>
      <c r="C104" s="18">
        <v>4597.63</v>
      </c>
      <c r="D104" s="18">
        <f t="shared" si="2"/>
        <v>-527.73999999999978</v>
      </c>
      <c r="E104" s="19">
        <f t="shared" si="3"/>
        <v>-0.10296622487742345</v>
      </c>
    </row>
    <row r="105" spans="1:5" x14ac:dyDescent="0.45">
      <c r="A105" s="17" t="s">
        <v>54</v>
      </c>
      <c r="B105" s="18">
        <v>2091.83</v>
      </c>
      <c r="C105" s="18">
        <v>2202.7049999999999</v>
      </c>
      <c r="D105" s="18">
        <f t="shared" si="2"/>
        <v>110.875</v>
      </c>
      <c r="E105" s="19">
        <f t="shared" si="3"/>
        <v>5.3003829183059813E-2</v>
      </c>
    </row>
    <row r="106" spans="1:5" x14ac:dyDescent="0.45">
      <c r="A106" s="17" t="s">
        <v>51</v>
      </c>
      <c r="B106" s="18">
        <f>B102-SUM(B103:B105)</f>
        <v>592.82999999999447</v>
      </c>
      <c r="C106" s="18">
        <f>C102-SUM(C103:C105)</f>
        <v>1190.0749999999971</v>
      </c>
      <c r="D106" s="18">
        <f t="shared" ref="D106:D108" si="4">C106-B106</f>
        <v>597.24500000000262</v>
      </c>
      <c r="E106" s="19">
        <f t="shared" ref="E106:E108" si="5">D106/B106</f>
        <v>1.0074473289138677</v>
      </c>
    </row>
    <row r="107" spans="1:5" x14ac:dyDescent="0.45">
      <c r="A107" s="14" t="s">
        <v>17</v>
      </c>
      <c r="B107" s="15">
        <v>1619.7750000000001</v>
      </c>
      <c r="C107" s="15">
        <v>1753.7750000000001</v>
      </c>
      <c r="D107" s="15">
        <f t="shared" si="4"/>
        <v>134</v>
      </c>
      <c r="E107" s="16">
        <f t="shared" si="5"/>
        <v>8.2727539318732529E-2</v>
      </c>
    </row>
    <row r="108" spans="1:5" x14ac:dyDescent="0.45">
      <c r="A108" s="20" t="s">
        <v>34</v>
      </c>
      <c r="B108" s="21">
        <v>6191518.5</v>
      </c>
      <c r="C108" s="21">
        <v>6072126.3909999989</v>
      </c>
      <c r="D108" s="22">
        <f t="shared" si="4"/>
        <v>-119392.1090000011</v>
      </c>
      <c r="E108" s="23">
        <f t="shared" si="5"/>
        <v>-1.9283170840885173E-2</v>
      </c>
    </row>
  </sheetData>
  <mergeCells count="9">
    <mergeCell ref="A40:A41"/>
    <mergeCell ref="B40:C40"/>
    <mergeCell ref="D40:E40"/>
    <mergeCell ref="A1:E3"/>
    <mergeCell ref="A7:E7"/>
    <mergeCell ref="A8:A9"/>
    <mergeCell ref="B8:C8"/>
    <mergeCell ref="D8:E8"/>
    <mergeCell ref="A39:E3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Juni 2026</vt:lpstr>
    </vt:vector>
  </TitlesOfParts>
  <Company>AS Vinmonopolet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Nordahl, Jens</dc:creator>
  <cp:lastModifiedBy>Nordahl, Jens</cp:lastModifiedBy>
  <dcterms:created xsi:type="dcterms:W3CDTF">2026-07-03T09:15:43Z</dcterms:created>
  <dcterms:modified xsi:type="dcterms:W3CDTF">2026-07-03T09:16:14Z</dcterms:modified>
</cp:coreProperties>
</file>