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mp-my.sharepoint.com/personal/jens_nordahl_vinmonopolet_no/Documents/2 SALG/Salg 2026/Web/"/>
    </mc:Choice>
  </mc:AlternateContent>
  <xr:revisionPtr revIDLastSave="8" documentId="8_{4C690FF4-36AC-4DF1-8281-4D92039EBAB3}" xr6:coauthVersionLast="47" xr6:coauthVersionMax="47" xr10:uidLastSave="{21FB7309-48F0-4B4A-983B-2C664AF8998E}"/>
  <bookViews>
    <workbookView xWindow="-110" yWindow="-110" windowWidth="19420" windowHeight="10300" xr2:uid="{06E3064F-8BEE-4FE7-AA6F-CFCEA0227B36}"/>
  </bookViews>
  <sheets>
    <sheet name="1. halvår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45" i="1" l="1"/>
  <c r="E145" i="1" s="1"/>
  <c r="D144" i="1"/>
  <c r="E144" i="1" s="1"/>
  <c r="C143" i="1"/>
  <c r="B143" i="1"/>
  <c r="D142" i="1"/>
  <c r="E142" i="1" s="1"/>
  <c r="D141" i="1"/>
  <c r="E141" i="1" s="1"/>
  <c r="D140" i="1"/>
  <c r="E140" i="1" s="1"/>
  <c r="D139" i="1"/>
  <c r="E139" i="1" s="1"/>
  <c r="D138" i="1"/>
  <c r="E138" i="1" s="1"/>
  <c r="D137" i="1"/>
  <c r="E137" i="1" s="1"/>
  <c r="D136" i="1"/>
  <c r="E136" i="1" s="1"/>
  <c r="C135" i="1"/>
  <c r="B135" i="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C120" i="1"/>
  <c r="B120" i="1"/>
  <c r="D119" i="1"/>
  <c r="E119" i="1" s="1"/>
  <c r="D118" i="1"/>
  <c r="E118" i="1" s="1"/>
  <c r="D117" i="1"/>
  <c r="E117" i="1" s="1"/>
  <c r="D116" i="1"/>
  <c r="E116" i="1" s="1"/>
  <c r="D115" i="1"/>
  <c r="E115" i="1" s="1"/>
  <c r="D114" i="1"/>
  <c r="E114" i="1" s="1"/>
  <c r="D113" i="1"/>
  <c r="E113" i="1" s="1"/>
  <c r="D112" i="1"/>
  <c r="E112" i="1" s="1"/>
  <c r="D111" i="1"/>
  <c r="E111" i="1" s="1"/>
  <c r="D110" i="1"/>
  <c r="E110" i="1" s="1"/>
  <c r="C109" i="1"/>
  <c r="B109" i="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C90" i="1"/>
  <c r="B90" i="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E33" i="1"/>
  <c r="D33" i="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43" i="1" l="1"/>
  <c r="E143" i="1" s="1"/>
  <c r="D90" i="1"/>
  <c r="E90" i="1" s="1"/>
  <c r="D135" i="1"/>
  <c r="E135" i="1" s="1"/>
  <c r="D109" i="1"/>
  <c r="E109" i="1" s="1"/>
  <c r="D120" i="1"/>
  <c r="E120" i="1" s="1"/>
</calcChain>
</file>

<file path=xl/sharedStrings.xml><?xml version="1.0" encoding="utf-8"?>
<sst xmlns="http://schemas.openxmlformats.org/spreadsheetml/2006/main" count="139" uniqueCount="73">
  <si>
    <t>Totalt salg</t>
  </si>
  <si>
    <t>Kategori</t>
  </si>
  <si>
    <t>Januar - Juni</t>
  </si>
  <si>
    <t>Endring</t>
  </si>
  <si>
    <t>2025</t>
  </si>
  <si>
    <t>2026</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</si>
  <si>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</si>
  <si>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</si>
  <si>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</si>
  <si>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</si>
  <si>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</si>
  <si>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</si>
  <si>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</si>
  <si>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</si>
  <si>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</si>
  <si>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</si>
  <si>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</si>
  <si>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</si>
  <si>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</si>
  <si>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</si>
  <si>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</si>
  <si>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</si>
  <si>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</si>
  <si>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</si>
  <si>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</si>
  <si>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Brennevin, nøytralt &lt; 37,5 %</t>
  </si>
  <si>
    <t>Bitter</t>
  </si>
  <si>
    <t>Rom</t>
  </si>
  <si>
    <t>Fruktbrennevin</t>
  </si>
  <si>
    <t>Genever</t>
  </si>
  <si>
    <t>Øl</t>
  </si>
  <si>
    <t>Alkoholfritt</t>
  </si>
  <si>
    <t>Sterkvin</t>
  </si>
  <si>
    <t>Totalsum</t>
  </si>
  <si>
    <t>Fylkene</t>
  </si>
  <si>
    <t>Agder</t>
  </si>
  <si>
    <t>Akershus</t>
  </si>
  <si>
    <t>Buskerud</t>
  </si>
  <si>
    <t>Finnmark</t>
  </si>
  <si>
    <t>Innlandet</t>
  </si>
  <si>
    <t>Møre og Romsdal</t>
  </si>
  <si>
    <t>Nordland</t>
  </si>
  <si>
    <t>Oslo</t>
  </si>
  <si>
    <t>Rogaland</t>
  </si>
  <si>
    <t>Telemark</t>
  </si>
  <si>
    <t>Troms</t>
  </si>
  <si>
    <t>Trøndelag</t>
  </si>
  <si>
    <t>Vestfold</t>
  </si>
  <si>
    <t>Vestland</t>
  </si>
  <si>
    <t>Østfold</t>
  </si>
  <si>
    <t>Italia</t>
  </si>
  <si>
    <t>Frankrike</t>
  </si>
  <si>
    <t>Spania</t>
  </si>
  <si>
    <t>Chile</t>
  </si>
  <si>
    <t>USA</t>
  </si>
  <si>
    <t>Portugal</t>
  </si>
  <si>
    <t>Australia</t>
  </si>
  <si>
    <t>Sør-Afrika</t>
  </si>
  <si>
    <t>Argentina</t>
  </si>
  <si>
    <t>Libanon</t>
  </si>
  <si>
    <t>Tyskland</t>
  </si>
  <si>
    <t>Hellas</t>
  </si>
  <si>
    <t>Georgia</t>
  </si>
  <si>
    <t>Østerrike</t>
  </si>
  <si>
    <t>New Zealand</t>
  </si>
  <si>
    <t>Andre land</t>
  </si>
  <si>
    <t>Ungarn</t>
  </si>
  <si>
    <t>Romania</t>
  </si>
  <si>
    <t>England</t>
  </si>
  <si>
    <t>Norge</t>
  </si>
  <si>
    <t>Sverige</t>
  </si>
  <si>
    <t xml:space="preserve">Salget gikk ned med 2 prosent tilsvarende en reduksjon på snaut 900.000 liter i første halvår målt mot samme periode i fjor. Nedgangen kan ha flere årsaker. Redusert svensk matmoms fra 1. april kan ha bidratt til noe økning i grensehandelen. Avinor melder om vekst i flytrafikken til utlandet, noe som kan innebære økt taxfree-salg. Store deler av landet hadde dessuten en kaldere værtype enn normalt gjennom store deler av våren, dette kan også ha bremset salget noe. Det var også en svak nedgang under vinter-OL, særlig under herrenes ulike langrennsøvelser. Vi registrerer videre et moderat tap under fotball-VM, noe som kan ha sammenheng med at mange ser kampene ute, og at noe av  konsumet med dette flyttes til skjenkenæringen. Sammensetningen i salget dreier fortsatt i lett og lys retning; rødvin taper markedsandeler til hvitvin, øl og alkoholfritt, mens salget av brennevin har en stabil markedsandel . </t>
  </si>
  <si>
    <t>Kategori/land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</si>
</sst>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
  </numFmts>
  <fonts count="3" x14ac:knownFonts="1">
    <font>
      <sz val="10"/>
      <color theme="1"/>
      <name val="Segoe Ui"/>
      <family val="2"/>
    </font>
    <font>
      <sz val="10"/>
      <color theme="1"/>
      <name val="Segoe Ui"/>
      <family val="2"/>
    </font>
    <font>
      <b/>
      <sz val="10"/>
      <color theme="1"/>
      <name val="Segoe Ui"/>
      <family val="2"/>
    </font>
  </fonts>
  <fills count="5">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3" borderId="9" xfId="0" applyFont="1" applyFill="1" applyBorder="1" applyAlignment="1">
      <alignment horizontal="center"/>
    </xf>
    <xf numFmtId="9" fontId="2" fillId="3" borderId="9" xfId="1" applyFont="1" applyFill="1" applyBorder="1" applyAlignment="1">
      <alignment horizontal="center"/>
    </xf>
    <xf numFmtId="0" fontId="2" fillId="4" borderId="9" xfId="0" applyFont="1" applyFill="1" applyBorder="1" applyAlignment="1">
      <alignment horizontal="left"/>
    </xf>
    <xf numFmtId="164" fontId="2" fillId="4" borderId="9" xfId="0" applyNumberFormat="1" applyFont="1" applyFill="1" applyBorder="1"/>
    <xf numFmtId="9" fontId="2" fillId="4" borderId="9" xfId="1" applyFont="1" applyFill="1" applyBorder="1"/>
    <xf numFmtId="165" fontId="0" fillId="0" borderId="0" xfId="1" applyNumberFormat="1" applyFont="1"/>
    <xf numFmtId="0" fontId="0" fillId="0" borderId="9" xfId="0" applyBorder="1" applyAlignment="1">
      <alignment horizontal="left" indent="1"/>
    </xf>
    <xf numFmtId="164" fontId="0" fillId="0" borderId="9" xfId="0" applyNumberFormat="1" applyBorder="1"/>
    <xf numFmtId="9" fontId="0" fillId="0" borderId="9" xfId="1" applyFont="1" applyBorder="1"/>
    <xf numFmtId="0" fontId="2" fillId="3" borderId="9" xfId="0" applyFont="1" applyFill="1" applyBorder="1" applyAlignment="1">
      <alignment horizontal="left"/>
    </xf>
    <xf numFmtId="164" fontId="2" fillId="3" borderId="9" xfId="0" applyNumberFormat="1" applyFont="1" applyFill="1" applyBorder="1"/>
    <xf numFmtId="164" fontId="2" fillId="2" borderId="9" xfId="0" applyNumberFormat="1" applyFont="1" applyFill="1" applyBorder="1"/>
    <xf numFmtId="9" fontId="2"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9" xfId="0" applyFont="1" applyFill="1" applyBorder="1" applyAlignment="1">
      <alignment horizontal="center" vertical="center"/>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340F-4C47-453E-87EC-9C0915E243ED}">
  <dimension ref="A1:H145"/>
  <sheetViews>
    <sheetView tabSelected="1" workbookViewId="0">
      <selection sqref="A1:E13"/>
    </sheetView>
  </sheetViews>
  <sheetFormatPr baseColWidth="10" defaultRowHeight="16" x14ac:dyDescent="0.45"/>
  <cols>
    <col min="1" max="1" width="29.54296875" customWidth="1"/>
    <col min="2" max="3" width="12.08984375" customWidth="1"/>
    <col min="5" max="5" width="10.90625" style="15"/>
    <col min="8" max="8" width="12.7265625" bestFit="1" customWidth="1"/>
  </cols>
  <sheetData>
    <row r="1" spans="1:5" x14ac:dyDescent="0.45">
      <c r="A1" s="18" t="s">
        <v>71</v>
      </c>
      <c r="B1" s="19"/>
      <c r="C1" s="19"/>
      <c r="D1" s="19"/>
      <c r="E1" s="20"/>
    </row>
    <row r="2" spans="1:5" x14ac:dyDescent="0.45">
      <c r="A2" s="21"/>
      <c r="B2" s="22"/>
      <c r="C2" s="22"/>
      <c r="D2" s="22"/>
      <c r="E2" s="23"/>
    </row>
    <row r="3" spans="1:5" x14ac:dyDescent="0.45">
      <c r="A3" s="21"/>
      <c r="B3" s="22"/>
      <c r="C3" s="22"/>
      <c r="D3" s="22"/>
      <c r="E3" s="23"/>
    </row>
    <row r="4" spans="1:5" x14ac:dyDescent="0.45">
      <c r="A4" s="21"/>
      <c r="B4" s="22"/>
      <c r="C4" s="22"/>
      <c r="D4" s="22"/>
      <c r="E4" s="23"/>
    </row>
    <row r="5" spans="1:5" x14ac:dyDescent="0.45">
      <c r="A5" s="21"/>
      <c r="B5" s="22"/>
      <c r="C5" s="22"/>
      <c r="D5" s="22"/>
      <c r="E5" s="23"/>
    </row>
    <row r="6" spans="1:5" x14ac:dyDescent="0.45">
      <c r="A6" s="21"/>
      <c r="B6" s="22"/>
      <c r="C6" s="22"/>
      <c r="D6" s="22"/>
      <c r="E6" s="23"/>
    </row>
    <row r="7" spans="1:5" x14ac:dyDescent="0.45">
      <c r="A7" s="21"/>
      <c r="B7" s="22"/>
      <c r="C7" s="22"/>
      <c r="D7" s="22"/>
      <c r="E7" s="23"/>
    </row>
    <row r="8" spans="1:5" x14ac:dyDescent="0.45">
      <c r="A8" s="21"/>
      <c r="B8" s="22"/>
      <c r="C8" s="22"/>
      <c r="D8" s="22"/>
      <c r="E8" s="23"/>
    </row>
    <row r="9" spans="1:5" x14ac:dyDescent="0.45">
      <c r="A9" s="21"/>
      <c r="B9" s="22"/>
      <c r="C9" s="22"/>
      <c r="D9" s="22"/>
      <c r="E9" s="23"/>
    </row>
    <row r="10" spans="1:5" x14ac:dyDescent="0.45">
      <c r="A10" s="21"/>
      <c r="B10" s="22"/>
      <c r="C10" s="22"/>
      <c r="D10" s="22"/>
      <c r="E10" s="23"/>
    </row>
    <row r="11" spans="1:5" x14ac:dyDescent="0.45">
      <c r="A11" s="21"/>
      <c r="B11" s="22"/>
      <c r="C11" s="22"/>
      <c r="D11" s="22"/>
      <c r="E11" s="23"/>
    </row>
    <row r="12" spans="1:5" x14ac:dyDescent="0.45">
      <c r="A12" s="21"/>
      <c r="B12" s="22"/>
      <c r="C12" s="22"/>
      <c r="D12" s="22"/>
      <c r="E12" s="23"/>
    </row>
    <row r="13" spans="1:5" ht="16.5" thickBot="1" x14ac:dyDescent="0.5">
      <c r="A13" s="24"/>
      <c r="B13" s="25"/>
      <c r="C13" s="25"/>
      <c r="D13" s="25"/>
      <c r="E13" s="26"/>
    </row>
    <row r="17" spans="1:8" x14ac:dyDescent="0.45">
      <c r="A17" s="17" t="s">
        <v>0</v>
      </c>
      <c r="B17" s="17"/>
      <c r="C17" s="17"/>
      <c r="D17" s="17"/>
      <c r="E17" s="17"/>
    </row>
    <row r="18" spans="1:8" x14ac:dyDescent="0.45">
      <c r="A18" s="27" t="s">
        <v>1</v>
      </c>
      <c r="B18" s="17" t="s">
        <v>2</v>
      </c>
      <c r="C18" s="17"/>
      <c r="D18" s="17" t="s">
        <v>3</v>
      </c>
      <c r="E18" s="17"/>
    </row>
    <row r="19" spans="1:8" x14ac:dyDescent="0.45">
      <c r="A19" s="27"/>
      <c r="B19" s="1" t="s">
        <v>4</v>
      </c>
      <c r="C19" s="1" t="s">
        <v>5</v>
      </c>
      <c r="D19" s="1" t="s">
        <v>6</v>
      </c>
      <c r="E19" s="2" t="s">
        <v>7</v>
      </c>
    </row>
    <row r="20" spans="1:8" x14ac:dyDescent="0.45">
      <c r="A20" s="3" t="s">
        <v>8</v>
      </c>
      <c r="B20" s="4">
        <v>33955414.278000005</v>
      </c>
      <c r="C20" s="4">
        <v>33108903.357999999</v>
      </c>
      <c r="D20" s="4">
        <f>C20-B20</f>
        <v>-846510.92000000551</v>
      </c>
      <c r="E20" s="5">
        <f>D20/B20</f>
        <v>-2.4930071919295266E-2</v>
      </c>
      <c r="G20" s="6"/>
      <c r="H20" s="6"/>
    </row>
    <row r="21" spans="1:8" x14ac:dyDescent="0.45">
      <c r="A21" s="7" t="s">
        <v>9</v>
      </c>
      <c r="B21" s="8">
        <v>16588002.071</v>
      </c>
      <c r="C21" s="8">
        <v>15992885.632999999</v>
      </c>
      <c r="D21" s="8">
        <f t="shared" ref="D21:D45" si="0">C21-B21</f>
        <v>-595116.43800000101</v>
      </c>
      <c r="E21" s="9">
        <f t="shared" ref="E21:E45" si="1">D21/B21</f>
        <v>-3.5876318043172553E-2</v>
      </c>
      <c r="G21" s="6"/>
      <c r="H21" s="6"/>
    </row>
    <row r="22" spans="1:8" x14ac:dyDescent="0.45">
      <c r="A22" s="7" t="s">
        <v>10</v>
      </c>
      <c r="B22" s="8">
        <v>11219660.527999999</v>
      </c>
      <c r="C22" s="8">
        <v>11177755.101</v>
      </c>
      <c r="D22" s="8">
        <f t="shared" si="0"/>
        <v>-41905.42699999921</v>
      </c>
      <c r="E22" s="9">
        <f t="shared" si="1"/>
        <v>-3.7349995479292112E-3</v>
      </c>
      <c r="G22" s="6"/>
      <c r="H22" s="6"/>
    </row>
    <row r="23" spans="1:8" x14ac:dyDescent="0.45">
      <c r="A23" s="7" t="s">
        <v>11</v>
      </c>
      <c r="B23" s="8">
        <v>3149061.1500000004</v>
      </c>
      <c r="C23" s="8">
        <v>3059218.3499999996</v>
      </c>
      <c r="D23" s="8">
        <f t="shared" si="0"/>
        <v>-89842.800000000745</v>
      </c>
      <c r="E23" s="9">
        <f t="shared" si="1"/>
        <v>-2.8530027116177383E-2</v>
      </c>
      <c r="G23" s="6"/>
      <c r="H23" s="6"/>
    </row>
    <row r="24" spans="1:8" x14ac:dyDescent="0.45">
      <c r="A24" s="7" t="s">
        <v>12</v>
      </c>
      <c r="B24" s="8">
        <v>2193969.9979999997</v>
      </c>
      <c r="C24" s="8">
        <v>2141535.1260000002</v>
      </c>
      <c r="D24" s="8">
        <f t="shared" si="0"/>
        <v>-52434.871999999508</v>
      </c>
      <c r="E24" s="9">
        <f t="shared" si="1"/>
        <v>-2.3899539213297627E-2</v>
      </c>
      <c r="G24" s="6"/>
      <c r="H24" s="6"/>
    </row>
    <row r="25" spans="1:8" x14ac:dyDescent="0.45">
      <c r="A25" s="7" t="s">
        <v>13</v>
      </c>
      <c r="B25" s="8">
        <v>355543.77500000002</v>
      </c>
      <c r="C25" s="8">
        <v>312705.22499999998</v>
      </c>
      <c r="D25" s="8">
        <f t="shared" si="0"/>
        <v>-42838.550000000047</v>
      </c>
      <c r="E25" s="9">
        <f t="shared" si="1"/>
        <v>-0.12048741396189554</v>
      </c>
      <c r="G25" s="6"/>
      <c r="H25" s="6"/>
    </row>
    <row r="26" spans="1:8" x14ac:dyDescent="0.45">
      <c r="A26" s="7" t="s">
        <v>14</v>
      </c>
      <c r="B26" s="8">
        <v>245308.30099999998</v>
      </c>
      <c r="C26" s="8">
        <v>222429.71799999999</v>
      </c>
      <c r="D26" s="8">
        <f t="shared" si="0"/>
        <v>-22878.582999999984</v>
      </c>
      <c r="E26" s="9">
        <f t="shared" si="1"/>
        <v>-9.3264609908166082E-2</v>
      </c>
      <c r="G26" s="6"/>
      <c r="H26" s="6"/>
    </row>
    <row r="27" spans="1:8" x14ac:dyDescent="0.45">
      <c r="A27" s="7" t="s">
        <v>15</v>
      </c>
      <c r="B27" s="8">
        <v>198085.15500000003</v>
      </c>
      <c r="C27" s="8">
        <v>194952.35499999998</v>
      </c>
      <c r="D27" s="8">
        <f t="shared" si="0"/>
        <v>-3132.8000000000466</v>
      </c>
      <c r="E27" s="9">
        <f t="shared" si="1"/>
        <v>-1.5815420393315422E-2</v>
      </c>
      <c r="G27" s="6"/>
      <c r="H27" s="6"/>
    </row>
    <row r="28" spans="1:8" x14ac:dyDescent="0.45">
      <c r="A28" s="7" t="s">
        <v>16</v>
      </c>
      <c r="B28" s="8">
        <v>5761.55</v>
      </c>
      <c r="C28" s="8">
        <v>7340.1</v>
      </c>
      <c r="D28" s="8">
        <f t="shared" si="0"/>
        <v>1578.5500000000002</v>
      </c>
      <c r="E28" s="9">
        <f t="shared" si="1"/>
        <v>0.27398009216269931</v>
      </c>
      <c r="G28" s="6"/>
      <c r="H28" s="6"/>
    </row>
    <row r="29" spans="1:8" x14ac:dyDescent="0.45">
      <c r="A29" s="3" t="s">
        <v>17</v>
      </c>
      <c r="B29" s="4">
        <v>5441578.5799999991</v>
      </c>
      <c r="C29" s="4">
        <v>5298466.8499999996</v>
      </c>
      <c r="D29" s="4">
        <f t="shared" si="0"/>
        <v>-143111.72999999952</v>
      </c>
      <c r="E29" s="5">
        <f t="shared" si="1"/>
        <v>-2.629967166623174E-2</v>
      </c>
      <c r="G29" s="6"/>
      <c r="H29" s="6"/>
    </row>
    <row r="30" spans="1:8" x14ac:dyDescent="0.45">
      <c r="A30" s="7" t="s">
        <v>18</v>
      </c>
      <c r="B30" s="8">
        <v>1527064.34</v>
      </c>
      <c r="C30" s="8">
        <v>1477023.94</v>
      </c>
      <c r="D30" s="8">
        <f t="shared" si="0"/>
        <v>-50040.40000000014</v>
      </c>
      <c r="E30" s="9">
        <f t="shared" si="1"/>
        <v>-3.2769018756603367E-2</v>
      </c>
      <c r="G30" s="6"/>
      <c r="H30" s="6"/>
    </row>
    <row r="31" spans="1:8" x14ac:dyDescent="0.45">
      <c r="A31" s="7" t="s">
        <v>19</v>
      </c>
      <c r="B31" s="8">
        <v>1082309.3399999999</v>
      </c>
      <c r="C31" s="8">
        <v>1079781.0399999998</v>
      </c>
      <c r="D31" s="8">
        <f t="shared" si="0"/>
        <v>-2528.3000000000466</v>
      </c>
      <c r="E31" s="9">
        <f t="shared" si="1"/>
        <v>-2.3360234514838863E-3</v>
      </c>
      <c r="G31" s="6"/>
      <c r="H31" s="6"/>
    </row>
    <row r="32" spans="1:8" x14ac:dyDescent="0.45">
      <c r="A32" s="7" t="s">
        <v>20</v>
      </c>
      <c r="B32" s="8">
        <v>732729.05999999994</v>
      </c>
      <c r="C32" s="8">
        <v>724020.37</v>
      </c>
      <c r="D32" s="8">
        <f t="shared" si="0"/>
        <v>-8708.6899999999441</v>
      </c>
      <c r="E32" s="9">
        <f t="shared" si="1"/>
        <v>-1.188527994235679E-2</v>
      </c>
      <c r="G32" s="6"/>
      <c r="H32" s="6"/>
    </row>
    <row r="33" spans="1:8" x14ac:dyDescent="0.45">
      <c r="A33" s="7" t="s">
        <v>21</v>
      </c>
      <c r="B33" s="8">
        <v>503835.66</v>
      </c>
      <c r="C33" s="8">
        <v>491473.5</v>
      </c>
      <c r="D33" s="8">
        <f t="shared" si="0"/>
        <v>-12362.159999999974</v>
      </c>
      <c r="E33" s="9">
        <f t="shared" si="1"/>
        <v>-2.4536095757890529E-2</v>
      </c>
      <c r="G33" s="6"/>
      <c r="H33" s="6"/>
    </row>
    <row r="34" spans="1:8" x14ac:dyDescent="0.45">
      <c r="A34" s="7" t="s">
        <v>22</v>
      </c>
      <c r="B34" s="8">
        <v>462654.75</v>
      </c>
      <c r="C34" s="8">
        <v>432580.54</v>
      </c>
      <c r="D34" s="8">
        <f t="shared" si="0"/>
        <v>-30074.210000000021</v>
      </c>
      <c r="E34" s="9">
        <f t="shared" si="1"/>
        <v>-6.5003569076076753E-2</v>
      </c>
      <c r="G34" s="6"/>
      <c r="H34" s="6"/>
    </row>
    <row r="35" spans="1:8" x14ac:dyDescent="0.45">
      <c r="A35" s="7" t="s">
        <v>23</v>
      </c>
      <c r="B35" s="8">
        <v>395125.62999999995</v>
      </c>
      <c r="C35" s="8">
        <v>378573.56999999989</v>
      </c>
      <c r="D35" s="8">
        <f t="shared" si="0"/>
        <v>-16552.060000000056</v>
      </c>
      <c r="E35" s="9">
        <f t="shared" si="1"/>
        <v>-4.1890626026967824E-2</v>
      </c>
      <c r="G35" s="6"/>
      <c r="H35" s="6"/>
    </row>
    <row r="36" spans="1:8" x14ac:dyDescent="0.45">
      <c r="A36" s="7" t="s">
        <v>24</v>
      </c>
      <c r="B36" s="8">
        <v>347039.56</v>
      </c>
      <c r="C36" s="8">
        <v>330362.14999999997</v>
      </c>
      <c r="D36" s="8">
        <f t="shared" si="0"/>
        <v>-16677.410000000033</v>
      </c>
      <c r="E36" s="9">
        <f t="shared" si="1"/>
        <v>-4.8056221601940806E-2</v>
      </c>
      <c r="G36" s="6"/>
      <c r="H36" s="6"/>
    </row>
    <row r="37" spans="1:8" x14ac:dyDescent="0.45">
      <c r="A37" s="7" t="s">
        <v>25</v>
      </c>
      <c r="B37" s="8">
        <v>165313.5</v>
      </c>
      <c r="C37" s="8">
        <v>165604.49999999997</v>
      </c>
      <c r="D37" s="8">
        <f t="shared" si="0"/>
        <v>290.9999999999709</v>
      </c>
      <c r="E37" s="9">
        <f t="shared" si="1"/>
        <v>1.7602918091987098E-3</v>
      </c>
      <c r="G37" s="6"/>
      <c r="H37" s="6"/>
    </row>
    <row r="38" spans="1:8" x14ac:dyDescent="0.45">
      <c r="A38" s="7" t="s">
        <v>26</v>
      </c>
      <c r="B38" s="8">
        <v>92046.24</v>
      </c>
      <c r="C38" s="8">
        <v>90705.34</v>
      </c>
      <c r="D38" s="8">
        <f t="shared" si="0"/>
        <v>-1340.9000000000087</v>
      </c>
      <c r="E38" s="9">
        <f t="shared" si="1"/>
        <v>-1.4567678158282278E-2</v>
      </c>
      <c r="G38" s="6"/>
      <c r="H38" s="6"/>
    </row>
    <row r="39" spans="1:8" x14ac:dyDescent="0.45">
      <c r="A39" s="7" t="s">
        <v>27</v>
      </c>
      <c r="B39" s="8">
        <v>89403.199999999968</v>
      </c>
      <c r="C39" s="8">
        <v>88416.900000000009</v>
      </c>
      <c r="D39" s="8">
        <f t="shared" si="0"/>
        <v>-986.29999999995925</v>
      </c>
      <c r="E39" s="9">
        <f t="shared" si="1"/>
        <v>-1.103204359575451E-2</v>
      </c>
      <c r="G39" s="6"/>
      <c r="H39" s="6"/>
    </row>
    <row r="40" spans="1:8" x14ac:dyDescent="0.45">
      <c r="A40" s="7" t="s">
        <v>28</v>
      </c>
      <c r="B40" s="8">
        <v>40063.4</v>
      </c>
      <c r="C40" s="8">
        <v>36436.1</v>
      </c>
      <c r="D40" s="8">
        <f t="shared" si="0"/>
        <v>-3627.3000000000029</v>
      </c>
      <c r="E40" s="9">
        <f t="shared" si="1"/>
        <v>-9.0538995691828522E-2</v>
      </c>
      <c r="G40" s="6"/>
      <c r="H40" s="6"/>
    </row>
    <row r="41" spans="1:8" x14ac:dyDescent="0.45">
      <c r="A41" s="7" t="s">
        <v>29</v>
      </c>
      <c r="B41" s="8">
        <v>3993.9</v>
      </c>
      <c r="C41" s="8">
        <v>3488.9</v>
      </c>
      <c r="D41" s="8">
        <f t="shared" si="0"/>
        <v>-505</v>
      </c>
      <c r="E41" s="9">
        <f t="shared" si="1"/>
        <v>-0.1264428253085956</v>
      </c>
      <c r="G41" s="6"/>
      <c r="H41" s="6"/>
    </row>
    <row r="42" spans="1:8" x14ac:dyDescent="0.45">
      <c r="A42" s="3" t="s">
        <v>30</v>
      </c>
      <c r="B42" s="4">
        <v>1563850.9760000005</v>
      </c>
      <c r="C42" s="4">
        <v>1642879.7890000001</v>
      </c>
      <c r="D42" s="4">
        <f t="shared" si="0"/>
        <v>79028.812999999616</v>
      </c>
      <c r="E42" s="5">
        <f t="shared" si="1"/>
        <v>5.0534746732798404E-2</v>
      </c>
      <c r="G42" s="6"/>
      <c r="H42" s="6"/>
    </row>
    <row r="43" spans="1:8" x14ac:dyDescent="0.45">
      <c r="A43" s="3" t="s">
        <v>31</v>
      </c>
      <c r="B43" s="4">
        <v>639915.96499999985</v>
      </c>
      <c r="C43" s="4">
        <v>680162.255</v>
      </c>
      <c r="D43" s="4">
        <f t="shared" si="0"/>
        <v>40246.290000000154</v>
      </c>
      <c r="E43" s="5">
        <f t="shared" si="1"/>
        <v>6.2893086282040433E-2</v>
      </c>
      <c r="G43" s="6"/>
      <c r="H43" s="6"/>
    </row>
    <row r="44" spans="1:8" x14ac:dyDescent="0.45">
      <c r="A44" s="3" t="s">
        <v>32</v>
      </c>
      <c r="B44" s="4">
        <v>185148.79999999999</v>
      </c>
      <c r="C44" s="4">
        <v>178240.9</v>
      </c>
      <c r="D44" s="4">
        <f t="shared" si="0"/>
        <v>-6907.8999999999942</v>
      </c>
      <c r="E44" s="5">
        <f t="shared" si="1"/>
        <v>-3.730999066696622E-2</v>
      </c>
      <c r="G44" s="6"/>
      <c r="H44" s="6"/>
    </row>
    <row r="45" spans="1:8" x14ac:dyDescent="0.45">
      <c r="A45" s="10" t="s">
        <v>33</v>
      </c>
      <c r="B45" s="11">
        <v>41785908.598999999</v>
      </c>
      <c r="C45" s="11">
        <v>40908653.151999995</v>
      </c>
      <c r="D45" s="12">
        <f t="shared" si="0"/>
        <v>-877255.44700000435</v>
      </c>
      <c r="E45" s="13">
        <f t="shared" si="1"/>
        <v>-2.0994049822360413E-2</v>
      </c>
      <c r="G45" s="6"/>
      <c r="H45" s="6"/>
    </row>
    <row r="46" spans="1:8" x14ac:dyDescent="0.45">
      <c r="D46" s="14"/>
    </row>
    <row r="47" spans="1:8" x14ac:dyDescent="0.45">
      <c r="D47" s="14"/>
    </row>
    <row r="48" spans="1:8" x14ac:dyDescent="0.45">
      <c r="D48" s="14"/>
    </row>
    <row r="49" spans="1:5" x14ac:dyDescent="0.45">
      <c r="A49" s="17" t="s">
        <v>0</v>
      </c>
      <c r="B49" s="17"/>
      <c r="C49" s="17"/>
      <c r="D49" s="17"/>
      <c r="E49" s="17"/>
    </row>
    <row r="50" spans="1:5" x14ac:dyDescent="0.45">
      <c r="A50" s="27" t="s">
        <v>34</v>
      </c>
      <c r="B50" s="17" t="s">
        <v>2</v>
      </c>
      <c r="C50" s="17"/>
      <c r="D50" s="17" t="s">
        <v>3</v>
      </c>
      <c r="E50" s="17"/>
    </row>
    <row r="51" spans="1:5" x14ac:dyDescent="0.45">
      <c r="A51" s="27"/>
      <c r="B51" s="1" t="s">
        <v>4</v>
      </c>
      <c r="C51" s="1" t="s">
        <v>5</v>
      </c>
      <c r="D51" s="1" t="s">
        <v>6</v>
      </c>
      <c r="E51" s="2" t="s">
        <v>7</v>
      </c>
    </row>
    <row r="52" spans="1:5" x14ac:dyDescent="0.45">
      <c r="A52" s="16" t="s">
        <v>35</v>
      </c>
      <c r="B52" s="8">
        <v>2291819.5139999995</v>
      </c>
      <c r="C52" s="8">
        <v>2245692.4690000014</v>
      </c>
      <c r="D52" s="8">
        <f t="shared" ref="D52:D115" si="2">C52-B52</f>
        <v>-46127.044999998063</v>
      </c>
      <c r="E52" s="9">
        <f t="shared" ref="E52:E115" si="3">D52/B52</f>
        <v>-2.012682269184923E-2</v>
      </c>
    </row>
    <row r="53" spans="1:5" x14ac:dyDescent="0.45">
      <c r="A53" s="16" t="s">
        <v>36</v>
      </c>
      <c r="B53" s="8">
        <v>5558449.0289999936</v>
      </c>
      <c r="C53" s="8">
        <v>5419662.686999999</v>
      </c>
      <c r="D53" s="8">
        <f t="shared" si="2"/>
        <v>-138786.34199999459</v>
      </c>
      <c r="E53" s="9">
        <f t="shared" si="3"/>
        <v>-2.4968537316058342E-2</v>
      </c>
    </row>
    <row r="54" spans="1:5" x14ac:dyDescent="0.45">
      <c r="A54" s="16" t="s">
        <v>37</v>
      </c>
      <c r="B54" s="8">
        <v>2087768.9580000013</v>
      </c>
      <c r="C54" s="8">
        <v>2066399.9470000006</v>
      </c>
      <c r="D54" s="8">
        <f t="shared" si="2"/>
        <v>-21369.011000000639</v>
      </c>
      <c r="E54" s="9">
        <f t="shared" si="3"/>
        <v>-1.0235333233650189E-2</v>
      </c>
    </row>
    <row r="55" spans="1:5" x14ac:dyDescent="0.45">
      <c r="A55" s="16" t="s">
        <v>38</v>
      </c>
      <c r="B55" s="8">
        <v>544793.5469999999</v>
      </c>
      <c r="C55" s="8">
        <v>537211.45300000045</v>
      </c>
      <c r="D55" s="8">
        <f t="shared" si="2"/>
        <v>-7582.0939999994589</v>
      </c>
      <c r="E55" s="9">
        <f t="shared" si="3"/>
        <v>-1.3917371161519027E-2</v>
      </c>
    </row>
    <row r="56" spans="1:5" x14ac:dyDescent="0.45">
      <c r="A56" s="16" t="s">
        <v>39</v>
      </c>
      <c r="B56" s="8">
        <v>2818515.2510000062</v>
      </c>
      <c r="C56" s="8">
        <v>2768031.466999996</v>
      </c>
      <c r="D56" s="8">
        <f t="shared" si="2"/>
        <v>-50483.78400001023</v>
      </c>
      <c r="E56" s="9">
        <f t="shared" si="3"/>
        <v>-1.7911481579565212E-2</v>
      </c>
    </row>
    <row r="57" spans="1:5" x14ac:dyDescent="0.45">
      <c r="A57" s="16" t="s">
        <v>40</v>
      </c>
      <c r="B57" s="8">
        <v>1856633.865</v>
      </c>
      <c r="C57" s="8">
        <v>1825827.0850000002</v>
      </c>
      <c r="D57" s="8">
        <f t="shared" si="2"/>
        <v>-30806.779999999795</v>
      </c>
      <c r="E57" s="9">
        <f t="shared" si="3"/>
        <v>-1.6592813790994702E-2</v>
      </c>
    </row>
    <row r="58" spans="1:5" x14ac:dyDescent="0.45">
      <c r="A58" s="16" t="s">
        <v>41</v>
      </c>
      <c r="B58" s="8">
        <v>2015034.487</v>
      </c>
      <c r="C58" s="8">
        <v>1978322.2659999984</v>
      </c>
      <c r="D58" s="8">
        <f t="shared" si="2"/>
        <v>-36712.221000001533</v>
      </c>
      <c r="E58" s="9">
        <f t="shared" si="3"/>
        <v>-1.8219152692844971E-2</v>
      </c>
    </row>
    <row r="59" spans="1:5" x14ac:dyDescent="0.45">
      <c r="A59" s="16" t="s">
        <v>42</v>
      </c>
      <c r="B59" s="8">
        <v>6175882.8890000023</v>
      </c>
      <c r="C59" s="8">
        <v>5993906.0750000039</v>
      </c>
      <c r="D59" s="8">
        <f t="shared" si="2"/>
        <v>-181976.81399999838</v>
      </c>
      <c r="E59" s="9">
        <f t="shared" si="3"/>
        <v>-2.9465716444222283E-2</v>
      </c>
    </row>
    <row r="60" spans="1:5" x14ac:dyDescent="0.45">
      <c r="A60" s="16" t="s">
        <v>43</v>
      </c>
      <c r="B60" s="8">
        <v>3606757.4990000059</v>
      </c>
      <c r="C60" s="8">
        <v>3555223.174999998</v>
      </c>
      <c r="D60" s="8">
        <f t="shared" si="2"/>
        <v>-51534.324000007939</v>
      </c>
      <c r="E60" s="9">
        <f t="shared" si="3"/>
        <v>-1.428826973099692E-2</v>
      </c>
    </row>
    <row r="61" spans="1:5" x14ac:dyDescent="0.45">
      <c r="A61" s="16" t="s">
        <v>44</v>
      </c>
      <c r="B61" s="8">
        <v>1310873.6350000012</v>
      </c>
      <c r="C61" s="8">
        <v>1277638.8849999998</v>
      </c>
      <c r="D61" s="8">
        <f t="shared" si="2"/>
        <v>-33234.750000001397</v>
      </c>
      <c r="E61" s="9">
        <f t="shared" si="3"/>
        <v>-2.5353130242795192E-2</v>
      </c>
    </row>
    <row r="62" spans="1:5" x14ac:dyDescent="0.45">
      <c r="A62" s="16" t="s">
        <v>45</v>
      </c>
      <c r="B62" s="8">
        <v>1465696.279000001</v>
      </c>
      <c r="C62" s="8">
        <v>1438429.997</v>
      </c>
      <c r="D62" s="8">
        <f t="shared" si="2"/>
        <v>-27266.282000001054</v>
      </c>
      <c r="E62" s="9">
        <f t="shared" si="3"/>
        <v>-1.8602955053282928E-2</v>
      </c>
    </row>
    <row r="63" spans="1:5" x14ac:dyDescent="0.45">
      <c r="A63" s="16" t="s">
        <v>46</v>
      </c>
      <c r="B63" s="8">
        <v>3548566.8370000036</v>
      </c>
      <c r="C63" s="8">
        <v>3466464.8390000043</v>
      </c>
      <c r="D63" s="8">
        <f t="shared" si="2"/>
        <v>-82101.997999999207</v>
      </c>
      <c r="E63" s="9">
        <f t="shared" si="3"/>
        <v>-2.3136663833957575E-2</v>
      </c>
    </row>
    <row r="64" spans="1:5" x14ac:dyDescent="0.45">
      <c r="A64" s="16" t="s">
        <v>47</v>
      </c>
      <c r="B64" s="8">
        <v>2214224.5779999997</v>
      </c>
      <c r="C64" s="8">
        <v>2184380.9450000017</v>
      </c>
      <c r="D64" s="8">
        <f t="shared" si="2"/>
        <v>-29843.632999998052</v>
      </c>
      <c r="E64" s="9">
        <f t="shared" si="3"/>
        <v>-1.347814187256215E-2</v>
      </c>
    </row>
    <row r="65" spans="1:5" x14ac:dyDescent="0.45">
      <c r="A65" s="16" t="s">
        <v>48</v>
      </c>
      <c r="B65" s="8">
        <v>4663725.3920000009</v>
      </c>
      <c r="C65" s="8">
        <v>4548308.4390000105</v>
      </c>
      <c r="D65" s="8">
        <f t="shared" si="2"/>
        <v>-115416.95299999043</v>
      </c>
      <c r="E65" s="9">
        <f t="shared" si="3"/>
        <v>-2.474780208928528E-2</v>
      </c>
    </row>
    <row r="66" spans="1:5" x14ac:dyDescent="0.45">
      <c r="A66" s="16" t="s">
        <v>49</v>
      </c>
      <c r="B66" s="8">
        <v>1627166.8390000006</v>
      </c>
      <c r="C66" s="8">
        <v>1603153.4230000007</v>
      </c>
      <c r="D66" s="8">
        <f t="shared" si="2"/>
        <v>-24013.415999999968</v>
      </c>
      <c r="E66" s="9">
        <f t="shared" si="3"/>
        <v>-1.475780812664408E-2</v>
      </c>
    </row>
    <row r="67" spans="1:5" x14ac:dyDescent="0.45">
      <c r="A67" s="10" t="s">
        <v>33</v>
      </c>
      <c r="B67" s="11">
        <v>41785908.599000022</v>
      </c>
      <c r="C67" s="11">
        <v>40908653.152000017</v>
      </c>
      <c r="D67" s="12">
        <f t="shared" si="2"/>
        <v>-877255.44700000435</v>
      </c>
      <c r="E67" s="13">
        <f t="shared" si="3"/>
        <v>-2.0994049822360399E-2</v>
      </c>
    </row>
    <row r="68" spans="1:5" x14ac:dyDescent="0.45">
      <c r="D68" s="14"/>
    </row>
    <row r="69" spans="1:5" x14ac:dyDescent="0.45">
      <c r="D69" s="14"/>
    </row>
    <row r="70" spans="1:5" x14ac:dyDescent="0.45">
      <c r="D70" s="14"/>
    </row>
    <row r="71" spans="1:5" x14ac:dyDescent="0.45">
      <c r="A71" s="17" t="s">
        <v>0</v>
      </c>
      <c r="B71" s="17"/>
      <c r="C71" s="17"/>
      <c r="D71" s="17"/>
      <c r="E71" s="17"/>
    </row>
    <row r="72" spans="1:5" x14ac:dyDescent="0.45">
      <c r="A72" s="27" t="s">
        <v>72</v>
      </c>
      <c r="B72" s="17" t="s">
        <v>2</v>
      </c>
      <c r="C72" s="17"/>
      <c r="D72" s="17" t="s">
        <v>3</v>
      </c>
      <c r="E72" s="17"/>
    </row>
    <row r="73" spans="1:5" x14ac:dyDescent="0.45">
      <c r="A73" s="27"/>
      <c r="B73" s="1" t="s">
        <v>4</v>
      </c>
      <c r="C73" s="1" t="s">
        <v>5</v>
      </c>
      <c r="D73" s="1" t="s">
        <v>6</v>
      </c>
      <c r="E73" s="2" t="s">
        <v>7</v>
      </c>
    </row>
    <row r="74" spans="1:5" x14ac:dyDescent="0.45">
      <c r="A74" s="3" t="s">
        <v>9</v>
      </c>
      <c r="B74" s="4">
        <v>16588002.071</v>
      </c>
      <c r="C74" s="4">
        <v>15992885.632999999</v>
      </c>
      <c r="D74" s="4">
        <f t="shared" si="2"/>
        <v>-595116.43800000101</v>
      </c>
      <c r="E74" s="5">
        <f t="shared" si="3"/>
        <v>-3.5876318043172553E-2</v>
      </c>
    </row>
    <row r="75" spans="1:5" x14ac:dyDescent="0.45">
      <c r="A75" s="7" t="s">
        <v>50</v>
      </c>
      <c r="B75" s="8">
        <v>5672243.4440000001</v>
      </c>
      <c r="C75" s="8">
        <v>5590869.8169999998</v>
      </c>
      <c r="D75" s="8">
        <f t="shared" si="2"/>
        <v>-81373.627000000328</v>
      </c>
      <c r="E75" s="9">
        <f t="shared" si="3"/>
        <v>-1.434593345708318E-2</v>
      </c>
    </row>
    <row r="76" spans="1:5" x14ac:dyDescent="0.45">
      <c r="A76" s="7" t="s">
        <v>51</v>
      </c>
      <c r="B76" s="8">
        <v>2278929.577</v>
      </c>
      <c r="C76" s="8">
        <v>2349657.0610000002</v>
      </c>
      <c r="D76" s="8">
        <f t="shared" si="2"/>
        <v>70727.484000000171</v>
      </c>
      <c r="E76" s="9">
        <f t="shared" si="3"/>
        <v>3.1035396931004055E-2</v>
      </c>
    </row>
    <row r="77" spans="1:5" x14ac:dyDescent="0.45">
      <c r="A77" s="7" t="s">
        <v>52</v>
      </c>
      <c r="B77" s="8">
        <v>2396212.875</v>
      </c>
      <c r="C77" s="8">
        <v>2198196.1549999998</v>
      </c>
      <c r="D77" s="8">
        <f t="shared" si="2"/>
        <v>-198016.7200000002</v>
      </c>
      <c r="E77" s="9">
        <f t="shared" si="3"/>
        <v>-8.2637365847556515E-2</v>
      </c>
    </row>
    <row r="78" spans="1:5" x14ac:dyDescent="0.45">
      <c r="A78" s="7" t="s">
        <v>53</v>
      </c>
      <c r="B78" s="8">
        <v>1398102</v>
      </c>
      <c r="C78" s="8">
        <v>1344852.375</v>
      </c>
      <c r="D78" s="8">
        <f t="shared" si="2"/>
        <v>-53249.625</v>
      </c>
      <c r="E78" s="9">
        <f t="shared" si="3"/>
        <v>-3.8087081629237352E-2</v>
      </c>
    </row>
    <row r="79" spans="1:5" x14ac:dyDescent="0.45">
      <c r="A79" s="7" t="s">
        <v>54</v>
      </c>
      <c r="B79" s="8">
        <v>1421716.875</v>
      </c>
      <c r="C79" s="8">
        <v>1310580</v>
      </c>
      <c r="D79" s="8">
        <f t="shared" si="2"/>
        <v>-111136.875</v>
      </c>
      <c r="E79" s="9">
        <f t="shared" si="3"/>
        <v>-7.8170891092503914E-2</v>
      </c>
    </row>
    <row r="80" spans="1:5" x14ac:dyDescent="0.45">
      <c r="A80" s="7" t="s">
        <v>55</v>
      </c>
      <c r="B80" s="8">
        <v>1161770.8</v>
      </c>
      <c r="C80" s="8">
        <v>1105379.4750000001</v>
      </c>
      <c r="D80" s="8">
        <f t="shared" si="2"/>
        <v>-56391.324999999953</v>
      </c>
      <c r="E80" s="9">
        <f t="shared" si="3"/>
        <v>-4.8539113739129912E-2</v>
      </c>
    </row>
    <row r="81" spans="1:5" x14ac:dyDescent="0.45">
      <c r="A81" s="7" t="s">
        <v>56</v>
      </c>
      <c r="B81" s="8">
        <v>1051929.875</v>
      </c>
      <c r="C81" s="8">
        <v>927340.5</v>
      </c>
      <c r="D81" s="8">
        <f t="shared" si="2"/>
        <v>-124589.375</v>
      </c>
      <c r="E81" s="9">
        <f t="shared" si="3"/>
        <v>-0.11843885981468109</v>
      </c>
    </row>
    <row r="82" spans="1:5" x14ac:dyDescent="0.45">
      <c r="A82" s="7" t="s">
        <v>57</v>
      </c>
      <c r="B82" s="8">
        <v>312304.5</v>
      </c>
      <c r="C82" s="8">
        <v>313112</v>
      </c>
      <c r="D82" s="8">
        <f t="shared" si="2"/>
        <v>807.5</v>
      </c>
      <c r="E82" s="9">
        <f t="shared" si="3"/>
        <v>2.5856175623470042E-3</v>
      </c>
    </row>
    <row r="83" spans="1:5" x14ac:dyDescent="0.45">
      <c r="A83" s="7" t="s">
        <v>58</v>
      </c>
      <c r="B83" s="8">
        <v>271488.375</v>
      </c>
      <c r="C83" s="8">
        <v>252038.25</v>
      </c>
      <c r="D83" s="8">
        <f t="shared" si="2"/>
        <v>-19450.125</v>
      </c>
      <c r="E83" s="9">
        <f t="shared" si="3"/>
        <v>-7.1642570331050093E-2</v>
      </c>
    </row>
    <row r="84" spans="1:5" x14ac:dyDescent="0.45">
      <c r="A84" s="7" t="s">
        <v>59</v>
      </c>
      <c r="B84" s="8">
        <v>237621.75</v>
      </c>
      <c r="C84" s="8">
        <v>222552.75</v>
      </c>
      <c r="D84" s="8">
        <f t="shared" si="2"/>
        <v>-15069</v>
      </c>
      <c r="E84" s="9">
        <f t="shared" si="3"/>
        <v>-6.3415912053505205E-2</v>
      </c>
    </row>
    <row r="85" spans="1:5" x14ac:dyDescent="0.45">
      <c r="A85" s="7" t="s">
        <v>60</v>
      </c>
      <c r="B85" s="8">
        <v>168908.75</v>
      </c>
      <c r="C85" s="8">
        <v>148061.5</v>
      </c>
      <c r="D85" s="8">
        <f t="shared" si="2"/>
        <v>-20847.25</v>
      </c>
      <c r="E85" s="9">
        <f t="shared" si="3"/>
        <v>-0.12342315007363443</v>
      </c>
    </row>
    <row r="86" spans="1:5" x14ac:dyDescent="0.45">
      <c r="A86" s="7" t="s">
        <v>61</v>
      </c>
      <c r="B86" s="8">
        <v>35689.75</v>
      </c>
      <c r="C86" s="8">
        <v>76082.75</v>
      </c>
      <c r="D86" s="8">
        <f t="shared" si="2"/>
        <v>40393</v>
      </c>
      <c r="E86" s="9">
        <f t="shared" si="3"/>
        <v>1.1317815339137989</v>
      </c>
    </row>
    <row r="87" spans="1:5" x14ac:dyDescent="0.45">
      <c r="A87" s="7" t="s">
        <v>62</v>
      </c>
      <c r="B87" s="8">
        <v>65228.25</v>
      </c>
      <c r="C87" s="8">
        <v>58448.25</v>
      </c>
      <c r="D87" s="8">
        <f t="shared" si="2"/>
        <v>-6780</v>
      </c>
      <c r="E87" s="9">
        <f t="shared" si="3"/>
        <v>-0.10394269354152534</v>
      </c>
    </row>
    <row r="88" spans="1:5" x14ac:dyDescent="0.45">
      <c r="A88" s="7" t="s">
        <v>63</v>
      </c>
      <c r="B88" s="8">
        <v>55276.5</v>
      </c>
      <c r="C88" s="8">
        <v>47674.625</v>
      </c>
      <c r="D88" s="8">
        <f t="shared" si="2"/>
        <v>-7601.875</v>
      </c>
      <c r="E88" s="9">
        <f t="shared" si="3"/>
        <v>-0.13752453574303727</v>
      </c>
    </row>
    <row r="89" spans="1:5" x14ac:dyDescent="0.45">
      <c r="A89" s="7" t="s">
        <v>64</v>
      </c>
      <c r="B89" s="8">
        <v>28585.5</v>
      </c>
      <c r="C89" s="8">
        <v>25693.5</v>
      </c>
      <c r="D89" s="8">
        <f t="shared" si="2"/>
        <v>-2892</v>
      </c>
      <c r="E89" s="9">
        <f t="shared" si="3"/>
        <v>-0.10117017368945794</v>
      </c>
    </row>
    <row r="90" spans="1:5" x14ac:dyDescent="0.45">
      <c r="A90" s="7" t="s">
        <v>65</v>
      </c>
      <c r="B90" s="8">
        <f>B74-SUM(B75:B89)</f>
        <v>31993.25</v>
      </c>
      <c r="C90" s="8">
        <f>C74-SUM(C75:C89)</f>
        <v>22346.625</v>
      </c>
      <c r="D90" s="8">
        <f t="shared" si="2"/>
        <v>-9646.625</v>
      </c>
      <c r="E90" s="9">
        <f t="shared" si="3"/>
        <v>-0.30152063325857797</v>
      </c>
    </row>
    <row r="91" spans="1:5" x14ac:dyDescent="0.45">
      <c r="A91" s="3" t="s">
        <v>10</v>
      </c>
      <c r="B91" s="4">
        <v>11219660.527999999</v>
      </c>
      <c r="C91" s="4">
        <v>11177755.101</v>
      </c>
      <c r="D91" s="4">
        <f t="shared" si="2"/>
        <v>-41905.42699999921</v>
      </c>
      <c r="E91" s="5">
        <f t="shared" si="3"/>
        <v>-3.7349995479292112E-3</v>
      </c>
    </row>
    <row r="92" spans="1:5" x14ac:dyDescent="0.45">
      <c r="A92" s="7" t="s">
        <v>51</v>
      </c>
      <c r="B92" s="8">
        <v>2934834.159</v>
      </c>
      <c r="C92" s="8">
        <v>2996766.3969999999</v>
      </c>
      <c r="D92" s="8">
        <f t="shared" si="2"/>
        <v>61932.237999999896</v>
      </c>
      <c r="E92" s="9">
        <f t="shared" si="3"/>
        <v>2.1102465980940593E-2</v>
      </c>
    </row>
    <row r="93" spans="1:5" x14ac:dyDescent="0.45">
      <c r="A93" s="7" t="s">
        <v>60</v>
      </c>
      <c r="B93" s="8">
        <v>2777813.6669999999</v>
      </c>
      <c r="C93" s="8">
        <v>2801092.4759999998</v>
      </c>
      <c r="D93" s="8">
        <f t="shared" si="2"/>
        <v>23278.808999999892</v>
      </c>
      <c r="E93" s="9">
        <f t="shared" si="3"/>
        <v>8.3802629659968098E-3</v>
      </c>
    </row>
    <row r="94" spans="1:5" x14ac:dyDescent="0.45">
      <c r="A94" s="7" t="s">
        <v>53</v>
      </c>
      <c r="B94" s="8">
        <v>1222065</v>
      </c>
      <c r="C94" s="8">
        <v>1220019.75</v>
      </c>
      <c r="D94" s="8">
        <f t="shared" si="2"/>
        <v>-2045.25</v>
      </c>
      <c r="E94" s="9">
        <f t="shared" si="3"/>
        <v>-1.6736016496667525E-3</v>
      </c>
    </row>
    <row r="95" spans="1:5" x14ac:dyDescent="0.45">
      <c r="A95" s="7" t="s">
        <v>50</v>
      </c>
      <c r="B95" s="8">
        <v>995059.73400000005</v>
      </c>
      <c r="C95" s="8">
        <v>974746.18200000003</v>
      </c>
      <c r="D95" s="8">
        <f t="shared" si="2"/>
        <v>-20313.552000000025</v>
      </c>
      <c r="E95" s="9">
        <f t="shared" si="3"/>
        <v>-2.0414404588900814E-2</v>
      </c>
    </row>
    <row r="96" spans="1:5" x14ac:dyDescent="0.45">
      <c r="A96" s="7" t="s">
        <v>55</v>
      </c>
      <c r="B96" s="8">
        <v>631315.25</v>
      </c>
      <c r="C96" s="8">
        <v>666507.25</v>
      </c>
      <c r="D96" s="8">
        <f t="shared" si="2"/>
        <v>35192</v>
      </c>
      <c r="E96" s="9">
        <f t="shared" si="3"/>
        <v>5.5743940923334262E-2</v>
      </c>
    </row>
    <row r="97" spans="1:5" x14ac:dyDescent="0.45">
      <c r="A97" s="7" t="s">
        <v>56</v>
      </c>
      <c r="B97" s="8">
        <v>667158.5</v>
      </c>
      <c r="C97" s="8">
        <v>573125.5</v>
      </c>
      <c r="D97" s="8">
        <f t="shared" si="2"/>
        <v>-94033</v>
      </c>
      <c r="E97" s="9">
        <f t="shared" si="3"/>
        <v>-0.14094551744450531</v>
      </c>
    </row>
    <row r="98" spans="1:5" x14ac:dyDescent="0.45">
      <c r="A98" s="7" t="s">
        <v>57</v>
      </c>
      <c r="B98" s="8">
        <v>390810</v>
      </c>
      <c r="C98" s="8">
        <v>450703.875</v>
      </c>
      <c r="D98" s="8">
        <f t="shared" si="2"/>
        <v>59893.875</v>
      </c>
      <c r="E98" s="9">
        <f t="shared" si="3"/>
        <v>0.15325573808244417</v>
      </c>
    </row>
    <row r="99" spans="1:5" x14ac:dyDescent="0.45">
      <c r="A99" s="7" t="s">
        <v>66</v>
      </c>
      <c r="B99" s="8">
        <v>328052.375</v>
      </c>
      <c r="C99" s="8">
        <v>327235</v>
      </c>
      <c r="D99" s="8">
        <f t="shared" si="2"/>
        <v>-817.375</v>
      </c>
      <c r="E99" s="9">
        <f t="shared" si="3"/>
        <v>-2.4915990929801988E-3</v>
      </c>
    </row>
    <row r="100" spans="1:5" x14ac:dyDescent="0.45">
      <c r="A100" s="7" t="s">
        <v>64</v>
      </c>
      <c r="B100" s="8">
        <v>337201.5</v>
      </c>
      <c r="C100" s="8">
        <v>305788.5</v>
      </c>
      <c r="D100" s="8">
        <f t="shared" si="2"/>
        <v>-31413</v>
      </c>
      <c r="E100" s="9">
        <f t="shared" si="3"/>
        <v>-9.3157948585637959E-2</v>
      </c>
    </row>
    <row r="101" spans="1:5" x14ac:dyDescent="0.45">
      <c r="A101" s="7" t="s">
        <v>52</v>
      </c>
      <c r="B101" s="8">
        <v>275346.37800000003</v>
      </c>
      <c r="C101" s="8">
        <v>276654.766</v>
      </c>
      <c r="D101" s="8">
        <f t="shared" si="2"/>
        <v>1308.3879999999772</v>
      </c>
      <c r="E101" s="9">
        <f t="shared" si="3"/>
        <v>4.7517893988784452E-3</v>
      </c>
    </row>
    <row r="102" spans="1:5" x14ac:dyDescent="0.45">
      <c r="A102" s="7" t="s">
        <v>63</v>
      </c>
      <c r="B102" s="8">
        <v>201764</v>
      </c>
      <c r="C102" s="8">
        <v>182369.5</v>
      </c>
      <c r="D102" s="8">
        <f t="shared" si="2"/>
        <v>-19394.5</v>
      </c>
      <c r="E102" s="9">
        <f t="shared" si="3"/>
        <v>-9.6124680319581296E-2</v>
      </c>
    </row>
    <row r="103" spans="1:5" x14ac:dyDescent="0.45">
      <c r="A103" s="7" t="s">
        <v>54</v>
      </c>
      <c r="B103" s="8">
        <v>188717.125</v>
      </c>
      <c r="C103" s="8">
        <v>162371.75</v>
      </c>
      <c r="D103" s="8">
        <f t="shared" si="2"/>
        <v>-26345.375</v>
      </c>
      <c r="E103" s="9">
        <f t="shared" si="3"/>
        <v>-0.13960246056101161</v>
      </c>
    </row>
    <row r="104" spans="1:5" x14ac:dyDescent="0.45">
      <c r="A104" s="7" t="s">
        <v>67</v>
      </c>
      <c r="B104" s="8">
        <v>138665.25</v>
      </c>
      <c r="C104" s="8">
        <v>94569.75</v>
      </c>
      <c r="D104" s="8">
        <f t="shared" si="2"/>
        <v>-44095.5</v>
      </c>
      <c r="E104" s="9">
        <f t="shared" si="3"/>
        <v>-0.31799964302519917</v>
      </c>
    </row>
    <row r="105" spans="1:5" x14ac:dyDescent="0.45">
      <c r="A105" s="7" t="s">
        <v>61</v>
      </c>
      <c r="B105" s="8">
        <v>23838.25</v>
      </c>
      <c r="C105" s="8">
        <v>44502.75</v>
      </c>
      <c r="D105" s="8">
        <f t="shared" si="2"/>
        <v>20664.5</v>
      </c>
      <c r="E105" s="9">
        <f t="shared" si="3"/>
        <v>0.86686312963409651</v>
      </c>
    </row>
    <row r="106" spans="1:5" x14ac:dyDescent="0.45">
      <c r="A106" s="7" t="s">
        <v>58</v>
      </c>
      <c r="B106" s="8">
        <v>49516.5</v>
      </c>
      <c r="C106" s="8">
        <v>39984.75</v>
      </c>
      <c r="D106" s="8">
        <f t="shared" si="2"/>
        <v>-9531.75</v>
      </c>
      <c r="E106" s="9">
        <f t="shared" si="3"/>
        <v>-0.1924964405804126</v>
      </c>
    </row>
    <row r="107" spans="1:5" x14ac:dyDescent="0.45">
      <c r="A107" s="7" t="s">
        <v>68</v>
      </c>
      <c r="B107" s="8">
        <v>27057.75</v>
      </c>
      <c r="C107" s="8">
        <v>34637.25</v>
      </c>
      <c r="D107" s="8">
        <f t="shared" si="2"/>
        <v>7579.5</v>
      </c>
      <c r="E107" s="9">
        <f t="shared" si="3"/>
        <v>0.28012307010006376</v>
      </c>
    </row>
    <row r="108" spans="1:5" x14ac:dyDescent="0.45">
      <c r="A108" s="7" t="s">
        <v>62</v>
      </c>
      <c r="B108" s="8">
        <v>8449.5</v>
      </c>
      <c r="C108" s="8">
        <v>9182.25</v>
      </c>
      <c r="D108" s="8">
        <f t="shared" si="2"/>
        <v>732.75</v>
      </c>
      <c r="E108" s="9">
        <f t="shared" si="3"/>
        <v>8.6721107757855492E-2</v>
      </c>
    </row>
    <row r="109" spans="1:5" x14ac:dyDescent="0.45">
      <c r="A109" s="7" t="s">
        <v>65</v>
      </c>
      <c r="B109" s="8">
        <f>B91-SUM(B92:B108)</f>
        <v>21995.589999999851</v>
      </c>
      <c r="C109" s="8">
        <f>C91-SUM(C92:C108)</f>
        <v>17497.404999999329</v>
      </c>
      <c r="D109" s="8">
        <f t="shared" si="2"/>
        <v>-4498.1850000005215</v>
      </c>
      <c r="E109" s="9">
        <f t="shared" si="3"/>
        <v>-0.20450394829147805</v>
      </c>
    </row>
    <row r="110" spans="1:5" x14ac:dyDescent="0.45">
      <c r="A110" s="3" t="s">
        <v>11</v>
      </c>
      <c r="B110" s="4">
        <v>3149061.1500000004</v>
      </c>
      <c r="C110" s="4">
        <v>3059218.3499999996</v>
      </c>
      <c r="D110" s="4">
        <f t="shared" si="2"/>
        <v>-89842.800000000745</v>
      </c>
      <c r="E110" s="5">
        <f t="shared" si="3"/>
        <v>-2.8530027116177383E-2</v>
      </c>
    </row>
    <row r="111" spans="1:5" x14ac:dyDescent="0.45">
      <c r="A111" s="7" t="s">
        <v>51</v>
      </c>
      <c r="B111" s="8">
        <v>1398184.4</v>
      </c>
      <c r="C111" s="8">
        <v>1473558.4</v>
      </c>
      <c r="D111" s="8">
        <f t="shared" si="2"/>
        <v>75374</v>
      </c>
      <c r="E111" s="9">
        <f t="shared" si="3"/>
        <v>5.3908483029849283E-2</v>
      </c>
    </row>
    <row r="112" spans="1:5" x14ac:dyDescent="0.45">
      <c r="A112" s="7" t="s">
        <v>50</v>
      </c>
      <c r="B112" s="8">
        <v>1082996.45</v>
      </c>
      <c r="C112" s="8">
        <v>1000997.325</v>
      </c>
      <c r="D112" s="8">
        <f t="shared" si="2"/>
        <v>-81999.125</v>
      </c>
      <c r="E112" s="9">
        <f t="shared" si="3"/>
        <v>-7.5715045049316643E-2</v>
      </c>
    </row>
    <row r="113" spans="1:5" x14ac:dyDescent="0.45">
      <c r="A113" s="7" t="s">
        <v>52</v>
      </c>
      <c r="B113" s="8">
        <v>467240.97499999998</v>
      </c>
      <c r="C113" s="8">
        <v>403833.625</v>
      </c>
      <c r="D113" s="8">
        <f t="shared" si="2"/>
        <v>-63407.349999999977</v>
      </c>
      <c r="E113" s="9">
        <f t="shared" si="3"/>
        <v>-0.1357058849558303</v>
      </c>
    </row>
    <row r="114" spans="1:5" x14ac:dyDescent="0.45">
      <c r="A114" s="7" t="s">
        <v>68</v>
      </c>
      <c r="B114" s="8">
        <v>53847.375</v>
      </c>
      <c r="C114" s="8">
        <v>61785.75</v>
      </c>
      <c r="D114" s="8">
        <f t="shared" si="2"/>
        <v>7938.375</v>
      </c>
      <c r="E114" s="9">
        <f t="shared" si="3"/>
        <v>0.14742362092859679</v>
      </c>
    </row>
    <row r="115" spans="1:5" x14ac:dyDescent="0.45">
      <c r="A115" s="7" t="s">
        <v>56</v>
      </c>
      <c r="B115" s="8">
        <v>62654.25</v>
      </c>
      <c r="C115" s="8">
        <v>41166.75</v>
      </c>
      <c r="D115" s="8">
        <f t="shared" si="2"/>
        <v>-21487.5</v>
      </c>
      <c r="E115" s="9">
        <f t="shared" si="3"/>
        <v>-0.34295359053855085</v>
      </c>
    </row>
    <row r="116" spans="1:5" x14ac:dyDescent="0.45">
      <c r="A116" s="7" t="s">
        <v>57</v>
      </c>
      <c r="B116" s="8">
        <v>39312</v>
      </c>
      <c r="C116" s="8">
        <v>30921</v>
      </c>
      <c r="D116" s="8">
        <f t="shared" ref="D116:D145" si="4">C116-B116</f>
        <v>-8391</v>
      </c>
      <c r="E116" s="9">
        <f t="shared" ref="E116:E145" si="5">D116/B116</f>
        <v>-0.21344627594627594</v>
      </c>
    </row>
    <row r="117" spans="1:5" x14ac:dyDescent="0.45">
      <c r="A117" s="7" t="s">
        <v>60</v>
      </c>
      <c r="B117" s="8">
        <v>15541.85</v>
      </c>
      <c r="C117" s="8">
        <v>25684.375</v>
      </c>
      <c r="D117" s="8">
        <f t="shared" si="4"/>
        <v>10142.525</v>
      </c>
      <c r="E117" s="9">
        <f t="shared" si="5"/>
        <v>0.65259444660706412</v>
      </c>
    </row>
    <row r="118" spans="1:5" x14ac:dyDescent="0.45">
      <c r="A118" s="7" t="s">
        <v>55</v>
      </c>
      <c r="B118" s="8">
        <v>14968.5</v>
      </c>
      <c r="C118" s="8">
        <v>12918.75</v>
      </c>
      <c r="D118" s="8">
        <f t="shared" si="4"/>
        <v>-2049.75</v>
      </c>
      <c r="E118" s="9">
        <f t="shared" si="5"/>
        <v>-0.13693756889467881</v>
      </c>
    </row>
    <row r="119" spans="1:5" x14ac:dyDescent="0.45">
      <c r="A119" s="7" t="s">
        <v>63</v>
      </c>
      <c r="B119" s="8">
        <v>8061.0749999999998</v>
      </c>
      <c r="C119" s="8">
        <v>2593.875</v>
      </c>
      <c r="D119" s="8">
        <f t="shared" si="4"/>
        <v>-5467.2</v>
      </c>
      <c r="E119" s="9">
        <f t="shared" si="5"/>
        <v>-0.67822219741163559</v>
      </c>
    </row>
    <row r="120" spans="1:5" x14ac:dyDescent="0.45">
      <c r="A120" s="7" t="s">
        <v>65</v>
      </c>
      <c r="B120" s="8">
        <f>B110-SUM(B111:B119)</f>
        <v>6254.2750000003725</v>
      </c>
      <c r="C120" s="8">
        <f>C110-SUM(C111:C119)</f>
        <v>5758.5</v>
      </c>
      <c r="D120" s="8">
        <f t="shared" si="4"/>
        <v>-495.77500000037253</v>
      </c>
      <c r="E120" s="9">
        <f t="shared" si="5"/>
        <v>-7.9269779470896792E-2</v>
      </c>
    </row>
    <row r="121" spans="1:5" x14ac:dyDescent="0.45">
      <c r="A121" s="3" t="s">
        <v>12</v>
      </c>
      <c r="B121" s="4">
        <v>2193969.9979999997</v>
      </c>
      <c r="C121" s="4">
        <v>2141535.1260000002</v>
      </c>
      <c r="D121" s="4">
        <f t="shared" si="4"/>
        <v>-52434.871999999508</v>
      </c>
      <c r="E121" s="5">
        <f t="shared" si="5"/>
        <v>-2.3899539213297627E-2</v>
      </c>
    </row>
    <row r="122" spans="1:5" x14ac:dyDescent="0.45">
      <c r="A122" s="7" t="s">
        <v>51</v>
      </c>
      <c r="B122" s="8">
        <v>955128.05299999996</v>
      </c>
      <c r="C122" s="8">
        <v>921000.87</v>
      </c>
      <c r="D122" s="8">
        <f t="shared" si="4"/>
        <v>-34127.182999999961</v>
      </c>
      <c r="E122" s="9">
        <f t="shared" si="5"/>
        <v>-3.5730479167488095E-2</v>
      </c>
    </row>
    <row r="123" spans="1:5" x14ac:dyDescent="0.45">
      <c r="A123" s="7" t="s">
        <v>50</v>
      </c>
      <c r="B123" s="8">
        <v>493626.72</v>
      </c>
      <c r="C123" s="8">
        <v>486766.25599999999</v>
      </c>
      <c r="D123" s="8">
        <f t="shared" si="4"/>
        <v>-6860.4639999999781</v>
      </c>
      <c r="E123" s="9">
        <f t="shared" si="5"/>
        <v>-1.3898080719779469E-2</v>
      </c>
    </row>
    <row r="124" spans="1:5" x14ac:dyDescent="0.45">
      <c r="A124" s="7" t="s">
        <v>60</v>
      </c>
      <c r="B124" s="8">
        <v>194452.35</v>
      </c>
      <c r="C124" s="8">
        <v>190841.875</v>
      </c>
      <c r="D124" s="8">
        <f t="shared" si="4"/>
        <v>-3610.4750000000058</v>
      </c>
      <c r="E124" s="9">
        <f t="shared" si="5"/>
        <v>-1.8567402245331599E-2</v>
      </c>
    </row>
    <row r="125" spans="1:5" x14ac:dyDescent="0.45">
      <c r="A125" s="7" t="s">
        <v>53</v>
      </c>
      <c r="B125" s="8">
        <v>191131.5</v>
      </c>
      <c r="C125" s="8">
        <v>179442</v>
      </c>
      <c r="D125" s="8">
        <f t="shared" si="4"/>
        <v>-11689.5</v>
      </c>
      <c r="E125" s="9">
        <f t="shared" si="5"/>
        <v>-6.1159463510724293E-2</v>
      </c>
    </row>
    <row r="126" spans="1:5" x14ac:dyDescent="0.45">
      <c r="A126" s="7" t="s">
        <v>52</v>
      </c>
      <c r="B126" s="8">
        <v>66272</v>
      </c>
      <c r="C126" s="8">
        <v>98247.75</v>
      </c>
      <c r="D126" s="8">
        <f t="shared" si="4"/>
        <v>31975.75</v>
      </c>
      <c r="E126" s="9">
        <f t="shared" si="5"/>
        <v>0.48249260622887497</v>
      </c>
    </row>
    <row r="127" spans="1:5" x14ac:dyDescent="0.45">
      <c r="A127" s="7" t="s">
        <v>54</v>
      </c>
      <c r="B127" s="8">
        <v>102634.5</v>
      </c>
      <c r="C127" s="8">
        <v>84312.375</v>
      </c>
      <c r="D127" s="8">
        <f t="shared" si="4"/>
        <v>-18322.125</v>
      </c>
      <c r="E127" s="9">
        <f t="shared" si="5"/>
        <v>-0.17851818832848604</v>
      </c>
    </row>
    <row r="128" spans="1:5" x14ac:dyDescent="0.45">
      <c r="A128" s="7" t="s">
        <v>64</v>
      </c>
      <c r="B128" s="8">
        <v>47376.75</v>
      </c>
      <c r="C128" s="8">
        <v>48816.75</v>
      </c>
      <c r="D128" s="8">
        <f t="shared" si="4"/>
        <v>1440</v>
      </c>
      <c r="E128" s="9">
        <f t="shared" si="5"/>
        <v>3.0394655606389209E-2</v>
      </c>
    </row>
    <row r="129" spans="1:5" x14ac:dyDescent="0.45">
      <c r="A129" s="7" t="s">
        <v>63</v>
      </c>
      <c r="B129" s="8">
        <v>18334</v>
      </c>
      <c r="C129" s="8">
        <v>29258</v>
      </c>
      <c r="D129" s="8">
        <f t="shared" si="4"/>
        <v>10924</v>
      </c>
      <c r="E129" s="9">
        <f t="shared" si="5"/>
        <v>0.59583287880440716</v>
      </c>
    </row>
    <row r="130" spans="1:5" x14ac:dyDescent="0.45">
      <c r="A130" s="7" t="s">
        <v>56</v>
      </c>
      <c r="B130" s="8">
        <v>39047.5</v>
      </c>
      <c r="C130" s="8">
        <v>25485</v>
      </c>
      <c r="D130" s="8">
        <f t="shared" si="4"/>
        <v>-13562.5</v>
      </c>
      <c r="E130" s="9">
        <f t="shared" si="5"/>
        <v>-0.34733337601639031</v>
      </c>
    </row>
    <row r="131" spans="1:5" x14ac:dyDescent="0.45">
      <c r="A131" s="7" t="s">
        <v>55</v>
      </c>
      <c r="B131" s="8">
        <v>39324.125</v>
      </c>
      <c r="C131" s="8">
        <v>23529.25</v>
      </c>
      <c r="D131" s="8">
        <f t="shared" si="4"/>
        <v>-15794.875</v>
      </c>
      <c r="E131" s="9">
        <f t="shared" si="5"/>
        <v>-0.40165865101893555</v>
      </c>
    </row>
    <row r="132" spans="1:5" x14ac:dyDescent="0.45">
      <c r="A132" s="7" t="s">
        <v>61</v>
      </c>
      <c r="B132" s="8">
        <v>15582.75</v>
      </c>
      <c r="C132" s="8">
        <v>19885.5</v>
      </c>
      <c r="D132" s="8">
        <f t="shared" si="4"/>
        <v>4302.75</v>
      </c>
      <c r="E132" s="9">
        <f t="shared" si="5"/>
        <v>0.27612263560668049</v>
      </c>
    </row>
    <row r="133" spans="1:5" x14ac:dyDescent="0.45">
      <c r="A133" s="7" t="s">
        <v>57</v>
      </c>
      <c r="B133" s="8">
        <v>12154.5</v>
      </c>
      <c r="C133" s="8">
        <v>15181.75</v>
      </c>
      <c r="D133" s="8">
        <f t="shared" si="4"/>
        <v>3027.25</v>
      </c>
      <c r="E133" s="9">
        <f t="shared" si="5"/>
        <v>0.24906413262577645</v>
      </c>
    </row>
    <row r="134" spans="1:5" x14ac:dyDescent="0.45">
      <c r="A134" s="7" t="s">
        <v>68</v>
      </c>
      <c r="B134" s="8">
        <v>9135</v>
      </c>
      <c r="C134" s="8">
        <v>7182</v>
      </c>
      <c r="D134" s="8">
        <f t="shared" si="4"/>
        <v>-1953</v>
      </c>
      <c r="E134" s="9">
        <f t="shared" si="5"/>
        <v>-0.21379310344827587</v>
      </c>
    </row>
    <row r="135" spans="1:5" x14ac:dyDescent="0.45">
      <c r="A135" s="7" t="s">
        <v>65</v>
      </c>
      <c r="B135" s="8">
        <f>B121-SUM(B122:B134)</f>
        <v>9770.2499999995343</v>
      </c>
      <c r="C135" s="8">
        <f>C121-SUM(C122:C134)</f>
        <v>11585.75</v>
      </c>
      <c r="D135" s="8">
        <f t="shared" si="4"/>
        <v>1815.5000000004657</v>
      </c>
      <c r="E135" s="9">
        <f t="shared" si="5"/>
        <v>0.1858191960288173</v>
      </c>
    </row>
    <row r="136" spans="1:5" x14ac:dyDescent="0.45">
      <c r="A136" s="3" t="s">
        <v>13</v>
      </c>
      <c r="B136" s="4">
        <v>355543.77500000002</v>
      </c>
      <c r="C136" s="4">
        <v>312705.22499999998</v>
      </c>
      <c r="D136" s="4">
        <f t="shared" si="4"/>
        <v>-42838.550000000047</v>
      </c>
      <c r="E136" s="5">
        <f t="shared" si="5"/>
        <v>-0.12048741396189554</v>
      </c>
    </row>
    <row r="137" spans="1:5" x14ac:dyDescent="0.45">
      <c r="A137" s="3" t="s">
        <v>14</v>
      </c>
      <c r="B137" s="4">
        <v>245308.30099999998</v>
      </c>
      <c r="C137" s="4">
        <v>222429.71799999999</v>
      </c>
      <c r="D137" s="4">
        <f t="shared" si="4"/>
        <v>-22878.582999999984</v>
      </c>
      <c r="E137" s="5">
        <f t="shared" si="5"/>
        <v>-9.3264609908166082E-2</v>
      </c>
    </row>
    <row r="138" spans="1:5" x14ac:dyDescent="0.45">
      <c r="A138" s="3" t="s">
        <v>15</v>
      </c>
      <c r="B138" s="4">
        <v>198085.15500000003</v>
      </c>
      <c r="C138" s="4">
        <v>194952.35499999998</v>
      </c>
      <c r="D138" s="4">
        <f t="shared" si="4"/>
        <v>-3132.8000000000466</v>
      </c>
      <c r="E138" s="5">
        <f t="shared" si="5"/>
        <v>-1.5815420393315422E-2</v>
      </c>
    </row>
    <row r="139" spans="1:5" x14ac:dyDescent="0.45">
      <c r="A139" s="7" t="s">
        <v>69</v>
      </c>
      <c r="B139" s="8">
        <v>159087.47</v>
      </c>
      <c r="C139" s="8">
        <v>156215.26999999999</v>
      </c>
      <c r="D139" s="8">
        <f t="shared" si="4"/>
        <v>-2872.2000000000116</v>
      </c>
      <c r="E139" s="9">
        <f t="shared" si="5"/>
        <v>-1.8054218852056745E-2</v>
      </c>
    </row>
    <row r="140" spans="1:5" x14ac:dyDescent="0.45">
      <c r="A140" s="7" t="s">
        <v>70</v>
      </c>
      <c r="B140" s="8">
        <v>25449.11</v>
      </c>
      <c r="C140" s="8">
        <v>22644.39</v>
      </c>
      <c r="D140" s="8">
        <f t="shared" si="4"/>
        <v>-2804.7200000000012</v>
      </c>
      <c r="E140" s="9">
        <f t="shared" si="5"/>
        <v>-0.11020896212087579</v>
      </c>
    </row>
    <row r="141" spans="1:5" x14ac:dyDescent="0.45">
      <c r="A141" s="7" t="s">
        <v>68</v>
      </c>
      <c r="B141" s="8">
        <v>10572.615</v>
      </c>
      <c r="C141" s="8">
        <v>10392.709999999999</v>
      </c>
      <c r="D141" s="8">
        <f t="shared" si="4"/>
        <v>-179.90500000000065</v>
      </c>
      <c r="E141" s="9">
        <f t="shared" si="5"/>
        <v>-1.7016130824777091E-2</v>
      </c>
    </row>
    <row r="142" spans="1:5" x14ac:dyDescent="0.45">
      <c r="A142" s="7" t="s">
        <v>51</v>
      </c>
      <c r="B142" s="8">
        <v>2203.52</v>
      </c>
      <c r="C142" s="8">
        <v>5123.8950000000004</v>
      </c>
      <c r="D142" s="8">
        <f t="shared" si="4"/>
        <v>2920.3750000000005</v>
      </c>
      <c r="E142" s="9">
        <f t="shared" si="5"/>
        <v>1.3253226655532968</v>
      </c>
    </row>
    <row r="143" spans="1:5" x14ac:dyDescent="0.45">
      <c r="A143" s="7" t="s">
        <v>65</v>
      </c>
      <c r="B143" s="8">
        <f>B138-SUM(B139:B142)</f>
        <v>772.44000000003143</v>
      </c>
      <c r="C143" s="8">
        <f>C138-SUM(C139:C142)</f>
        <v>576.09000000002561</v>
      </c>
      <c r="D143" s="8">
        <f t="shared" si="4"/>
        <v>-196.35000000000582</v>
      </c>
      <c r="E143" s="9">
        <f t="shared" si="5"/>
        <v>-0.25419450054372872</v>
      </c>
    </row>
    <row r="144" spans="1:5" x14ac:dyDescent="0.45">
      <c r="A144" s="3" t="s">
        <v>16</v>
      </c>
      <c r="B144" s="4">
        <v>5761.55</v>
      </c>
      <c r="C144" s="4">
        <v>7340.1</v>
      </c>
      <c r="D144" s="4">
        <f t="shared" si="4"/>
        <v>1578.5500000000002</v>
      </c>
      <c r="E144" s="5">
        <f t="shared" si="5"/>
        <v>0.27398009216269931</v>
      </c>
    </row>
    <row r="145" spans="1:5" x14ac:dyDescent="0.45">
      <c r="A145" s="10" t="s">
        <v>33</v>
      </c>
      <c r="B145" s="11">
        <v>33955414.278000005</v>
      </c>
      <c r="C145" s="11">
        <v>33108903.357999999</v>
      </c>
      <c r="D145" s="12">
        <f t="shared" si="4"/>
        <v>-846510.92000000551</v>
      </c>
      <c r="E145" s="13">
        <f t="shared" si="5"/>
        <v>-2.4930071919295266E-2</v>
      </c>
    </row>
  </sheetData>
  <mergeCells count="13">
    <mergeCell ref="A50:A51"/>
    <mergeCell ref="B50:C50"/>
    <mergeCell ref="D50:E50"/>
    <mergeCell ref="A71:E71"/>
    <mergeCell ref="A72:A73"/>
    <mergeCell ref="B72:C72"/>
    <mergeCell ref="D72:E72"/>
    <mergeCell ref="A49:E49"/>
    <mergeCell ref="A1:E13"/>
    <mergeCell ref="A17:E17"/>
    <mergeCell ref="A18:A19"/>
    <mergeCell ref="B18:C18"/>
    <mergeCell ref="D18:E18"/>
  </mergeCells>
  <pageMargins left="0.7" right="0.7" top="0.75" bottom="0.75" header="0.3" footer="0.3"/>
</worksheet>
</file>

<file path=docMetadata/LabelInfo.xml><?xml version="1.0" encoding="utf-8"?>
<clbl:labelList xmlns:clbl="http://schemas.microsoft.com/office/2020/mipLabelMetadata">
  <clbl:label id="{6b17120e-18db-4a2e-8896-962fc2302a87}" enabled="0" method="" siteId="{6b17120e-18db-4a2e-8896-962fc2302a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1. halvår 2026</vt:lpstr>
    </vt:vector>
  </TitlesOfParts>
  <Company>AS Vinmonopolet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Nordahl, Jens</dc:creator>
  <cp:lastModifiedBy>Nordahl, Jens</cp:lastModifiedBy>
  <dcterms:created xsi:type="dcterms:W3CDTF">2026-07-03T09:17:05Z</dcterms:created>
  <dcterms:modified xsi:type="dcterms:W3CDTF">2026-07-03T11:35:05Z</dcterms:modified>
</cp:coreProperties>
</file>