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https://vmp.sharepoint.com/sites/Vinmonopoletslanseringslister/Delte dokumenter/2018/Vinmonopolets salgstall 2018/"/>
    </mc:Choice>
  </mc:AlternateContent>
  <xr:revisionPtr revIDLastSave="0" documentId="8_{589DDEF6-D9B7-4230-BB21-714107BEF08B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1. tertial 20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3" i="1" l="1"/>
  <c r="F123" i="1"/>
  <c r="E122" i="1"/>
  <c r="F122" i="1"/>
  <c r="E121" i="1"/>
  <c r="F121" i="1"/>
  <c r="E120" i="1"/>
  <c r="F120" i="1"/>
  <c r="E119" i="1"/>
  <c r="F119" i="1"/>
  <c r="E118" i="1"/>
  <c r="F118" i="1"/>
  <c r="E117" i="1"/>
  <c r="F117" i="1"/>
  <c r="E116" i="1"/>
  <c r="F116" i="1"/>
  <c r="E115" i="1"/>
  <c r="F115" i="1"/>
  <c r="E114" i="1"/>
  <c r="F114" i="1"/>
  <c r="E113" i="1"/>
  <c r="F113" i="1"/>
  <c r="E112" i="1"/>
  <c r="F112" i="1"/>
  <c r="E111" i="1"/>
  <c r="F111" i="1"/>
  <c r="E110" i="1"/>
  <c r="F110" i="1"/>
  <c r="E109" i="1"/>
  <c r="F109" i="1"/>
  <c r="E108" i="1"/>
  <c r="F108" i="1"/>
  <c r="E107" i="1"/>
  <c r="F107" i="1"/>
  <c r="E106" i="1"/>
  <c r="F106" i="1"/>
  <c r="E105" i="1"/>
  <c r="F105" i="1"/>
  <c r="E98" i="1"/>
  <c r="F98" i="1"/>
  <c r="E97" i="1"/>
  <c r="F97" i="1"/>
  <c r="E96" i="1"/>
  <c r="F96" i="1"/>
  <c r="E95" i="1"/>
  <c r="F95" i="1"/>
  <c r="E94" i="1"/>
  <c r="F94" i="1"/>
  <c r="E93" i="1"/>
  <c r="F93" i="1"/>
  <c r="E92" i="1"/>
  <c r="F92" i="1"/>
  <c r="E91" i="1"/>
  <c r="F91" i="1"/>
  <c r="E90" i="1"/>
  <c r="F90" i="1"/>
  <c r="E89" i="1"/>
  <c r="F89" i="1"/>
  <c r="E88" i="1"/>
  <c r="F88" i="1"/>
  <c r="E87" i="1"/>
  <c r="F87" i="1"/>
  <c r="E86" i="1"/>
  <c r="F86" i="1"/>
  <c r="E79" i="1"/>
  <c r="F79" i="1"/>
  <c r="E78" i="1"/>
  <c r="F78" i="1"/>
  <c r="D77" i="1"/>
  <c r="C77" i="1"/>
  <c r="E77" i="1"/>
  <c r="F77" i="1"/>
  <c r="E76" i="1"/>
  <c r="F76" i="1"/>
  <c r="E75" i="1"/>
  <c r="F75" i="1"/>
  <c r="E74" i="1"/>
  <c r="F74" i="1"/>
  <c r="E73" i="1"/>
  <c r="F73" i="1"/>
  <c r="E72" i="1"/>
  <c r="F72" i="1"/>
  <c r="E71" i="1"/>
  <c r="F71" i="1"/>
  <c r="E70" i="1"/>
  <c r="F70" i="1"/>
  <c r="E69" i="1"/>
  <c r="F69" i="1"/>
  <c r="D68" i="1"/>
  <c r="C68" i="1"/>
  <c r="E68" i="1"/>
  <c r="F68" i="1"/>
  <c r="E67" i="1"/>
  <c r="F67" i="1"/>
  <c r="E66" i="1"/>
  <c r="F66" i="1"/>
  <c r="E65" i="1"/>
  <c r="F65" i="1"/>
  <c r="E64" i="1"/>
  <c r="F64" i="1"/>
  <c r="E63" i="1"/>
  <c r="F63" i="1"/>
  <c r="D62" i="1"/>
  <c r="C62" i="1"/>
  <c r="E62" i="1"/>
  <c r="F62" i="1"/>
  <c r="E61" i="1"/>
  <c r="F61" i="1"/>
  <c r="E60" i="1"/>
  <c r="F60" i="1"/>
  <c r="E59" i="1"/>
  <c r="F59" i="1"/>
  <c r="E58" i="1"/>
  <c r="F58" i="1"/>
  <c r="E57" i="1"/>
  <c r="F57" i="1"/>
  <c r="E56" i="1"/>
  <c r="F56" i="1"/>
  <c r="E55" i="1"/>
  <c r="F55" i="1"/>
  <c r="D54" i="1"/>
  <c r="C54" i="1"/>
  <c r="E54" i="1"/>
  <c r="F54" i="1"/>
  <c r="E53" i="1"/>
  <c r="F53" i="1"/>
  <c r="E52" i="1"/>
  <c r="F52" i="1"/>
  <c r="E51" i="1"/>
  <c r="F51" i="1"/>
  <c r="E50" i="1"/>
  <c r="F50" i="1"/>
  <c r="E49" i="1"/>
  <c r="F49" i="1"/>
  <c r="D48" i="1"/>
  <c r="C48" i="1"/>
  <c r="E48" i="1"/>
  <c r="F48" i="1"/>
  <c r="E47" i="1"/>
  <c r="E46" i="1"/>
  <c r="F46" i="1"/>
  <c r="E45" i="1"/>
  <c r="F45" i="1"/>
  <c r="E44" i="1"/>
  <c r="F44" i="1"/>
  <c r="E43" i="1"/>
  <c r="F43" i="1"/>
  <c r="E42" i="1"/>
  <c r="F42" i="1"/>
  <c r="E41" i="1"/>
  <c r="F41" i="1"/>
  <c r="E40" i="1"/>
  <c r="F40" i="1"/>
  <c r="E39" i="1"/>
  <c r="F39" i="1"/>
  <c r="E38" i="1"/>
  <c r="F38" i="1"/>
  <c r="E37" i="1"/>
  <c r="F37" i="1"/>
  <c r="E36" i="1"/>
  <c r="F36" i="1"/>
  <c r="E35" i="1"/>
  <c r="F35" i="1"/>
  <c r="E34" i="1"/>
  <c r="F34" i="1"/>
  <c r="E33" i="1"/>
  <c r="F33" i="1"/>
  <c r="D32" i="1"/>
  <c r="C32" i="1"/>
  <c r="E32" i="1"/>
  <c r="F32" i="1"/>
  <c r="E31" i="1"/>
  <c r="F31" i="1"/>
  <c r="E30" i="1"/>
  <c r="F30" i="1"/>
  <c r="E29" i="1"/>
  <c r="F29" i="1"/>
  <c r="E28" i="1"/>
  <c r="F28" i="1"/>
  <c r="E27" i="1"/>
  <c r="F27" i="1"/>
  <c r="E26" i="1"/>
  <c r="F26" i="1"/>
  <c r="E25" i="1"/>
  <c r="F25" i="1"/>
  <c r="E24" i="1"/>
  <c r="F24" i="1"/>
  <c r="E23" i="1"/>
  <c r="F23" i="1"/>
  <c r="E22" i="1"/>
  <c r="F22" i="1"/>
  <c r="E21" i="1"/>
  <c r="F21" i="1"/>
  <c r="E20" i="1"/>
  <c r="F20" i="1"/>
  <c r="E19" i="1"/>
  <c r="F19" i="1"/>
  <c r="E18" i="1"/>
  <c r="F18" i="1"/>
  <c r="E17" i="1"/>
  <c r="F17" i="1"/>
  <c r="E10" i="1"/>
  <c r="F10" i="1"/>
  <c r="E9" i="1"/>
  <c r="F9" i="1"/>
  <c r="E8" i="1"/>
  <c r="F8" i="1"/>
  <c r="E7" i="1"/>
  <c r="F7" i="1"/>
  <c r="E6" i="1"/>
  <c r="F6" i="1"/>
  <c r="E5" i="1"/>
  <c r="F5" i="1"/>
</calcChain>
</file>

<file path=xl/sharedStrings.xml><?xml version="1.0" encoding="utf-8"?>
<sst xmlns="http://schemas.openxmlformats.org/spreadsheetml/2006/main" count="133" uniqueCount="72">
  <si>
    <t>Totalt salg</t>
  </si>
  <si>
    <t>Kategori</t>
  </si>
  <si>
    <t xml:space="preserve">Januar - april </t>
  </si>
  <si>
    <t>Endring</t>
  </si>
  <si>
    <t>2018</t>
  </si>
  <si>
    <t>2019</t>
  </si>
  <si>
    <t>Liter</t>
  </si>
  <si>
    <t>Prosent</t>
  </si>
  <si>
    <t>Svakvin</t>
  </si>
  <si>
    <t>Brennevin</t>
  </si>
  <si>
    <t>Øl</t>
  </si>
  <si>
    <t>Alkoholfritt</t>
  </si>
  <si>
    <t>Sterkvin</t>
  </si>
  <si>
    <t>Totalsum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</si>
  <si>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</si>
  <si>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</si>
  <si>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</si>
  <si>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</si>
  <si>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</si>
  <si>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</si>
  <si>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</si>
  <si>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</si>
  <si>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</si>
  <si>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</si>
  <si>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</si>
  <si>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</si>
  <si>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</si>
  <si>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Tyskland</t>
  </si>
  <si>
    <t>Ungarn</t>
  </si>
  <si>
    <t>Andre land</t>
  </si>
  <si>
    <t>Hvitvin</t>
  </si>
  <si>
    <t>Bulgaria</t>
  </si>
  <si>
    <t>Musserende vin</t>
  </si>
  <si>
    <t>Rosévin</t>
  </si>
  <si>
    <t>Perlende vin</t>
  </si>
  <si>
    <t>Aromatisert vin</t>
  </si>
  <si>
    <t>Sider</t>
  </si>
  <si>
    <t>Norge</t>
  </si>
  <si>
    <t>England</t>
  </si>
  <si>
    <t>Storbritannia</t>
  </si>
  <si>
    <t>Fruktvin</t>
  </si>
  <si>
    <t>Vodka</t>
  </si>
  <si>
    <t>Whisky</t>
  </si>
  <si>
    <t>Druebrennevin</t>
  </si>
  <si>
    <t>Likør</t>
  </si>
  <si>
    <t>Akevitt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</si>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</sst>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_ * #,##0_ ;_ * \-#,##0_ ;_ * &quot;-&quot;??_ ;_ @_ "/>
    <numFmt numFmtId="166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166" fontId="2" fillId="2" borderId="1" xfId="1" applyNumberFormat="1" applyFont="1" applyFill="1" applyBorder="1"/>
    <xf numFmtId="0" fontId="0" fillId="4" borderId="0" xfId="0" applyFill="1"/>
    <xf numFmtId="0" fontId="3" fillId="5" borderId="0" xfId="0" applyFont="1" applyFill="1" applyAlignment="1">
      <alignment horizontal="left"/>
    </xf>
    <xf numFmtId="165" fontId="3" fillId="5" borderId="0" xfId="0" applyNumberFormat="1" applyFont="1" applyFill="1"/>
    <xf numFmtId="164" fontId="2" fillId="4" borderId="0" xfId="0" applyNumberFormat="1" applyFont="1" applyFill="1"/>
    <xf numFmtId="166" fontId="2" fillId="4" borderId="0" xfId="1" applyNumberFormat="1" applyFont="1" applyFill="1" applyBorder="1"/>
    <xf numFmtId="164" fontId="0" fillId="0" borderId="0" xfId="0" applyNumberFormat="1"/>
    <xf numFmtId="166" fontId="0" fillId="0" borderId="0" xfId="1" applyNumberFormat="1" applyFont="1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4" fontId="2" fillId="0" borderId="1" xfId="0" applyNumberFormat="1" applyFont="1" applyBorder="1"/>
    <xf numFmtId="166" fontId="2" fillId="0" borderId="1" xfId="1" applyNumberFormat="1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23"/>
  <sheetViews>
    <sheetView tabSelected="1" topLeftCell="A57" workbookViewId="0">
      <selection activeCell="B2" sqref="B2:F79"/>
    </sheetView>
  </sheetViews>
  <sheetFormatPr defaultColWidth="11.42578125" defaultRowHeight="13.15"/>
  <cols>
    <col min="1" max="1" width="7" customWidth="1"/>
    <col min="2" max="2" width="24.7109375" bestFit="1" customWidth="1"/>
    <col min="5" max="5" width="11.42578125" style="15"/>
  </cols>
  <sheetData>
    <row r="2" spans="2:6">
      <c r="B2" s="25" t="s">
        <v>0</v>
      </c>
      <c r="C2" s="25"/>
      <c r="D2" s="25"/>
      <c r="E2" s="25"/>
      <c r="F2" s="25"/>
    </row>
    <row r="3" spans="2:6">
      <c r="B3" s="26" t="s">
        <v>1</v>
      </c>
      <c r="C3" s="25" t="s">
        <v>2</v>
      </c>
      <c r="D3" s="25"/>
      <c r="E3" s="1" t="s">
        <v>3</v>
      </c>
      <c r="F3" s="23"/>
    </row>
    <row r="4" spans="2:6">
      <c r="B4" s="26"/>
      <c r="C4" s="24" t="s">
        <v>4</v>
      </c>
      <c r="D4" s="24" t="s">
        <v>5</v>
      </c>
      <c r="E4" s="1" t="s">
        <v>6</v>
      </c>
      <c r="F4" s="23" t="s">
        <v>7</v>
      </c>
    </row>
    <row r="5" spans="2:6">
      <c r="B5" s="2" t="s">
        <v>8</v>
      </c>
      <c r="C5" s="3">
        <v>19631443.70999996</v>
      </c>
      <c r="D5" s="3">
        <v>19737139.276999913</v>
      </c>
      <c r="E5" s="4">
        <f t="shared" ref="E5:E10" si="0">D5-C5</f>
        <v>105695.56699995324</v>
      </c>
      <c r="F5" s="5">
        <f t="shared" ref="F5:F10" si="1">E5/C5</f>
        <v>5.3839935850522047E-3</v>
      </c>
    </row>
    <row r="6" spans="2:6">
      <c r="B6" s="2" t="s">
        <v>9</v>
      </c>
      <c r="C6" s="3">
        <v>3228696.7199999858</v>
      </c>
      <c r="D6" s="3">
        <v>3248867.2449999833</v>
      </c>
      <c r="E6" s="4">
        <f t="shared" si="0"/>
        <v>20170.524999997579</v>
      </c>
      <c r="F6" s="5">
        <f t="shared" si="1"/>
        <v>6.2472653052398387E-3</v>
      </c>
    </row>
    <row r="7" spans="2:6">
      <c r="B7" s="2" t="s">
        <v>10</v>
      </c>
      <c r="C7" s="3">
        <v>680837.11399999808</v>
      </c>
      <c r="D7" s="3">
        <v>731940.61499999918</v>
      </c>
      <c r="E7" s="4">
        <f t="shared" si="0"/>
        <v>51103.501000001095</v>
      </c>
      <c r="F7" s="5">
        <f t="shared" si="1"/>
        <v>7.5059804980022349E-2</v>
      </c>
    </row>
    <row r="8" spans="2:6">
      <c r="B8" s="2" t="s">
        <v>11</v>
      </c>
      <c r="C8" s="3">
        <v>122181.24500000011</v>
      </c>
      <c r="D8" s="3">
        <v>138822.68000000017</v>
      </c>
      <c r="E8" s="4">
        <f t="shared" si="0"/>
        <v>16641.435000000056</v>
      </c>
      <c r="F8" s="5">
        <f t="shared" si="1"/>
        <v>0.13620285993975623</v>
      </c>
    </row>
    <row r="9" spans="2:6">
      <c r="B9" s="2" t="s">
        <v>12</v>
      </c>
      <c r="C9" s="3">
        <v>137262.89999999997</v>
      </c>
      <c r="D9" s="3">
        <v>131615.04999999999</v>
      </c>
      <c r="E9" s="4">
        <f t="shared" si="0"/>
        <v>-5647.8499999999767</v>
      </c>
      <c r="F9" s="5">
        <f t="shared" si="1"/>
        <v>-4.1146223779331331E-2</v>
      </c>
    </row>
    <row r="10" spans="2:6">
      <c r="B10" s="6" t="s">
        <v>13</v>
      </c>
      <c r="C10" s="7">
        <v>23800421.688999943</v>
      </c>
      <c r="D10" s="7">
        <v>23988384.866999894</v>
      </c>
      <c r="E10" s="8">
        <f t="shared" si="0"/>
        <v>187963.17799995095</v>
      </c>
      <c r="F10" s="9">
        <f t="shared" si="1"/>
        <v>7.8974725933878553E-3</v>
      </c>
    </row>
    <row r="11" spans="2:6" s="10" customFormat="1">
      <c r="B11" s="11"/>
      <c r="C11" s="12"/>
      <c r="D11" s="12"/>
      <c r="E11" s="13"/>
      <c r="F11" s="14"/>
    </row>
    <row r="12" spans="2:6">
      <c r="F12" s="16"/>
    </row>
    <row r="13" spans="2:6">
      <c r="F13" s="16"/>
    </row>
    <row r="14" spans="2:6">
      <c r="B14" s="25" t="s">
        <v>8</v>
      </c>
      <c r="C14" s="25"/>
      <c r="D14" s="25"/>
      <c r="E14" s="25"/>
      <c r="F14" s="25"/>
    </row>
    <row r="15" spans="2:6">
      <c r="B15" s="26" t="s">
        <v>1</v>
      </c>
      <c r="C15" s="25" t="s">
        <v>2</v>
      </c>
      <c r="D15" s="25"/>
      <c r="E15" s="1" t="s">
        <v>3</v>
      </c>
      <c r="F15" s="23"/>
    </row>
    <row r="16" spans="2:6">
      <c r="B16" s="26"/>
      <c r="C16" s="24" t="s">
        <v>4</v>
      </c>
      <c r="D16" s="24" t="s">
        <v>5</v>
      </c>
      <c r="E16" s="1" t="s">
        <v>6</v>
      </c>
      <c r="F16" s="23" t="s">
        <v>7</v>
      </c>
    </row>
    <row r="17" spans="2:6">
      <c r="B17" s="17" t="s">
        <v>14</v>
      </c>
      <c r="C17" s="18">
        <v>12652952.315000003</v>
      </c>
      <c r="D17" s="18">
        <v>12256995.524000002</v>
      </c>
      <c r="E17" s="19">
        <f t="shared" ref="E17:E48" si="2">D17-C17</f>
        <v>-395956.79100000113</v>
      </c>
      <c r="F17" s="20">
        <f t="shared" ref="F17:F46" si="3">E17/C17</f>
        <v>-3.129362864432806E-2</v>
      </c>
    </row>
    <row r="18" spans="2:6">
      <c r="B18" s="21" t="s">
        <v>15</v>
      </c>
      <c r="C18" s="3">
        <v>4774411.9550000029</v>
      </c>
      <c r="D18" s="3">
        <v>4485419.1430000011</v>
      </c>
      <c r="E18" s="4">
        <f t="shared" si="2"/>
        <v>-288992.81200000178</v>
      </c>
      <c r="F18" s="5">
        <f t="shared" si="3"/>
        <v>-6.052950912569538E-2</v>
      </c>
    </row>
    <row r="19" spans="2:6">
      <c r="B19" s="21" t="s">
        <v>16</v>
      </c>
      <c r="C19" s="3">
        <v>1862100.375</v>
      </c>
      <c r="D19" s="3">
        <v>1855775.25</v>
      </c>
      <c r="E19" s="4">
        <f t="shared" si="2"/>
        <v>-6325.125</v>
      </c>
      <c r="F19" s="5">
        <f t="shared" si="3"/>
        <v>-3.3967690919991357E-3</v>
      </c>
    </row>
    <row r="20" spans="2:6">
      <c r="B20" s="21" t="s">
        <v>17</v>
      </c>
      <c r="C20" s="3">
        <v>1573213.273</v>
      </c>
      <c r="D20" s="3">
        <v>1651604.8559999997</v>
      </c>
      <c r="E20" s="4">
        <f t="shared" si="2"/>
        <v>78391.582999999635</v>
      </c>
      <c r="F20" s="5">
        <f t="shared" si="3"/>
        <v>4.9828961111237483E-2</v>
      </c>
    </row>
    <row r="21" spans="2:6">
      <c r="B21" s="21" t="s">
        <v>18</v>
      </c>
      <c r="C21" s="3">
        <v>1205601.659</v>
      </c>
      <c r="D21" s="3">
        <v>1084141</v>
      </c>
      <c r="E21" s="4">
        <f t="shared" si="2"/>
        <v>-121460.65899999999</v>
      </c>
      <c r="F21" s="5">
        <f t="shared" si="3"/>
        <v>-0.10074692423760176</v>
      </c>
    </row>
    <row r="22" spans="2:6">
      <c r="B22" s="21" t="s">
        <v>19</v>
      </c>
      <c r="C22" s="3">
        <v>940945.625</v>
      </c>
      <c r="D22" s="3">
        <v>1022703.6080000002</v>
      </c>
      <c r="E22" s="4">
        <f t="shared" si="2"/>
        <v>81757.98300000024</v>
      </c>
      <c r="F22" s="5">
        <f t="shared" si="3"/>
        <v>8.6889168542550202E-2</v>
      </c>
    </row>
    <row r="23" spans="2:6">
      <c r="B23" s="21" t="s">
        <v>20</v>
      </c>
      <c r="C23" s="3">
        <v>899421.50000000023</v>
      </c>
      <c r="D23" s="3">
        <v>796290.25000000023</v>
      </c>
      <c r="E23" s="4">
        <f t="shared" si="2"/>
        <v>-103131.25</v>
      </c>
      <c r="F23" s="5">
        <f t="shared" si="3"/>
        <v>-0.11466398123682831</v>
      </c>
    </row>
    <row r="24" spans="2:6">
      <c r="B24" s="21" t="s">
        <v>21</v>
      </c>
      <c r="C24" s="3">
        <v>764932.125</v>
      </c>
      <c r="D24" s="3">
        <v>722752.61</v>
      </c>
      <c r="E24" s="4">
        <f t="shared" si="2"/>
        <v>-42179.515000000014</v>
      </c>
      <c r="F24" s="5">
        <f t="shared" si="3"/>
        <v>-5.5141513372836855E-2</v>
      </c>
    </row>
    <row r="25" spans="2:6">
      <c r="B25" s="21" t="s">
        <v>22</v>
      </c>
      <c r="C25" s="3">
        <v>267136</v>
      </c>
      <c r="D25" s="3">
        <v>250264.81</v>
      </c>
      <c r="E25" s="4">
        <f t="shared" si="2"/>
        <v>-16871.190000000002</v>
      </c>
      <c r="F25" s="5">
        <f t="shared" si="3"/>
        <v>-6.3155808277431724E-2</v>
      </c>
    </row>
    <row r="26" spans="2:6">
      <c r="B26" s="21" t="s">
        <v>23</v>
      </c>
      <c r="C26" s="3">
        <v>223843.875</v>
      </c>
      <c r="D26" s="3">
        <v>242831.625</v>
      </c>
      <c r="E26" s="4">
        <f t="shared" si="2"/>
        <v>18987.75</v>
      </c>
      <c r="F26" s="5">
        <f t="shared" si="3"/>
        <v>8.4825863562270801E-2</v>
      </c>
    </row>
    <row r="27" spans="2:6">
      <c r="B27" s="21" t="s">
        <v>24</v>
      </c>
      <c r="C27" s="3">
        <v>46412.25</v>
      </c>
      <c r="D27" s="3">
        <v>43485.75</v>
      </c>
      <c r="E27" s="4">
        <f t="shared" si="2"/>
        <v>-2926.5</v>
      </c>
      <c r="F27" s="5">
        <f t="shared" si="3"/>
        <v>-6.3054473765008154E-2</v>
      </c>
    </row>
    <row r="28" spans="2:6">
      <c r="B28" s="21" t="s">
        <v>25</v>
      </c>
      <c r="C28" s="3">
        <v>30203.25</v>
      </c>
      <c r="D28" s="3">
        <v>38715.75</v>
      </c>
      <c r="E28" s="4">
        <f t="shared" si="2"/>
        <v>8512.5</v>
      </c>
      <c r="F28" s="5">
        <f t="shared" si="3"/>
        <v>0.28184053040649598</v>
      </c>
    </row>
    <row r="29" spans="2:6">
      <c r="B29" s="21" t="s">
        <v>26</v>
      </c>
      <c r="C29" s="3">
        <v>27052.875</v>
      </c>
      <c r="D29" s="3">
        <v>32351.25</v>
      </c>
      <c r="E29" s="4">
        <f t="shared" si="2"/>
        <v>5298.375</v>
      </c>
      <c r="F29" s="5">
        <f t="shared" si="3"/>
        <v>0.19585256650171193</v>
      </c>
    </row>
    <row r="30" spans="2:6">
      <c r="B30" s="21" t="s">
        <v>27</v>
      </c>
      <c r="C30" s="3">
        <v>7521</v>
      </c>
      <c r="D30" s="3">
        <v>22866</v>
      </c>
      <c r="E30" s="4">
        <f t="shared" si="2"/>
        <v>15345</v>
      </c>
      <c r="F30" s="5">
        <f t="shared" si="3"/>
        <v>2.0402871958516156</v>
      </c>
    </row>
    <row r="31" spans="2:6">
      <c r="B31" s="21" t="s">
        <v>28</v>
      </c>
      <c r="C31" s="3">
        <v>22805.25</v>
      </c>
      <c r="D31" s="3">
        <v>1170.75</v>
      </c>
      <c r="E31" s="4">
        <f t="shared" si="2"/>
        <v>-21634.5</v>
      </c>
      <c r="F31" s="5">
        <f t="shared" si="3"/>
        <v>-0.94866313677771563</v>
      </c>
    </row>
    <row r="32" spans="2:6">
      <c r="B32" s="21" t="s">
        <v>29</v>
      </c>
      <c r="C32" s="3">
        <f>C17-SUM(C18:C31)</f>
        <v>7351.3030000012368</v>
      </c>
      <c r="D32" s="3">
        <f>D17-SUM(D18:D31)</f>
        <v>6622.8719999995083</v>
      </c>
      <c r="E32" s="4">
        <f t="shared" si="2"/>
        <v>-728.43100000172853</v>
      </c>
      <c r="F32" s="5">
        <f t="shared" si="3"/>
        <v>-9.9088692168123937E-2</v>
      </c>
    </row>
    <row r="33" spans="2:6">
      <c r="B33" s="17" t="s">
        <v>30</v>
      </c>
      <c r="C33" s="18">
        <v>5043916.6829999993</v>
      </c>
      <c r="D33" s="18">
        <v>5299540.0210000006</v>
      </c>
      <c r="E33" s="19">
        <f t="shared" si="2"/>
        <v>255623.33800000139</v>
      </c>
      <c r="F33" s="20">
        <f t="shared" si="3"/>
        <v>5.0679532209870454E-2</v>
      </c>
    </row>
    <row r="34" spans="2:6">
      <c r="B34" s="21" t="s">
        <v>27</v>
      </c>
      <c r="C34" s="3">
        <v>1346948.8159999996</v>
      </c>
      <c r="D34" s="3">
        <v>1398658.22</v>
      </c>
      <c r="E34" s="4">
        <f t="shared" si="2"/>
        <v>51709.40400000033</v>
      </c>
      <c r="F34" s="5">
        <f t="shared" si="3"/>
        <v>3.8390028920000437E-2</v>
      </c>
    </row>
    <row r="35" spans="2:6">
      <c r="B35" s="21" t="s">
        <v>17</v>
      </c>
      <c r="C35" s="3">
        <v>1287227.037</v>
      </c>
      <c r="D35" s="3">
        <v>1328514.8649999998</v>
      </c>
      <c r="E35" s="4">
        <f t="shared" si="2"/>
        <v>41287.827999999747</v>
      </c>
      <c r="F35" s="5">
        <f t="shared" si="3"/>
        <v>3.2075016149617858E-2</v>
      </c>
    </row>
    <row r="36" spans="2:6">
      <c r="B36" s="21" t="s">
        <v>15</v>
      </c>
      <c r="C36" s="3">
        <v>569369.88600000017</v>
      </c>
      <c r="D36" s="3">
        <v>539669.56200000027</v>
      </c>
      <c r="E36" s="4">
        <f t="shared" si="2"/>
        <v>-29700.323999999906</v>
      </c>
      <c r="F36" s="5">
        <f t="shared" si="3"/>
        <v>-5.2163496402407021E-2</v>
      </c>
    </row>
    <row r="37" spans="2:6">
      <c r="B37" s="21" t="s">
        <v>18</v>
      </c>
      <c r="C37" s="3">
        <v>459593.125</v>
      </c>
      <c r="D37" s="3">
        <v>482434.375</v>
      </c>
      <c r="E37" s="4">
        <f t="shared" si="2"/>
        <v>22841.25</v>
      </c>
      <c r="F37" s="5">
        <f t="shared" si="3"/>
        <v>4.9698850477800337E-2</v>
      </c>
    </row>
    <row r="38" spans="2:6">
      <c r="B38" s="21" t="s">
        <v>21</v>
      </c>
      <c r="C38" s="3">
        <v>359629.875</v>
      </c>
      <c r="D38" s="3">
        <v>341913.36199999996</v>
      </c>
      <c r="E38" s="4">
        <f t="shared" si="2"/>
        <v>-17716.513000000035</v>
      </c>
      <c r="F38" s="5">
        <f t="shared" si="3"/>
        <v>-4.9263184823007365E-2</v>
      </c>
    </row>
    <row r="39" spans="2:6">
      <c r="B39" s="21" t="s">
        <v>20</v>
      </c>
      <c r="C39" s="3">
        <v>96749.634000000005</v>
      </c>
      <c r="D39" s="3">
        <v>196322</v>
      </c>
      <c r="E39" s="4">
        <f t="shared" si="2"/>
        <v>99572.365999999995</v>
      </c>
      <c r="F39" s="5">
        <f t="shared" si="3"/>
        <v>1.0291756349176473</v>
      </c>
    </row>
    <row r="40" spans="2:6">
      <c r="B40" s="21" t="s">
        <v>25</v>
      </c>
      <c r="C40" s="3">
        <v>167608.625</v>
      </c>
      <c r="D40" s="3">
        <v>179723.59100000001</v>
      </c>
      <c r="E40" s="4">
        <f t="shared" si="2"/>
        <v>12114.966000000015</v>
      </c>
      <c r="F40" s="5">
        <f t="shared" si="3"/>
        <v>7.2281280274210324E-2</v>
      </c>
    </row>
    <row r="41" spans="2:6">
      <c r="B41" s="21" t="s">
        <v>28</v>
      </c>
      <c r="C41" s="3">
        <v>166230.75</v>
      </c>
      <c r="D41" s="3">
        <v>177238</v>
      </c>
      <c r="E41" s="4">
        <f t="shared" si="2"/>
        <v>11007.25</v>
      </c>
      <c r="F41" s="5">
        <f t="shared" si="3"/>
        <v>6.6216689752046476E-2</v>
      </c>
    </row>
    <row r="42" spans="2:6">
      <c r="B42" s="21" t="s">
        <v>22</v>
      </c>
      <c r="C42" s="3">
        <v>143387.75</v>
      </c>
      <c r="D42" s="3">
        <v>160168.125</v>
      </c>
      <c r="E42" s="4">
        <f t="shared" si="2"/>
        <v>16780.375</v>
      </c>
      <c r="F42" s="5">
        <f t="shared" si="3"/>
        <v>0.11702795392214467</v>
      </c>
    </row>
    <row r="43" spans="2:6">
      <c r="B43" s="21" t="s">
        <v>16</v>
      </c>
      <c r="C43" s="3">
        <v>130968.125</v>
      </c>
      <c r="D43" s="3">
        <v>156553.75</v>
      </c>
      <c r="E43" s="4">
        <f t="shared" si="2"/>
        <v>25585.625</v>
      </c>
      <c r="F43" s="5">
        <f t="shared" si="3"/>
        <v>0.19535764904628511</v>
      </c>
    </row>
    <row r="44" spans="2:6">
      <c r="B44" s="21" t="s">
        <v>24</v>
      </c>
      <c r="C44" s="3">
        <v>165283.625</v>
      </c>
      <c r="D44" s="3">
        <v>147776</v>
      </c>
      <c r="E44" s="4">
        <f t="shared" si="2"/>
        <v>-17507.625</v>
      </c>
      <c r="F44" s="5">
        <f t="shared" si="3"/>
        <v>-0.10592473997348498</v>
      </c>
    </row>
    <row r="45" spans="2:6">
      <c r="B45" s="21" t="s">
        <v>23</v>
      </c>
      <c r="C45" s="3">
        <v>78638.875</v>
      </c>
      <c r="D45" s="3">
        <v>98977.75</v>
      </c>
      <c r="E45" s="4">
        <f t="shared" si="2"/>
        <v>20338.875</v>
      </c>
      <c r="F45" s="5">
        <f t="shared" si="3"/>
        <v>0.25863639325969501</v>
      </c>
    </row>
    <row r="46" spans="2:6">
      <c r="B46" s="21" t="s">
        <v>19</v>
      </c>
      <c r="C46" s="3">
        <v>66829.31</v>
      </c>
      <c r="D46" s="3">
        <v>74071.170999999988</v>
      </c>
      <c r="E46" s="4">
        <f t="shared" si="2"/>
        <v>7241.8609999999899</v>
      </c>
      <c r="F46" s="5">
        <f t="shared" si="3"/>
        <v>0.10836354587530517</v>
      </c>
    </row>
    <row r="47" spans="2:6">
      <c r="B47" s="21" t="s">
        <v>31</v>
      </c>
      <c r="C47" s="3"/>
      <c r="D47" s="3">
        <v>7917.75</v>
      </c>
      <c r="E47" s="4">
        <f t="shared" si="2"/>
        <v>7917.75</v>
      </c>
      <c r="F47" s="5"/>
    </row>
    <row r="48" spans="2:6">
      <c r="B48" s="21" t="s">
        <v>29</v>
      </c>
      <c r="C48" s="3">
        <f>C33-SUM(C34:C47)</f>
        <v>5451.25</v>
      </c>
      <c r="D48" s="3">
        <f>D33-SUM(D34:D47)</f>
        <v>9601.5</v>
      </c>
      <c r="E48" s="4">
        <f t="shared" si="2"/>
        <v>4150.25</v>
      </c>
      <c r="F48" s="5">
        <f t="shared" ref="F48:F79" si="4">E48/C48</f>
        <v>0.7613391423985324</v>
      </c>
    </row>
    <row r="49" spans="2:6">
      <c r="B49" s="17" t="s">
        <v>32</v>
      </c>
      <c r="C49" s="18">
        <v>1210128.1749999998</v>
      </c>
      <c r="D49" s="18">
        <v>1301051.325</v>
      </c>
      <c r="E49" s="19">
        <f t="shared" ref="E49:E80" si="5">D49-C49</f>
        <v>90923.15000000014</v>
      </c>
      <c r="F49" s="20">
        <f t="shared" si="4"/>
        <v>7.5135140126788763E-2</v>
      </c>
    </row>
    <row r="50" spans="2:6">
      <c r="B50" s="21" t="s">
        <v>15</v>
      </c>
      <c r="C50" s="3">
        <v>577999.39999999979</v>
      </c>
      <c r="D50" s="3">
        <v>600985.44999999995</v>
      </c>
      <c r="E50" s="4">
        <f t="shared" si="5"/>
        <v>22986.050000000163</v>
      </c>
      <c r="F50" s="5">
        <f t="shared" si="4"/>
        <v>3.9768293877121969E-2</v>
      </c>
    </row>
    <row r="51" spans="2:6">
      <c r="B51" s="21" t="s">
        <v>17</v>
      </c>
      <c r="C51" s="3">
        <v>295853.52500000002</v>
      </c>
      <c r="D51" s="3">
        <v>351857.59999999992</v>
      </c>
      <c r="E51" s="4">
        <f t="shared" si="5"/>
        <v>56004.074999999895</v>
      </c>
      <c r="F51" s="5">
        <f t="shared" si="4"/>
        <v>0.18929662913429843</v>
      </c>
    </row>
    <row r="52" spans="2:6">
      <c r="B52" s="21" t="s">
        <v>16</v>
      </c>
      <c r="C52" s="3">
        <v>282286.75</v>
      </c>
      <c r="D52" s="3">
        <v>290352.07500000013</v>
      </c>
      <c r="E52" s="4">
        <f t="shared" si="5"/>
        <v>8065.3250000001281</v>
      </c>
      <c r="F52" s="5">
        <f t="shared" si="4"/>
        <v>2.8571390616102699E-2</v>
      </c>
    </row>
    <row r="53" spans="2:6">
      <c r="B53" s="21" t="s">
        <v>21</v>
      </c>
      <c r="C53" s="3">
        <v>29184.749999999993</v>
      </c>
      <c r="D53" s="3">
        <v>32427.499999999993</v>
      </c>
      <c r="E53" s="4">
        <f t="shared" si="5"/>
        <v>3242.75</v>
      </c>
      <c r="F53" s="5">
        <f t="shared" si="4"/>
        <v>0.11111111111111113</v>
      </c>
    </row>
    <row r="54" spans="2:6">
      <c r="B54" s="21" t="s">
        <v>29</v>
      </c>
      <c r="C54" s="3">
        <f>C49-SUM(C50:C53)</f>
        <v>24803.75</v>
      </c>
      <c r="D54" s="3">
        <f>D49-SUM(D50:D53)</f>
        <v>25428.699999999953</v>
      </c>
      <c r="E54" s="4">
        <f t="shared" si="5"/>
        <v>624.94999999995343</v>
      </c>
      <c r="F54" s="5">
        <f t="shared" si="4"/>
        <v>2.5195786927378054E-2</v>
      </c>
    </row>
    <row r="55" spans="2:6">
      <c r="B55" s="17" t="s">
        <v>33</v>
      </c>
      <c r="C55" s="18">
        <v>469578.81199999998</v>
      </c>
      <c r="D55" s="18">
        <v>581312.06199999992</v>
      </c>
      <c r="E55" s="19">
        <f t="shared" si="5"/>
        <v>111733.24999999994</v>
      </c>
      <c r="F55" s="20">
        <f t="shared" si="4"/>
        <v>0.23794355099650438</v>
      </c>
    </row>
    <row r="56" spans="2:6">
      <c r="B56" s="21" t="s">
        <v>17</v>
      </c>
      <c r="C56" s="3">
        <v>239952.25899999996</v>
      </c>
      <c r="D56" s="3">
        <v>315516.67399999988</v>
      </c>
      <c r="E56" s="4">
        <f t="shared" si="5"/>
        <v>75564.414999999921</v>
      </c>
      <c r="F56" s="5">
        <f t="shared" si="4"/>
        <v>0.31491437219601226</v>
      </c>
    </row>
    <row r="57" spans="2:6">
      <c r="B57" s="21" t="s">
        <v>15</v>
      </c>
      <c r="C57" s="3">
        <v>81573.178000000014</v>
      </c>
      <c r="D57" s="3">
        <v>97984.513000000006</v>
      </c>
      <c r="E57" s="4">
        <f t="shared" si="5"/>
        <v>16411.334999999992</v>
      </c>
      <c r="F57" s="5">
        <f t="shared" si="4"/>
        <v>0.2011854313191033</v>
      </c>
    </row>
    <row r="58" spans="2:6">
      <c r="B58" s="21" t="s">
        <v>19</v>
      </c>
      <c r="C58" s="3">
        <v>74611.5</v>
      </c>
      <c r="D58" s="3">
        <v>72762</v>
      </c>
      <c r="E58" s="4">
        <f t="shared" si="5"/>
        <v>-1849.5</v>
      </c>
      <c r="F58" s="5">
        <f t="shared" si="4"/>
        <v>-2.4788403932369675E-2</v>
      </c>
    </row>
    <row r="59" spans="2:6">
      <c r="B59" s="21" t="s">
        <v>16</v>
      </c>
      <c r="C59" s="3">
        <v>41727</v>
      </c>
      <c r="D59" s="3">
        <v>50745.75</v>
      </c>
      <c r="E59" s="4">
        <f t="shared" si="5"/>
        <v>9018.75</v>
      </c>
      <c r="F59" s="5">
        <f t="shared" si="4"/>
        <v>0.21613703357538286</v>
      </c>
    </row>
    <row r="60" spans="2:6">
      <c r="B60" s="21" t="s">
        <v>27</v>
      </c>
      <c r="C60" s="3">
        <v>6885</v>
      </c>
      <c r="D60" s="3">
        <v>15568.5</v>
      </c>
      <c r="E60" s="4">
        <f t="shared" si="5"/>
        <v>8683.5</v>
      </c>
      <c r="F60" s="5">
        <f t="shared" si="4"/>
        <v>1.2612200435729848</v>
      </c>
    </row>
    <row r="61" spans="2:6">
      <c r="B61" s="21" t="s">
        <v>25</v>
      </c>
      <c r="C61" s="3">
        <v>4707</v>
      </c>
      <c r="D61" s="3">
        <v>7841.25</v>
      </c>
      <c r="E61" s="4">
        <f t="shared" si="5"/>
        <v>3134.25</v>
      </c>
      <c r="F61" s="5">
        <f t="shared" si="4"/>
        <v>0.66586998087954108</v>
      </c>
    </row>
    <row r="62" spans="2:6">
      <c r="B62" s="22" t="s">
        <v>29</v>
      </c>
      <c r="C62" s="3">
        <f>C55-SUM(C56:C61)</f>
        <v>20122.875</v>
      </c>
      <c r="D62" s="3">
        <f>D55-SUM(D56:D61)</f>
        <v>20893.375</v>
      </c>
      <c r="E62" s="4">
        <f t="shared" si="5"/>
        <v>770.5</v>
      </c>
      <c r="F62" s="5">
        <f t="shared" si="4"/>
        <v>3.8289757303566214E-2</v>
      </c>
    </row>
    <row r="63" spans="2:6">
      <c r="B63" s="17" t="s">
        <v>34</v>
      </c>
      <c r="C63" s="18">
        <v>142225.65000000002</v>
      </c>
      <c r="D63" s="18">
        <v>159424.5</v>
      </c>
      <c r="E63" s="19">
        <f t="shared" si="5"/>
        <v>17198.849999999977</v>
      </c>
      <c r="F63" s="20">
        <f t="shared" si="4"/>
        <v>0.12092649954491314</v>
      </c>
    </row>
    <row r="64" spans="2:6">
      <c r="B64" s="21" t="s">
        <v>15</v>
      </c>
      <c r="C64" s="3">
        <v>84824.775000000009</v>
      </c>
      <c r="D64" s="3">
        <v>89169.374999999985</v>
      </c>
      <c r="E64" s="4">
        <f t="shared" si="5"/>
        <v>4344.5999999999767</v>
      </c>
      <c r="F64" s="5">
        <f t="shared" si="4"/>
        <v>5.1218526662758328E-2</v>
      </c>
    </row>
    <row r="65" spans="2:6">
      <c r="B65" s="21" t="s">
        <v>24</v>
      </c>
      <c r="C65" s="3">
        <v>11427.75</v>
      </c>
      <c r="D65" s="3">
        <v>21942.75</v>
      </c>
      <c r="E65" s="4">
        <f t="shared" si="5"/>
        <v>10515</v>
      </c>
      <c r="F65" s="5">
        <f t="shared" si="4"/>
        <v>0.92012863424558644</v>
      </c>
    </row>
    <row r="66" spans="2:6">
      <c r="B66" s="21" t="s">
        <v>21</v>
      </c>
      <c r="C66" s="3">
        <v>19065.75</v>
      </c>
      <c r="D66" s="3">
        <v>20050.5</v>
      </c>
      <c r="E66" s="4">
        <f t="shared" si="5"/>
        <v>984.75</v>
      </c>
      <c r="F66" s="5">
        <f t="shared" si="4"/>
        <v>5.1650210455922267E-2</v>
      </c>
    </row>
    <row r="67" spans="2:6">
      <c r="B67" s="21" t="s">
        <v>20</v>
      </c>
      <c r="C67" s="3">
        <v>14484.375</v>
      </c>
      <c r="D67" s="3">
        <v>13859.625</v>
      </c>
      <c r="E67" s="4">
        <f t="shared" si="5"/>
        <v>-624.75</v>
      </c>
      <c r="F67" s="5">
        <f t="shared" si="4"/>
        <v>-4.3132686084142398E-2</v>
      </c>
    </row>
    <row r="68" spans="2:6">
      <c r="B68" s="21" t="s">
        <v>29</v>
      </c>
      <c r="C68" s="3">
        <f>C63-SUM(C64:C67)</f>
        <v>12423.000000000015</v>
      </c>
      <c r="D68" s="3">
        <f>D63-SUM(D64:D67)</f>
        <v>14402.25</v>
      </c>
      <c r="E68" s="4">
        <f t="shared" si="5"/>
        <v>1979.2499999999854</v>
      </c>
      <c r="F68" s="5">
        <f t="shared" si="4"/>
        <v>0.15932141994687138</v>
      </c>
    </row>
    <row r="69" spans="2:6">
      <c r="B69" s="17" t="s">
        <v>35</v>
      </c>
      <c r="C69" s="18">
        <v>49269.069999999992</v>
      </c>
      <c r="D69" s="18">
        <v>66491.855000000025</v>
      </c>
      <c r="E69" s="19">
        <f t="shared" si="5"/>
        <v>17222.785000000033</v>
      </c>
      <c r="F69" s="20">
        <f t="shared" si="4"/>
        <v>0.34956586353263897</v>
      </c>
    </row>
    <row r="70" spans="2:6">
      <c r="B70" s="17" t="s">
        <v>36</v>
      </c>
      <c r="C70" s="18">
        <v>46503.054999999993</v>
      </c>
      <c r="D70" s="18">
        <v>56031.315000000002</v>
      </c>
      <c r="E70" s="19">
        <f t="shared" si="5"/>
        <v>9528.2600000000093</v>
      </c>
      <c r="F70" s="20">
        <f t="shared" si="4"/>
        <v>0.20489535579974286</v>
      </c>
    </row>
    <row r="71" spans="2:6">
      <c r="B71" s="21" t="s">
        <v>37</v>
      </c>
      <c r="C71" s="3">
        <v>29567.309999999998</v>
      </c>
      <c r="D71" s="3">
        <v>34484.33</v>
      </c>
      <c r="E71" s="4">
        <f t="shared" si="5"/>
        <v>4917.0200000000041</v>
      </c>
      <c r="F71" s="5">
        <f t="shared" si="4"/>
        <v>0.16629920002868048</v>
      </c>
    </row>
    <row r="72" spans="2:6">
      <c r="B72" s="21" t="s">
        <v>38</v>
      </c>
      <c r="C72" s="3">
        <v>7424.3049999999985</v>
      </c>
      <c r="D72" s="3">
        <v>8536.76</v>
      </c>
      <c r="E72" s="4">
        <f t="shared" si="5"/>
        <v>1112.4550000000017</v>
      </c>
      <c r="F72" s="5">
        <f t="shared" si="4"/>
        <v>0.14983961461712605</v>
      </c>
    </row>
    <row r="73" spans="2:6">
      <c r="B73" s="21" t="s">
        <v>17</v>
      </c>
      <c r="C73" s="3">
        <v>871.65000000000009</v>
      </c>
      <c r="D73" s="3">
        <v>4573.2950000000001</v>
      </c>
      <c r="E73" s="4">
        <f t="shared" si="5"/>
        <v>3701.645</v>
      </c>
      <c r="F73" s="5">
        <f t="shared" si="4"/>
        <v>4.2467102621465029</v>
      </c>
    </row>
    <row r="74" spans="2:6">
      <c r="B74" s="21" t="s">
        <v>39</v>
      </c>
      <c r="C74" s="3">
        <v>4345</v>
      </c>
      <c r="D74" s="3">
        <v>3441.5</v>
      </c>
      <c r="E74" s="4">
        <f t="shared" si="5"/>
        <v>-903.5</v>
      </c>
      <c r="F74" s="5">
        <f t="shared" si="4"/>
        <v>-0.20794016110471808</v>
      </c>
    </row>
    <row r="75" spans="2:6">
      <c r="B75" s="21" t="s">
        <v>22</v>
      </c>
      <c r="C75" s="3">
        <v>1254.3299999999995</v>
      </c>
      <c r="D75" s="3">
        <v>2125.86</v>
      </c>
      <c r="E75" s="4">
        <f t="shared" si="5"/>
        <v>871.53000000000065</v>
      </c>
      <c r="F75" s="5">
        <f t="shared" si="4"/>
        <v>0.69481715338069006</v>
      </c>
    </row>
    <row r="76" spans="2:6">
      <c r="B76" s="21" t="s">
        <v>16</v>
      </c>
      <c r="C76" s="3">
        <v>582.75</v>
      </c>
      <c r="D76" s="3">
        <v>1480.7249999999997</v>
      </c>
      <c r="E76" s="4">
        <f t="shared" si="5"/>
        <v>897.97499999999968</v>
      </c>
      <c r="F76" s="5">
        <f t="shared" si="4"/>
        <v>1.5409266409266404</v>
      </c>
    </row>
    <row r="77" spans="2:6">
      <c r="B77" s="21" t="s">
        <v>29</v>
      </c>
      <c r="C77" s="3">
        <f>C70-SUM(C71:C76)</f>
        <v>2457.7099999999919</v>
      </c>
      <c r="D77" s="3">
        <f>D70-SUM(D71:D76)</f>
        <v>1388.8450000000012</v>
      </c>
      <c r="E77" s="4">
        <f t="shared" si="5"/>
        <v>-1068.8649999999907</v>
      </c>
      <c r="F77" s="5">
        <f t="shared" si="4"/>
        <v>-0.43490281603606373</v>
      </c>
    </row>
    <row r="78" spans="2:6">
      <c r="B78" s="17" t="s">
        <v>40</v>
      </c>
      <c r="C78" s="18">
        <v>16869.949999999993</v>
      </c>
      <c r="D78" s="18">
        <v>16292.674999999992</v>
      </c>
      <c r="E78" s="19">
        <f t="shared" si="5"/>
        <v>-577.27500000000146</v>
      </c>
      <c r="F78" s="20">
        <f t="shared" si="4"/>
        <v>-3.4219129280169867E-2</v>
      </c>
    </row>
    <row r="79" spans="2:6">
      <c r="B79" s="6" t="s">
        <v>13</v>
      </c>
      <c r="C79" s="7">
        <v>19631443.709999993</v>
      </c>
      <c r="D79" s="7">
        <v>19737139.276999995</v>
      </c>
      <c r="E79" s="8">
        <f t="shared" si="5"/>
        <v>105695.56700000167</v>
      </c>
      <c r="F79" s="9">
        <f t="shared" si="4"/>
        <v>5.3839935850546628E-3</v>
      </c>
    </row>
    <row r="80" spans="2:6">
      <c r="F80" s="16"/>
    </row>
    <row r="81" spans="2:6">
      <c r="F81" s="16"/>
    </row>
    <row r="82" spans="2:6">
      <c r="F82" s="16"/>
    </row>
    <row r="83" spans="2:6">
      <c r="B83" s="25" t="s">
        <v>9</v>
      </c>
      <c r="C83" s="25"/>
      <c r="D83" s="25"/>
      <c r="E83" s="25"/>
      <c r="F83" s="25"/>
    </row>
    <row r="84" spans="2:6">
      <c r="B84" s="26" t="s">
        <v>1</v>
      </c>
      <c r="C84" s="25" t="s">
        <v>2</v>
      </c>
      <c r="D84" s="25"/>
      <c r="E84" s="1" t="s">
        <v>3</v>
      </c>
      <c r="F84" s="23"/>
    </row>
    <row r="85" spans="2:6">
      <c r="B85" s="26"/>
      <c r="C85" s="24" t="s">
        <v>4</v>
      </c>
      <c r="D85" s="24" t="s">
        <v>5</v>
      </c>
      <c r="E85" s="1" t="s">
        <v>6</v>
      </c>
      <c r="F85" s="23" t="s">
        <v>7</v>
      </c>
    </row>
    <row r="86" spans="2:6">
      <c r="B86" s="2" t="s">
        <v>41</v>
      </c>
      <c r="C86" s="3">
        <v>1020086.9700000002</v>
      </c>
      <c r="D86" s="3">
        <v>1024967.9799999981</v>
      </c>
      <c r="E86" s="4">
        <f t="shared" ref="E86:E98" si="6">D86-C86</f>
        <v>4881.0099999979138</v>
      </c>
      <c r="F86" s="5">
        <f t="shared" ref="F86:F98" si="7">E86/C86</f>
        <v>4.7848959388216801E-3</v>
      </c>
    </row>
    <row r="87" spans="2:6">
      <c r="B87" s="2" t="s">
        <v>42</v>
      </c>
      <c r="C87" s="3">
        <v>416465.10000000062</v>
      </c>
      <c r="D87" s="3">
        <v>418674.6500000002</v>
      </c>
      <c r="E87" s="4">
        <f t="shared" si="6"/>
        <v>2209.5499999995809</v>
      </c>
      <c r="F87" s="5">
        <f t="shared" si="7"/>
        <v>5.3054865821879852E-3</v>
      </c>
    </row>
    <row r="88" spans="2:6">
      <c r="B88" s="2" t="s">
        <v>43</v>
      </c>
      <c r="C88" s="3">
        <v>440212.66000000009</v>
      </c>
      <c r="D88" s="3">
        <v>413498.81000000023</v>
      </c>
      <c r="E88" s="4">
        <f t="shared" si="6"/>
        <v>-26713.84999999986</v>
      </c>
      <c r="F88" s="5">
        <f t="shared" si="7"/>
        <v>-6.0683965790533728E-2</v>
      </c>
    </row>
    <row r="89" spans="2:6">
      <c r="B89" s="2" t="s">
        <v>44</v>
      </c>
      <c r="C89" s="3">
        <v>393707.93000000017</v>
      </c>
      <c r="D89" s="3">
        <v>396474.97</v>
      </c>
      <c r="E89" s="4">
        <f t="shared" si="6"/>
        <v>2767.0399999998044</v>
      </c>
      <c r="F89" s="5">
        <f t="shared" si="7"/>
        <v>7.0281540938222989E-3</v>
      </c>
    </row>
    <row r="90" spans="2:6">
      <c r="B90" s="2" t="s">
        <v>45</v>
      </c>
      <c r="C90" s="3">
        <v>281601.29000000015</v>
      </c>
      <c r="D90" s="3">
        <v>284178.58000000007</v>
      </c>
      <c r="E90" s="4">
        <f t="shared" si="6"/>
        <v>2577.2899999999208</v>
      </c>
      <c r="F90" s="5">
        <f t="shared" si="7"/>
        <v>9.1522663124161095E-3</v>
      </c>
    </row>
    <row r="91" spans="2:6">
      <c r="B91" s="2" t="s">
        <v>46</v>
      </c>
      <c r="C91" s="3">
        <v>198822.66999999987</v>
      </c>
      <c r="D91" s="3">
        <v>210638.88500000042</v>
      </c>
      <c r="E91" s="4">
        <f t="shared" si="6"/>
        <v>11816.215000000549</v>
      </c>
      <c r="F91" s="5">
        <f t="shared" si="7"/>
        <v>5.9430924049056165E-2</v>
      </c>
    </row>
    <row r="92" spans="2:6">
      <c r="B92" s="2" t="s">
        <v>47</v>
      </c>
      <c r="C92" s="3">
        <v>206076.36999999979</v>
      </c>
      <c r="D92" s="3">
        <v>202849.02000000002</v>
      </c>
      <c r="E92" s="4">
        <f t="shared" si="6"/>
        <v>-3227.349999999773</v>
      </c>
      <c r="F92" s="5">
        <f t="shared" si="7"/>
        <v>-1.5660941620816479E-2</v>
      </c>
    </row>
    <row r="93" spans="2:6">
      <c r="B93" s="2" t="s">
        <v>48</v>
      </c>
      <c r="C93" s="3">
        <v>149575.84999999983</v>
      </c>
      <c r="D93" s="3">
        <v>161930.25</v>
      </c>
      <c r="E93" s="4">
        <f t="shared" si="6"/>
        <v>12354.400000000169</v>
      </c>
      <c r="F93" s="5">
        <f t="shared" si="7"/>
        <v>8.2596221248284279E-2</v>
      </c>
    </row>
    <row r="94" spans="2:6">
      <c r="B94" s="2" t="s">
        <v>49</v>
      </c>
      <c r="C94" s="3">
        <v>54572.100000000006</v>
      </c>
      <c r="D94" s="3">
        <v>67586.049999999974</v>
      </c>
      <c r="E94" s="4">
        <f t="shared" si="6"/>
        <v>13013.949999999968</v>
      </c>
      <c r="F94" s="5">
        <f t="shared" si="7"/>
        <v>0.23847258947337499</v>
      </c>
    </row>
    <row r="95" spans="2:6">
      <c r="B95" s="2" t="s">
        <v>50</v>
      </c>
      <c r="C95" s="3">
        <v>45138.099999999889</v>
      </c>
      <c r="D95" s="3">
        <v>45461.300000000017</v>
      </c>
      <c r="E95" s="4">
        <f t="shared" si="6"/>
        <v>323.20000000012806</v>
      </c>
      <c r="F95" s="5">
        <f t="shared" si="7"/>
        <v>7.1602482160332149E-3</v>
      </c>
    </row>
    <row r="96" spans="2:6">
      <c r="B96" s="2" t="s">
        <v>51</v>
      </c>
      <c r="C96" s="3">
        <v>17783.680000000004</v>
      </c>
      <c r="D96" s="3">
        <v>18634.950000000026</v>
      </c>
      <c r="E96" s="4">
        <f t="shared" si="6"/>
        <v>851.27000000002226</v>
      </c>
      <c r="F96" s="5">
        <f t="shared" si="7"/>
        <v>4.7868045308958669E-2</v>
      </c>
    </row>
    <row r="97" spans="2:6">
      <c r="B97" s="2" t="s">
        <v>52</v>
      </c>
      <c r="C97" s="3">
        <v>4654</v>
      </c>
      <c r="D97" s="3">
        <v>3971.8</v>
      </c>
      <c r="E97" s="4">
        <f t="shared" si="6"/>
        <v>-682.19999999999982</v>
      </c>
      <c r="F97" s="5">
        <f t="shared" si="7"/>
        <v>-0.14658358401375157</v>
      </c>
    </row>
    <row r="98" spans="2:6">
      <c r="B98" s="6" t="s">
        <v>13</v>
      </c>
      <c r="C98" s="7">
        <v>3228696.7200000007</v>
      </c>
      <c r="D98" s="7">
        <v>3248867.2449999992</v>
      </c>
      <c r="E98" s="8">
        <f t="shared" si="6"/>
        <v>20170.52499999851</v>
      </c>
      <c r="F98" s="9">
        <f t="shared" si="7"/>
        <v>6.2472653052400989E-3</v>
      </c>
    </row>
    <row r="99" spans="2:6">
      <c r="F99" s="16"/>
    </row>
    <row r="100" spans="2:6">
      <c r="F100" s="16"/>
    </row>
    <row r="101" spans="2:6">
      <c r="F101" s="16"/>
    </row>
    <row r="102" spans="2:6">
      <c r="B102" s="25" t="s">
        <v>53</v>
      </c>
      <c r="C102" s="25"/>
      <c r="D102" s="25"/>
      <c r="E102" s="25"/>
      <c r="F102" s="25"/>
    </row>
    <row r="103" spans="2:6">
      <c r="B103" s="26" t="s">
        <v>1</v>
      </c>
      <c r="C103" s="25" t="s">
        <v>2</v>
      </c>
      <c r="D103" s="25"/>
      <c r="E103" s="1" t="s">
        <v>3</v>
      </c>
      <c r="F103" s="23"/>
    </row>
    <row r="104" spans="2:6">
      <c r="B104" s="26"/>
      <c r="C104" s="24" t="s">
        <v>4</v>
      </c>
      <c r="D104" s="24" t="s">
        <v>5</v>
      </c>
      <c r="E104" s="1" t="s">
        <v>6</v>
      </c>
      <c r="F104" s="23" t="s">
        <v>7</v>
      </c>
    </row>
    <row r="105" spans="2:6">
      <c r="B105" s="2" t="s">
        <v>54</v>
      </c>
      <c r="C105" s="3">
        <v>2912608.25</v>
      </c>
      <c r="D105" s="3">
        <v>2945021.251000003</v>
      </c>
      <c r="E105" s="4">
        <f t="shared" ref="E105:E123" si="8">D105-C105</f>
        <v>32413.001000002958</v>
      </c>
      <c r="F105" s="5">
        <f t="shared" ref="F105:F123" si="9">E105/C105</f>
        <v>1.1128513764253382E-2</v>
      </c>
    </row>
    <row r="106" spans="2:6">
      <c r="B106" s="2" t="s">
        <v>55</v>
      </c>
      <c r="C106" s="3">
        <v>459620.88500000077</v>
      </c>
      <c r="D106" s="3">
        <v>482202.4000000002</v>
      </c>
      <c r="E106" s="4">
        <f t="shared" si="8"/>
        <v>22581.514999999432</v>
      </c>
      <c r="F106" s="5">
        <f t="shared" si="9"/>
        <v>4.9130741741640817E-2</v>
      </c>
    </row>
    <row r="107" spans="2:6">
      <c r="B107" s="2" t="s">
        <v>56</v>
      </c>
      <c r="C107" s="3">
        <v>1281725.2779999997</v>
      </c>
      <c r="D107" s="3">
        <v>1290192.5370000012</v>
      </c>
      <c r="E107" s="4">
        <f t="shared" si="8"/>
        <v>8467.2590000014752</v>
      </c>
      <c r="F107" s="5">
        <f t="shared" si="9"/>
        <v>6.6061418506263379E-3</v>
      </c>
    </row>
    <row r="108" spans="2:6">
      <c r="B108" s="2" t="s">
        <v>57</v>
      </c>
      <c r="C108" s="3">
        <v>320722.10400000057</v>
      </c>
      <c r="D108" s="3">
        <v>324078.42100000026</v>
      </c>
      <c r="E108" s="4">
        <f t="shared" si="8"/>
        <v>3356.3169999996899</v>
      </c>
      <c r="F108" s="5">
        <f t="shared" si="9"/>
        <v>1.0464875847782801E-2</v>
      </c>
    </row>
    <row r="109" spans="2:6">
      <c r="B109" s="2" t="s">
        <v>58</v>
      </c>
      <c r="C109" s="3">
        <v>768160.49099999969</v>
      </c>
      <c r="D109" s="3">
        <v>762749.84599999944</v>
      </c>
      <c r="E109" s="4">
        <f t="shared" si="8"/>
        <v>-5410.6450000002515</v>
      </c>
      <c r="F109" s="5">
        <f t="shared" si="9"/>
        <v>-7.0436387491845812E-3</v>
      </c>
    </row>
    <row r="110" spans="2:6">
      <c r="B110" s="2" t="s">
        <v>59</v>
      </c>
      <c r="C110" s="3">
        <v>2394769.2419999959</v>
      </c>
      <c r="D110" s="3">
        <v>2405366.6089999997</v>
      </c>
      <c r="E110" s="4">
        <f t="shared" si="8"/>
        <v>10597.367000003811</v>
      </c>
      <c r="F110" s="5">
        <f t="shared" si="9"/>
        <v>4.4252142603741652E-3</v>
      </c>
    </row>
    <row r="111" spans="2:6">
      <c r="B111" s="2" t="s">
        <v>60</v>
      </c>
      <c r="C111" s="3">
        <v>1112654.8999999994</v>
      </c>
      <c r="D111" s="3">
        <v>1128845.4729999979</v>
      </c>
      <c r="E111" s="4">
        <f t="shared" si="8"/>
        <v>16190.572999998461</v>
      </c>
      <c r="F111" s="5">
        <f t="shared" si="9"/>
        <v>1.4551297981070743E-2</v>
      </c>
    </row>
    <row r="112" spans="2:6">
      <c r="B112" s="2" t="s">
        <v>61</v>
      </c>
      <c r="C112" s="3">
        <v>1171343.4299999992</v>
      </c>
      <c r="D112" s="3">
        <v>1184711.1689999995</v>
      </c>
      <c r="E112" s="4">
        <f t="shared" si="8"/>
        <v>13367.739000000292</v>
      </c>
      <c r="F112" s="5">
        <f t="shared" si="9"/>
        <v>1.1412313978659787E-2</v>
      </c>
    </row>
    <row r="113" spans="2:6">
      <c r="B113" s="2" t="s">
        <v>62</v>
      </c>
      <c r="C113" s="3">
        <v>907001.27399999951</v>
      </c>
      <c r="D113" s="3">
        <v>921877.44699999853</v>
      </c>
      <c r="E113" s="4">
        <f t="shared" si="8"/>
        <v>14876.17299999902</v>
      </c>
      <c r="F113" s="5">
        <f t="shared" si="9"/>
        <v>1.6401490743660221E-2</v>
      </c>
    </row>
    <row r="114" spans="2:6">
      <c r="B114" s="2" t="s">
        <v>63</v>
      </c>
      <c r="C114" s="3">
        <v>3802378.2600000002</v>
      </c>
      <c r="D114" s="3">
        <v>3796144.2330000028</v>
      </c>
      <c r="E114" s="4">
        <f t="shared" si="8"/>
        <v>-6234.0269999974407</v>
      </c>
      <c r="F114" s="5">
        <f t="shared" si="9"/>
        <v>-1.6395073224507234E-3</v>
      </c>
    </row>
    <row r="115" spans="2:6">
      <c r="B115" s="2" t="s">
        <v>64</v>
      </c>
      <c r="C115" s="3">
        <v>2066109.5219999989</v>
      </c>
      <c r="D115" s="3">
        <v>2085222.2789999982</v>
      </c>
      <c r="E115" s="4">
        <f t="shared" si="8"/>
        <v>19112.756999999285</v>
      </c>
      <c r="F115" s="5">
        <f t="shared" si="9"/>
        <v>9.250602059806632E-3</v>
      </c>
    </row>
    <row r="116" spans="2:6">
      <c r="B116" s="2" t="s">
        <v>65</v>
      </c>
      <c r="C116" s="3">
        <v>384034.69400000031</v>
      </c>
      <c r="D116" s="3">
        <v>388504.35500000039</v>
      </c>
      <c r="E116" s="4">
        <f t="shared" si="8"/>
        <v>4469.6610000000801</v>
      </c>
      <c r="F116" s="5">
        <f t="shared" si="9"/>
        <v>1.1638690643924157E-2</v>
      </c>
    </row>
    <row r="117" spans="2:6">
      <c r="B117" s="2" t="s">
        <v>66</v>
      </c>
      <c r="C117" s="3">
        <v>693310.2760000003</v>
      </c>
      <c r="D117" s="3">
        <v>698422.09600000002</v>
      </c>
      <c r="E117" s="4">
        <f t="shared" si="8"/>
        <v>5111.8199999997159</v>
      </c>
      <c r="F117" s="5">
        <f t="shared" si="9"/>
        <v>7.3730625045570703E-3</v>
      </c>
    </row>
    <row r="118" spans="2:6">
      <c r="B118" s="2" t="s">
        <v>67</v>
      </c>
      <c r="C118" s="3">
        <v>870715.86499999964</v>
      </c>
      <c r="D118" s="3">
        <v>883116.94299999974</v>
      </c>
      <c r="E118" s="4">
        <f t="shared" si="8"/>
        <v>12401.078000000096</v>
      </c>
      <c r="F118" s="5">
        <f t="shared" si="9"/>
        <v>1.4242393527537369E-2</v>
      </c>
    </row>
    <row r="119" spans="2:6">
      <c r="B119" s="2" t="s">
        <v>68</v>
      </c>
      <c r="C119" s="3">
        <v>2016094.611</v>
      </c>
      <c r="D119" s="3">
        <v>2036611.4559999998</v>
      </c>
      <c r="E119" s="4">
        <f t="shared" si="8"/>
        <v>20516.844999999739</v>
      </c>
      <c r="F119" s="5">
        <f t="shared" si="9"/>
        <v>1.0176528863307268E-2</v>
      </c>
    </row>
    <row r="120" spans="2:6">
      <c r="B120" s="2" t="s">
        <v>69</v>
      </c>
      <c r="C120" s="3">
        <v>697273.91899999918</v>
      </c>
      <c r="D120" s="3">
        <v>699575.54899999965</v>
      </c>
      <c r="E120" s="4">
        <f t="shared" si="8"/>
        <v>2301.6300000004703</v>
      </c>
      <c r="F120" s="5">
        <f t="shared" si="9"/>
        <v>3.300897878557355E-3</v>
      </c>
    </row>
    <row r="121" spans="2:6">
      <c r="B121" s="2" t="s">
        <v>70</v>
      </c>
      <c r="C121" s="3">
        <v>1145201.8469999996</v>
      </c>
      <c r="D121" s="3">
        <v>1159456.7529999998</v>
      </c>
      <c r="E121" s="4">
        <f t="shared" si="8"/>
        <v>14254.906000000192</v>
      </c>
      <c r="F121" s="5">
        <f t="shared" si="9"/>
        <v>1.2447505247518342E-2</v>
      </c>
    </row>
    <row r="122" spans="2:6">
      <c r="B122" s="2" t="s">
        <v>71</v>
      </c>
      <c r="C122" s="3">
        <v>796696.84100000001</v>
      </c>
      <c r="D122" s="3">
        <v>796286.04999999935</v>
      </c>
      <c r="E122" s="4">
        <f t="shared" si="8"/>
        <v>-410.79100000066683</v>
      </c>
      <c r="F122" s="5">
        <f t="shared" si="9"/>
        <v>-5.1561770909628452E-4</v>
      </c>
    </row>
    <row r="123" spans="2:6">
      <c r="B123" s="6" t="s">
        <v>13</v>
      </c>
      <c r="C123" s="7">
        <v>23800421.688999996</v>
      </c>
      <c r="D123" s="7">
        <v>23988384.866999999</v>
      </c>
      <c r="E123" s="8">
        <f t="shared" si="8"/>
        <v>187963.1780000031</v>
      </c>
      <c r="F123" s="9">
        <f t="shared" si="9"/>
        <v>7.897472593390029E-3</v>
      </c>
    </row>
  </sheetData>
  <mergeCells count="12">
    <mergeCell ref="B83:F83"/>
    <mergeCell ref="B84:B85"/>
    <mergeCell ref="C84:D84"/>
    <mergeCell ref="B102:F102"/>
    <mergeCell ref="B103:B104"/>
    <mergeCell ref="C103:D103"/>
    <mergeCell ref="B2:F2"/>
    <mergeCell ref="B3:B4"/>
    <mergeCell ref="C3:D3"/>
    <mergeCell ref="B14:F14"/>
    <mergeCell ref="B15:B16"/>
    <mergeCell ref="C15:D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49A3389A-A303-40AC-8385-F80A5A1E6B65}"/>
</file>

<file path=customXml/itemProps2.xml><?xml version="1.0" encoding="utf-8"?>
<ds:datastoreItem xmlns:ds="http://schemas.openxmlformats.org/officeDocument/2006/customXml" ds:itemID="{983658F3-42CF-491A-9AAB-A7370E263C02}"/>
</file>

<file path=customXml/itemProps3.xml><?xml version="1.0" encoding="utf-8"?>
<ds:datastoreItem xmlns:ds="http://schemas.openxmlformats.org/officeDocument/2006/customXml" ds:itemID="{AB0198F0-781D-4A1C-88C3-9E81841DF6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2019-04-30T19:02:31Z</dcterms:created>
  <dcterms:modified xsi:type="dcterms:W3CDTF">2025-01-31T17:46:52Z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