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Vinmonopolet.no\Brukere\Brukere\jno\SALG\Salg 2019\Web\"/>
    </mc:Choice>
  </mc:AlternateContent>
  <xr:revisionPtr revIDLastSave="0" documentId="8_{EBE2FFE0-A2BD-4480-B707-CDFA78AE6DBB}" xr6:coauthVersionLast="47" xr6:coauthVersionMax="47" xr10:uidLastSave="{00000000-0000-0000-0000-000000000000}"/>
  <bookViews>
    <workbookView xWindow="0" yWindow="0" windowWidth="20490" windowHeight="7155" xr2:uid="{00000000-000D-0000-FFFF-FFFF00000000}"/>
  </bookViews>
  <sheets>
    <sheet name="Mars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5" i="1" l="1"/>
  <c r="F135" i="1"/>
  <c r="E134" i="1"/>
  <c r="F134" i="1"/>
  <c r="E133" i="1"/>
  <c r="F133" i="1"/>
  <c r="E132" i="1"/>
  <c r="F132" i="1"/>
  <c r="E131" i="1"/>
  <c r="F131" i="1"/>
  <c r="E130" i="1"/>
  <c r="F130" i="1"/>
  <c r="E129" i="1"/>
  <c r="F129" i="1"/>
  <c r="E128" i="1"/>
  <c r="F128" i="1"/>
  <c r="E127" i="1"/>
  <c r="F127" i="1"/>
  <c r="E126" i="1"/>
  <c r="F126" i="1"/>
  <c r="E125" i="1"/>
  <c r="F125" i="1"/>
  <c r="E124" i="1"/>
  <c r="F124" i="1"/>
  <c r="E123" i="1"/>
  <c r="F123" i="1"/>
  <c r="E122" i="1"/>
  <c r="F122" i="1"/>
  <c r="E121" i="1"/>
  <c r="F121" i="1"/>
  <c r="E120" i="1"/>
  <c r="F120" i="1"/>
  <c r="E119" i="1"/>
  <c r="F119" i="1"/>
  <c r="E118" i="1"/>
  <c r="F118" i="1"/>
  <c r="E117" i="1"/>
  <c r="F117" i="1"/>
  <c r="E110" i="1"/>
  <c r="F110" i="1"/>
  <c r="E109" i="1"/>
  <c r="F109" i="1"/>
  <c r="E108" i="1"/>
  <c r="F108" i="1"/>
  <c r="E107" i="1"/>
  <c r="F107" i="1"/>
  <c r="E106" i="1"/>
  <c r="F106" i="1"/>
  <c r="E105" i="1"/>
  <c r="F105" i="1"/>
  <c r="E104" i="1"/>
  <c r="F104" i="1"/>
  <c r="E103" i="1"/>
  <c r="F103" i="1"/>
  <c r="E102" i="1"/>
  <c r="F102" i="1"/>
  <c r="E101" i="1"/>
  <c r="F101" i="1"/>
  <c r="E100" i="1"/>
  <c r="F100" i="1"/>
  <c r="E99" i="1"/>
  <c r="F99" i="1"/>
  <c r="E98" i="1"/>
  <c r="F98" i="1"/>
  <c r="E91" i="1"/>
  <c r="F91" i="1"/>
  <c r="E90" i="1"/>
  <c r="F90" i="1"/>
  <c r="E89" i="1"/>
  <c r="F89" i="1"/>
  <c r="E88" i="1"/>
  <c r="F88" i="1"/>
  <c r="E87" i="1"/>
  <c r="F87" i="1"/>
  <c r="D86" i="1"/>
  <c r="C86" i="1"/>
  <c r="E86" i="1"/>
  <c r="F86" i="1"/>
  <c r="E85" i="1"/>
  <c r="F85" i="1"/>
  <c r="E84" i="1"/>
  <c r="F84" i="1"/>
  <c r="E83" i="1"/>
  <c r="F83" i="1"/>
  <c r="E82" i="1"/>
  <c r="F82" i="1"/>
  <c r="E81" i="1"/>
  <c r="F81" i="1"/>
  <c r="E80" i="1"/>
  <c r="F80" i="1"/>
  <c r="E79" i="1"/>
  <c r="F79" i="1"/>
  <c r="E78" i="1"/>
  <c r="F78" i="1"/>
  <c r="D77" i="1"/>
  <c r="C77" i="1"/>
  <c r="E77" i="1"/>
  <c r="F77" i="1"/>
  <c r="E76" i="1"/>
  <c r="F76" i="1"/>
  <c r="E75" i="1"/>
  <c r="F75" i="1"/>
  <c r="E74" i="1"/>
  <c r="F74" i="1"/>
  <c r="E73" i="1"/>
  <c r="F73" i="1"/>
  <c r="E72" i="1"/>
  <c r="F72" i="1"/>
  <c r="E71" i="1"/>
  <c r="F71" i="1"/>
  <c r="E70" i="1"/>
  <c r="F70" i="1"/>
  <c r="D69" i="1"/>
  <c r="C69" i="1"/>
  <c r="E69" i="1"/>
  <c r="F69" i="1"/>
  <c r="E68" i="1"/>
  <c r="F68" i="1"/>
  <c r="E67" i="1"/>
  <c r="F67" i="1"/>
  <c r="E66" i="1"/>
  <c r="F66" i="1"/>
  <c r="E65" i="1"/>
  <c r="F65" i="1"/>
  <c r="E64" i="1"/>
  <c r="F64" i="1"/>
  <c r="E63" i="1"/>
  <c r="F63" i="1"/>
  <c r="E62" i="1"/>
  <c r="F62" i="1"/>
  <c r="E61" i="1"/>
  <c r="F61" i="1"/>
  <c r="E60" i="1"/>
  <c r="F60" i="1"/>
  <c r="E59" i="1"/>
  <c r="F59" i="1"/>
  <c r="E58" i="1"/>
  <c r="F58" i="1"/>
  <c r="E57" i="1"/>
  <c r="F57" i="1"/>
  <c r="E56" i="1"/>
  <c r="F56" i="1"/>
  <c r="E55" i="1"/>
  <c r="F55" i="1"/>
  <c r="D54" i="1"/>
  <c r="C54" i="1"/>
  <c r="E54" i="1"/>
  <c r="F54" i="1"/>
  <c r="E53" i="1"/>
  <c r="F53" i="1"/>
  <c r="E52" i="1"/>
  <c r="F52" i="1"/>
  <c r="E51" i="1"/>
  <c r="F51" i="1"/>
  <c r="E50" i="1"/>
  <c r="F50" i="1"/>
  <c r="E49" i="1"/>
  <c r="F49" i="1"/>
  <c r="E48" i="1"/>
  <c r="F48" i="1"/>
  <c r="E47" i="1"/>
  <c r="F47" i="1"/>
  <c r="E46" i="1"/>
  <c r="F46" i="1"/>
  <c r="E45" i="1"/>
  <c r="F45" i="1"/>
  <c r="E44" i="1"/>
  <c r="F44" i="1"/>
  <c r="E43" i="1"/>
  <c r="F43" i="1"/>
  <c r="E42" i="1"/>
  <c r="F42" i="1"/>
  <c r="E41" i="1"/>
  <c r="F41" i="1"/>
  <c r="E40" i="1"/>
  <c r="F40" i="1"/>
  <c r="E33" i="1"/>
  <c r="F33" i="1"/>
  <c r="E32" i="1"/>
  <c r="F32" i="1"/>
  <c r="E31" i="1"/>
  <c r="F31" i="1"/>
  <c r="E30" i="1"/>
  <c r="F30" i="1"/>
  <c r="E29" i="1"/>
  <c r="F29" i="1"/>
  <c r="E28" i="1"/>
  <c r="F28" i="1"/>
  <c r="E21" i="1"/>
  <c r="F21" i="1"/>
  <c r="E20" i="1"/>
  <c r="F20" i="1"/>
  <c r="E19" i="1"/>
  <c r="F19" i="1"/>
  <c r="E18" i="1"/>
  <c r="F18" i="1"/>
  <c r="E17" i="1"/>
  <c r="F17" i="1"/>
  <c r="E16" i="1"/>
  <c r="F16" i="1"/>
</calcChain>
</file>

<file path=xl/sharedStrings.xml><?xml version="1.0" encoding="utf-8"?>
<sst xmlns="http://schemas.openxmlformats.org/spreadsheetml/2006/main" count="137" uniqueCount="70">
  <si>
    <t>Salgstallene for mars og hele perioden januar - mars er ikke sammenlignbare med fjorårets p.g.a. sen påske i år (april), mot tidlig påske i fjor (mars). Påsken er årets første salgstopp for Vinmonopolets del. Først ved utgangen av april kan vi si noe velbegrunnet om årets tendens. Skulle vi likevel driste oss til en foreløpig konklusjon er det at totalsalget vil ligge omtrent på fjorårsnivå ved utgangen av april (nullvekst), men at det likefullt er betydelig dynamikk i salget: Hvitvin, musserende, rosévin, øl, sider, gin og alkoholholfritt har betydelig vekst, mens rødvin og Cognac (druebrennevin) har markert nedgang.</t>
  </si>
  <si>
    <t>Totalt salg</t>
  </si>
  <si>
    <t>Kategori</t>
  </si>
  <si>
    <t>Januar - mars</t>
  </si>
  <si>
    <t>Endring</t>
  </si>
  <si>
    <t>2018</t>
  </si>
  <si>
    <t>2019</t>
  </si>
  <si>
    <t>Liter</t>
  </si>
  <si>
    <t>Prosent</t>
  </si>
  <si>
    <t>Svakvin</t>
  </si>
  <si>
    <t>Brennevin</t>
  </si>
  <si>
    <t>Øl</t>
  </si>
  <si>
    <t>Sterkvin</t>
  </si>
  <si>
    <t>Alkoholfritt</t>
  </si>
  <si>
    <t>Totalsum</t>
  </si>
  <si>
    <t>Mars</t>
  </si>
  <si>
    <t>Rødvin</t>
  </si>
  <si>
    <t>Italia</t>
  </si>
  <si>
    <t>Spania</t>
  </si>
  <si>
    <t>Frankrike</t>
  </si>
  <si>
    <t>Chile</t>
  </si>
  <si>
    <t>USA</t>
  </si>
  <si>
    <t>Portugal</t>
  </si>
  <si>
    <t>Australia</t>
  </si>
  <si>
    <t>Argentina</t>
  </si>
  <si>
    <t>Sør-Afrika</t>
  </si>
  <si>
    <t>Østerrike</t>
  </si>
  <si>
    <t>New Zealand</t>
  </si>
  <si>
    <t>Libanon</t>
  </si>
  <si>
    <t>Tyskland</t>
  </si>
  <si>
    <t>Andre land</t>
  </si>
  <si>
    <t>Hvitvin</t>
  </si>
  <si>
    <t>Ungarn</t>
  </si>
  <si>
    <t>Musserende vin</t>
  </si>
  <si>
    <t>Rosévin</t>
  </si>
  <si>
    <t>Perlende vin</t>
  </si>
  <si>
    <t>Aromatisert vin</t>
  </si>
  <si>
    <t>Sider</t>
  </si>
  <si>
    <t>Fruktvin</t>
  </si>
  <si>
    <t>Vodka</t>
  </si>
  <si>
    <t>Whisky</t>
  </si>
  <si>
    <t>Druebrennevin</t>
  </si>
  <si>
    <t>Likør</t>
  </si>
  <si>
    <t>Akevitt</t>
  </si>
  <si>
    <t>Brennevin, annet</t>
  </si>
  <si>
    <t>Bitter</t>
  </si>
  <si>
    <t>Gin</t>
  </si>
  <si>
    <t>Brennevin, nøytralt &lt; 37,5 %</t>
  </si>
  <si>
    <t>Rom</t>
  </si>
  <si>
    <t>Fruktbrennevin</t>
  </si>
  <si>
    <t>Genever</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</si>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</sst>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0_ ;[Red]\-#,##0\ "/>
    <numFmt numFmtId="166" formatCode="0.0\ %"/>
  </numFmts>
  <fonts count="5">
    <font>
      <sz val="10"/>
      <color rgb="FF000000"/>
      <name val="Arial"/>
      <family val="2"/>
    </font>
    <font>
      <sz val="10"/>
      <color rgb="FF000000"/>
      <name val="Arial"/>
      <family val="2"/>
    </font>
    <font>
      <b/>
      <sz val="10"/>
      <color rgb="FFFF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3" fillId="2" borderId="1" xfId="0" applyFont="1" applyFill="1" applyBorder="1" applyAlignment="1">
      <alignment horizontal="center"/>
    </xf>
    <xf numFmtId="0" fontId="4" fillId="3" borderId="1" xfId="0" applyFont="1" applyFill="1" applyBorder="1" applyAlignment="1">
      <alignment horizontal="center"/>
    </xf>
    <xf numFmtId="0" fontId="0" fillId="0" borderId="1" xfId="0" applyBorder="1" applyAlignment="1">
      <alignment horizontal="left"/>
    </xf>
    <xf numFmtId="164" fontId="0" fillId="0" borderId="1" xfId="0" applyNumberFormat="1" applyBorder="1"/>
    <xf numFmtId="165" fontId="0" fillId="0" borderId="1" xfId="0" applyNumberFormat="1" applyBorder="1"/>
    <xf numFmtId="166" fontId="0" fillId="0" borderId="1" xfId="1" applyNumberFormat="1" applyFont="1" applyBorder="1"/>
    <xf numFmtId="0" fontId="4" fillId="3" borderId="1" xfId="0" applyFont="1" applyFill="1" applyBorder="1" applyAlignment="1">
      <alignment horizontal="left"/>
    </xf>
    <xf numFmtId="164" fontId="4" fillId="3" borderId="1" xfId="0" applyNumberFormat="1" applyFont="1" applyFill="1" applyBorder="1"/>
    <xf numFmtId="165" fontId="3" fillId="2" borderId="1" xfId="0" applyNumberFormat="1" applyFont="1" applyFill="1" applyBorder="1"/>
    <xf numFmtId="166" fontId="3" fillId="2" borderId="1" xfId="1" applyNumberFormat="1" applyFont="1" applyFill="1" applyBorder="1"/>
    <xf numFmtId="165" fontId="0" fillId="0" borderId="0" xfId="0" applyNumberFormat="1"/>
    <xf numFmtId="166" fontId="0" fillId="0" borderId="0" xfId="1" applyNumberFormat="1" applyFont="1"/>
    <xf numFmtId="0" fontId="4" fillId="0" borderId="1" xfId="0" applyFont="1" applyBorder="1" applyAlignment="1">
      <alignment horizontal="left"/>
    </xf>
    <xf numFmtId="164" fontId="4" fillId="0" borderId="1" xfId="0" applyNumberFormat="1" applyFont="1" applyBorder="1"/>
    <xf numFmtId="165" fontId="3" fillId="0" borderId="1" xfId="0" applyNumberFormat="1" applyFont="1" applyBorder="1"/>
    <xf numFmtId="166" fontId="3" fillId="0" borderId="1" xfId="1" applyNumberFormat="1" applyFont="1" applyBorder="1"/>
    <xf numFmtId="0" fontId="0" fillId="0" borderId="1" xfId="0" applyBorder="1" applyAlignment="1">
      <alignment horizontal="left" indent="1"/>
    </xf>
    <xf numFmtId="0" fontId="1" fillId="0" borderId="1" xfId="0" applyFont="1" applyBorder="1" applyAlignment="1">
      <alignment horizontal="left" indent="1"/>
    </xf>
    <xf numFmtId="0" fontId="3" fillId="2" borderId="1" xfId="0" applyFont="1" applyFill="1" applyBorder="1" applyAlignment="1">
      <alignment horizontal="center"/>
    </xf>
    <xf numFmtId="0" fontId="2" fillId="0" borderId="1" xfId="0" applyFont="1" applyBorder="1" applyAlignment="1">
      <alignment horizontal="center" vertical="center" wrapText="1"/>
    </xf>
    <xf numFmtId="0" fontId="4" fillId="3" borderId="1"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35"/>
  <sheetViews>
    <sheetView tabSelected="1" workbookViewId="0">
      <pane ySplit="11" topLeftCell="A12" activePane="bottomLeft" state="frozen"/>
      <selection pane="bottomLeft" activeCell="G4" sqref="G4"/>
    </sheetView>
  </sheetViews>
  <sheetFormatPr defaultColWidth="11.42578125" defaultRowHeight="12.75"/>
  <cols>
    <col min="2" max="2" width="24.7109375" bestFit="1" customWidth="1"/>
  </cols>
  <sheetData>
    <row r="2" spans="2:6" ht="12.75" customHeight="1">
      <c r="B2" s="20" t="s">
        <v>0</v>
      </c>
      <c r="C2" s="20"/>
      <c r="D2" s="20"/>
      <c r="E2" s="20"/>
      <c r="F2" s="20"/>
    </row>
    <row r="3" spans="2:6">
      <c r="B3" s="20"/>
      <c r="C3" s="20"/>
      <c r="D3" s="20"/>
      <c r="E3" s="20"/>
      <c r="F3" s="20"/>
    </row>
    <row r="4" spans="2:6">
      <c r="B4" s="20"/>
      <c r="C4" s="20"/>
      <c r="D4" s="20"/>
      <c r="E4" s="20"/>
      <c r="F4" s="20"/>
    </row>
    <row r="5" spans="2:6">
      <c r="B5" s="20"/>
      <c r="C5" s="20"/>
      <c r="D5" s="20"/>
      <c r="E5" s="20"/>
      <c r="F5" s="20"/>
    </row>
    <row r="6" spans="2:6">
      <c r="B6" s="20"/>
      <c r="C6" s="20"/>
      <c r="D6" s="20"/>
      <c r="E6" s="20"/>
      <c r="F6" s="20"/>
    </row>
    <row r="7" spans="2:6">
      <c r="B7" s="20"/>
      <c r="C7" s="20"/>
      <c r="D7" s="20"/>
      <c r="E7" s="20"/>
      <c r="F7" s="20"/>
    </row>
    <row r="8" spans="2:6">
      <c r="B8" s="20"/>
      <c r="C8" s="20"/>
      <c r="D8" s="20"/>
      <c r="E8" s="20"/>
      <c r="F8" s="20"/>
    </row>
    <row r="9" spans="2:6">
      <c r="B9" s="20"/>
      <c r="C9" s="20"/>
      <c r="D9" s="20"/>
      <c r="E9" s="20"/>
      <c r="F9" s="20"/>
    </row>
    <row r="10" spans="2:6">
      <c r="B10" s="20"/>
      <c r="C10" s="20"/>
      <c r="D10" s="20"/>
      <c r="E10" s="20"/>
      <c r="F10" s="20"/>
    </row>
    <row r="11" spans="2:6">
      <c r="B11" s="20"/>
      <c r="C11" s="20"/>
      <c r="D11" s="20"/>
      <c r="E11" s="20"/>
      <c r="F11" s="20"/>
    </row>
    <row r="13" spans="2:6">
      <c r="B13" s="19" t="s">
        <v>1</v>
      </c>
      <c r="C13" s="19"/>
      <c r="D13" s="19"/>
      <c r="E13" s="19"/>
      <c r="F13" s="19"/>
    </row>
    <row r="14" spans="2:6">
      <c r="B14" s="21" t="s">
        <v>2</v>
      </c>
      <c r="C14" s="19" t="s">
        <v>3</v>
      </c>
      <c r="D14" s="19"/>
      <c r="E14" s="19" t="s">
        <v>4</v>
      </c>
      <c r="F14" s="19"/>
    </row>
    <row r="15" spans="2:6">
      <c r="B15" s="21"/>
      <c r="C15" s="2" t="s">
        <v>5</v>
      </c>
      <c r="D15" s="2" t="s">
        <v>6</v>
      </c>
      <c r="E15" s="1" t="s">
        <v>7</v>
      </c>
      <c r="F15" s="1" t="s">
        <v>8</v>
      </c>
    </row>
    <row r="16" spans="2:6">
      <c r="B16" s="3" t="s">
        <v>9</v>
      </c>
      <c r="C16" s="4">
        <v>15055843.281000005</v>
      </c>
      <c r="D16" s="4">
        <v>13857378.329000011</v>
      </c>
      <c r="E16" s="5">
        <f>D16-C16</f>
        <v>-1198464.951999994</v>
      </c>
      <c r="F16" s="6">
        <f>E16/C16</f>
        <v>-7.9601316886209791E-2</v>
      </c>
    </row>
    <row r="17" spans="2:6">
      <c r="B17" s="3" t="s">
        <v>10</v>
      </c>
      <c r="C17" s="4">
        <v>2465000.7849999852</v>
      </c>
      <c r="D17" s="4">
        <v>2278294.6799999885</v>
      </c>
      <c r="E17" s="5">
        <f t="shared" ref="E17:E80" si="0">D17-C17</f>
        <v>-186706.10499999672</v>
      </c>
      <c r="F17" s="6">
        <f t="shared" ref="F17:F80" si="1">E17/C17</f>
        <v>-7.574281766405111E-2</v>
      </c>
    </row>
    <row r="18" spans="2:6">
      <c r="B18" s="3" t="s">
        <v>11</v>
      </c>
      <c r="C18" s="4">
        <v>523018.23599999858</v>
      </c>
      <c r="D18" s="4">
        <v>522691.93100000039</v>
      </c>
      <c r="E18" s="5">
        <f t="shared" si="0"/>
        <v>-326.30499999818858</v>
      </c>
      <c r="F18" s="6">
        <f t="shared" si="1"/>
        <v>-6.2388838005677009E-4</v>
      </c>
    </row>
    <row r="19" spans="2:6">
      <c r="B19" s="3" t="s">
        <v>12</v>
      </c>
      <c r="C19" s="4">
        <v>107124.54999999997</v>
      </c>
      <c r="D19" s="4">
        <v>95073.55</v>
      </c>
      <c r="E19" s="5">
        <f t="shared" si="0"/>
        <v>-12050.999999999971</v>
      </c>
      <c r="F19" s="6">
        <f t="shared" si="1"/>
        <v>-0.11249522168354475</v>
      </c>
    </row>
    <row r="20" spans="2:6">
      <c r="B20" s="3" t="s">
        <v>13</v>
      </c>
      <c r="C20" s="4">
        <v>92066.350000000064</v>
      </c>
      <c r="D20" s="4">
        <v>98635.210000000036</v>
      </c>
      <c r="E20" s="5">
        <f t="shared" si="0"/>
        <v>6568.8599999999715</v>
      </c>
      <c r="F20" s="6">
        <f t="shared" si="1"/>
        <v>7.1349195444372099E-2</v>
      </c>
    </row>
    <row r="21" spans="2:6">
      <c r="B21" s="7" t="s">
        <v>14</v>
      </c>
      <c r="C21" s="8">
        <v>18243053.201999988</v>
      </c>
      <c r="D21" s="8">
        <v>16852073.699999999</v>
      </c>
      <c r="E21" s="9">
        <f t="shared" si="0"/>
        <v>-1390979.5019999892</v>
      </c>
      <c r="F21" s="10">
        <f t="shared" si="1"/>
        <v>-7.6247078084906092E-2</v>
      </c>
    </row>
    <row r="22" spans="2:6">
      <c r="E22" s="11"/>
      <c r="F22" s="12"/>
    </row>
    <row r="23" spans="2:6">
      <c r="E23" s="11"/>
      <c r="F23" s="12"/>
    </row>
    <row r="24" spans="2:6">
      <c r="E24" s="11"/>
      <c r="F24" s="12"/>
    </row>
    <row r="25" spans="2:6">
      <c r="B25" s="19" t="s">
        <v>1</v>
      </c>
      <c r="C25" s="19"/>
      <c r="D25" s="19"/>
      <c r="E25" s="19"/>
      <c r="F25" s="19"/>
    </row>
    <row r="26" spans="2:6">
      <c r="B26" s="21" t="s">
        <v>2</v>
      </c>
      <c r="C26" s="19" t="s">
        <v>15</v>
      </c>
      <c r="D26" s="19"/>
      <c r="E26" s="19" t="s">
        <v>4</v>
      </c>
      <c r="F26" s="19"/>
    </row>
    <row r="27" spans="2:6">
      <c r="B27" s="21"/>
      <c r="C27" s="2" t="s">
        <v>5</v>
      </c>
      <c r="D27" s="2" t="s">
        <v>6</v>
      </c>
      <c r="E27" s="1" t="s">
        <v>7</v>
      </c>
      <c r="F27" s="1" t="s">
        <v>8</v>
      </c>
    </row>
    <row r="28" spans="2:6">
      <c r="B28" s="3" t="s">
        <v>9</v>
      </c>
      <c r="C28" s="4">
        <v>6415350.5680000037</v>
      </c>
      <c r="D28" s="4">
        <v>5135895.843000005</v>
      </c>
      <c r="E28" s="5">
        <f t="shared" si="0"/>
        <v>-1279454.7249999987</v>
      </c>
      <c r="F28" s="6">
        <f t="shared" si="1"/>
        <v>-0.19943644722736809</v>
      </c>
    </row>
    <row r="29" spans="2:6">
      <c r="B29" s="3" t="s">
        <v>10</v>
      </c>
      <c r="C29" s="4">
        <v>1047789.8099999991</v>
      </c>
      <c r="D29" s="4">
        <v>855489.75999999756</v>
      </c>
      <c r="E29" s="5">
        <f t="shared" si="0"/>
        <v>-192300.05000000156</v>
      </c>
      <c r="F29" s="6">
        <f t="shared" si="1"/>
        <v>-0.18352922328954671</v>
      </c>
    </row>
    <row r="30" spans="2:6">
      <c r="B30" s="3" t="s">
        <v>11</v>
      </c>
      <c r="C30" s="4">
        <v>227322.33500000014</v>
      </c>
      <c r="D30" s="4">
        <v>205920.42200000037</v>
      </c>
      <c r="E30" s="5">
        <f t="shared" si="0"/>
        <v>-21401.912999999768</v>
      </c>
      <c r="F30" s="6">
        <f t="shared" si="1"/>
        <v>-9.4147867168440591E-2</v>
      </c>
    </row>
    <row r="31" spans="2:6">
      <c r="B31" s="3" t="s">
        <v>12</v>
      </c>
      <c r="C31" s="4">
        <v>43691.825000000004</v>
      </c>
      <c r="D31" s="4">
        <v>34110.900000000009</v>
      </c>
      <c r="E31" s="5">
        <f t="shared" si="0"/>
        <v>-9580.9249999999956</v>
      </c>
      <c r="F31" s="6">
        <f t="shared" si="1"/>
        <v>-0.21928415670437193</v>
      </c>
    </row>
    <row r="32" spans="2:6">
      <c r="B32" s="3" t="s">
        <v>13</v>
      </c>
      <c r="C32" s="4">
        <v>37280.324999999997</v>
      </c>
      <c r="D32" s="4">
        <v>36691.820000000022</v>
      </c>
      <c r="E32" s="5">
        <f t="shared" si="0"/>
        <v>-588.50499999997555</v>
      </c>
      <c r="F32" s="6">
        <f t="shared" si="1"/>
        <v>-1.5785940707329551E-2</v>
      </c>
    </row>
    <row r="33" spans="2:6">
      <c r="B33" s="7" t="s">
        <v>14</v>
      </c>
      <c r="C33" s="8">
        <v>7771434.8630000027</v>
      </c>
      <c r="D33" s="8">
        <v>6268108.7450000029</v>
      </c>
      <c r="E33" s="9">
        <f t="shared" si="0"/>
        <v>-1503326.1179999998</v>
      </c>
      <c r="F33" s="10">
        <f t="shared" si="1"/>
        <v>-0.19344254240067987</v>
      </c>
    </row>
    <row r="34" spans="2:6">
      <c r="E34" s="11"/>
      <c r="F34" s="12"/>
    </row>
    <row r="35" spans="2:6">
      <c r="E35" s="11"/>
      <c r="F35" s="12"/>
    </row>
    <row r="36" spans="2:6">
      <c r="E36" s="11"/>
      <c r="F36" s="12"/>
    </row>
    <row r="37" spans="2:6">
      <c r="B37" s="19" t="s">
        <v>9</v>
      </c>
      <c r="C37" s="19"/>
      <c r="D37" s="19"/>
      <c r="E37" s="19"/>
      <c r="F37" s="19"/>
    </row>
    <row r="38" spans="2:6">
      <c r="B38" s="21" t="s">
        <v>2</v>
      </c>
      <c r="C38" s="19" t="s">
        <v>15</v>
      </c>
      <c r="D38" s="19"/>
      <c r="E38" s="19" t="s">
        <v>4</v>
      </c>
      <c r="F38" s="19"/>
    </row>
    <row r="39" spans="2:6">
      <c r="B39" s="21"/>
      <c r="C39" s="2" t="s">
        <v>5</v>
      </c>
      <c r="D39" s="2" t="s">
        <v>6</v>
      </c>
      <c r="E39" s="1" t="s">
        <v>7</v>
      </c>
      <c r="F39" s="1" t="s">
        <v>8</v>
      </c>
    </row>
    <row r="40" spans="2:6">
      <c r="B40" s="13" t="s">
        <v>16</v>
      </c>
      <c r="C40" s="14">
        <v>4198052.7189999996</v>
      </c>
      <c r="D40" s="14">
        <v>3216884.0970000001</v>
      </c>
      <c r="E40" s="15">
        <f t="shared" si="0"/>
        <v>-981168.62199999951</v>
      </c>
      <c r="F40" s="16">
        <f t="shared" si="1"/>
        <v>-0.23371993818927542</v>
      </c>
    </row>
    <row r="41" spans="2:6">
      <c r="B41" s="17" t="s">
        <v>17</v>
      </c>
      <c r="C41" s="4">
        <v>1630357.3559999999</v>
      </c>
      <c r="D41" s="4">
        <v>1182473.9950000001</v>
      </c>
      <c r="E41" s="5">
        <f t="shared" si="0"/>
        <v>-447883.3609999998</v>
      </c>
      <c r="F41" s="6">
        <f t="shared" si="1"/>
        <v>-0.27471484049292061</v>
      </c>
    </row>
    <row r="42" spans="2:6">
      <c r="B42" s="17" t="s">
        <v>18</v>
      </c>
      <c r="C42" s="4">
        <v>606190.375</v>
      </c>
      <c r="D42" s="4">
        <v>482954.625</v>
      </c>
      <c r="E42" s="5">
        <f t="shared" si="0"/>
        <v>-123235.75</v>
      </c>
      <c r="F42" s="6">
        <f t="shared" si="1"/>
        <v>-0.20329545813062438</v>
      </c>
    </row>
    <row r="43" spans="2:6">
      <c r="B43" s="17" t="s">
        <v>19</v>
      </c>
      <c r="C43" s="4">
        <v>520685.32499999995</v>
      </c>
      <c r="D43" s="4">
        <v>425431.42999999993</v>
      </c>
      <c r="E43" s="5">
        <f t="shared" si="0"/>
        <v>-95253.895000000019</v>
      </c>
      <c r="F43" s="6">
        <f t="shared" si="1"/>
        <v>-0.18293946540552114</v>
      </c>
    </row>
    <row r="44" spans="2:6">
      <c r="B44" s="17" t="s">
        <v>20</v>
      </c>
      <c r="C44" s="4">
        <v>380101.43400000001</v>
      </c>
      <c r="D44" s="4">
        <v>284067</v>
      </c>
      <c r="E44" s="5">
        <f t="shared" si="0"/>
        <v>-96034.434000000008</v>
      </c>
      <c r="F44" s="6">
        <f t="shared" si="1"/>
        <v>-0.25265475320464065</v>
      </c>
    </row>
    <row r="45" spans="2:6">
      <c r="B45" s="17" t="s">
        <v>21</v>
      </c>
      <c r="C45" s="4">
        <v>314653.75</v>
      </c>
      <c r="D45" s="4">
        <v>268942.82899999997</v>
      </c>
      <c r="E45" s="5">
        <f t="shared" si="0"/>
        <v>-45710.921000000031</v>
      </c>
      <c r="F45" s="6">
        <f t="shared" si="1"/>
        <v>-0.14527372071681977</v>
      </c>
    </row>
    <row r="46" spans="2:6">
      <c r="B46" s="17" t="s">
        <v>22</v>
      </c>
      <c r="C46" s="4">
        <v>292575.3</v>
      </c>
      <c r="D46" s="4">
        <v>208663.69999999998</v>
      </c>
      <c r="E46" s="5">
        <f t="shared" si="0"/>
        <v>-83911.6</v>
      </c>
      <c r="F46" s="6">
        <f t="shared" si="1"/>
        <v>-0.28680343145849979</v>
      </c>
    </row>
    <row r="47" spans="2:6">
      <c r="B47" s="17" t="s">
        <v>23</v>
      </c>
      <c r="C47" s="4">
        <v>246780.75</v>
      </c>
      <c r="D47" s="4">
        <v>189392.033</v>
      </c>
      <c r="E47" s="5">
        <f t="shared" si="0"/>
        <v>-57388.717000000004</v>
      </c>
      <c r="F47" s="6">
        <f t="shared" si="1"/>
        <v>-0.23254940671020735</v>
      </c>
    </row>
    <row r="48" spans="2:6">
      <c r="B48" s="17" t="s">
        <v>24</v>
      </c>
      <c r="C48" s="4">
        <v>69891.375</v>
      </c>
      <c r="D48" s="4">
        <v>66815.25</v>
      </c>
      <c r="E48" s="5">
        <f t="shared" si="0"/>
        <v>-3076.125</v>
      </c>
      <c r="F48" s="6">
        <f t="shared" si="1"/>
        <v>-4.4012941511023355E-2</v>
      </c>
    </row>
    <row r="49" spans="2:6">
      <c r="B49" s="17" t="s">
        <v>25</v>
      </c>
      <c r="C49" s="4">
        <v>87167.5</v>
      </c>
      <c r="D49" s="4">
        <v>65184.173000000003</v>
      </c>
      <c r="E49" s="5">
        <f t="shared" si="0"/>
        <v>-21983.326999999997</v>
      </c>
      <c r="F49" s="6">
        <f t="shared" si="1"/>
        <v>-0.25219636905956921</v>
      </c>
    </row>
    <row r="50" spans="2:6">
      <c r="B50" s="17" t="s">
        <v>26</v>
      </c>
      <c r="C50" s="4">
        <v>17410.125</v>
      </c>
      <c r="D50" s="4">
        <v>13287.375</v>
      </c>
      <c r="E50" s="5">
        <f t="shared" si="0"/>
        <v>-4122.75</v>
      </c>
      <c r="F50" s="6">
        <f t="shared" si="1"/>
        <v>-0.23680186098606415</v>
      </c>
    </row>
    <row r="51" spans="2:6">
      <c r="B51" s="17" t="s">
        <v>27</v>
      </c>
      <c r="C51" s="4">
        <v>10492.5</v>
      </c>
      <c r="D51" s="4">
        <v>11728.5</v>
      </c>
      <c r="E51" s="5">
        <f t="shared" si="0"/>
        <v>1236</v>
      </c>
      <c r="F51" s="6">
        <f t="shared" si="1"/>
        <v>0.11779842744817727</v>
      </c>
    </row>
    <row r="52" spans="2:6">
      <c r="B52" s="17" t="s">
        <v>28</v>
      </c>
      <c r="C52" s="4">
        <v>9138</v>
      </c>
      <c r="D52" s="4">
        <v>8973.75</v>
      </c>
      <c r="E52" s="5">
        <f t="shared" si="0"/>
        <v>-164.25</v>
      </c>
      <c r="F52" s="6">
        <f t="shared" si="1"/>
        <v>-1.7974392646093237E-2</v>
      </c>
    </row>
    <row r="53" spans="2:6">
      <c r="B53" s="17" t="s">
        <v>29</v>
      </c>
      <c r="C53" s="4">
        <v>2842.25</v>
      </c>
      <c r="D53" s="4">
        <v>6339.75</v>
      </c>
      <c r="E53" s="5">
        <f t="shared" si="0"/>
        <v>3497.5</v>
      </c>
      <c r="F53" s="6">
        <f t="shared" si="1"/>
        <v>1.2305391855044419</v>
      </c>
    </row>
    <row r="54" spans="2:6">
      <c r="B54" s="18" t="s">
        <v>30</v>
      </c>
      <c r="C54" s="4">
        <f>C40-SUM(C41:C53)</f>
        <v>9766.6790000000037</v>
      </c>
      <c r="D54" s="4">
        <f>D40-SUM(D41:D53)</f>
        <v>2629.6870000003837</v>
      </c>
      <c r="E54" s="5">
        <f t="shared" si="0"/>
        <v>-7136.99199999962</v>
      </c>
      <c r="F54" s="6">
        <f t="shared" si="1"/>
        <v>-0.73074911134067344</v>
      </c>
    </row>
    <row r="55" spans="2:6">
      <c r="B55" s="13" t="s">
        <v>31</v>
      </c>
      <c r="C55" s="14">
        <v>1603191.71</v>
      </c>
      <c r="D55" s="14">
        <v>1358638.0399999998</v>
      </c>
      <c r="E55" s="15">
        <f t="shared" si="0"/>
        <v>-244553.67000000016</v>
      </c>
      <c r="F55" s="16">
        <f t="shared" si="1"/>
        <v>-0.15254175060573397</v>
      </c>
    </row>
    <row r="56" spans="2:6">
      <c r="B56" s="17" t="s">
        <v>29</v>
      </c>
      <c r="C56" s="4">
        <v>448054.60799999995</v>
      </c>
      <c r="D56" s="4">
        <v>354554.68600000005</v>
      </c>
      <c r="E56" s="5">
        <f t="shared" si="0"/>
        <v>-93499.921999999904</v>
      </c>
      <c r="F56" s="6">
        <f t="shared" si="1"/>
        <v>-0.20867974646518961</v>
      </c>
    </row>
    <row r="57" spans="2:6">
      <c r="B57" s="17" t="s">
        <v>19</v>
      </c>
      <c r="C57" s="4">
        <v>409806.23700000002</v>
      </c>
      <c r="D57" s="4">
        <v>339009.64999999997</v>
      </c>
      <c r="E57" s="5">
        <f t="shared" si="0"/>
        <v>-70796.587000000058</v>
      </c>
      <c r="F57" s="6">
        <f t="shared" si="1"/>
        <v>-0.17275624577670851</v>
      </c>
    </row>
    <row r="58" spans="2:6">
      <c r="B58" s="17" t="s">
        <v>17</v>
      </c>
      <c r="C58" s="4">
        <v>175574.31800000003</v>
      </c>
      <c r="D58" s="4">
        <v>140098.99899999998</v>
      </c>
      <c r="E58" s="5">
        <f t="shared" si="0"/>
        <v>-35475.319000000047</v>
      </c>
      <c r="F58" s="6">
        <f t="shared" si="1"/>
        <v>-0.20205300754749358</v>
      </c>
    </row>
    <row r="59" spans="2:6">
      <c r="B59" s="17" t="s">
        <v>20</v>
      </c>
      <c r="C59" s="4">
        <v>138756</v>
      </c>
      <c r="D59" s="4">
        <v>124754.375</v>
      </c>
      <c r="E59" s="5">
        <f t="shared" si="0"/>
        <v>-14001.625</v>
      </c>
      <c r="F59" s="6">
        <f t="shared" si="1"/>
        <v>-0.10090824901265531</v>
      </c>
    </row>
    <row r="60" spans="2:6">
      <c r="B60" s="17" t="s">
        <v>23</v>
      </c>
      <c r="C60" s="4">
        <v>113997.75</v>
      </c>
      <c r="D60" s="4">
        <v>85455.75</v>
      </c>
      <c r="E60" s="5">
        <f t="shared" si="0"/>
        <v>-28542</v>
      </c>
      <c r="F60" s="6">
        <f t="shared" si="1"/>
        <v>-0.2503733626321572</v>
      </c>
    </row>
    <row r="61" spans="2:6">
      <c r="B61" s="17" t="s">
        <v>22</v>
      </c>
      <c r="C61" s="4">
        <v>29282.672000000002</v>
      </c>
      <c r="D61" s="4">
        <v>52686.125</v>
      </c>
      <c r="E61" s="5">
        <f t="shared" si="0"/>
        <v>23403.452999999998</v>
      </c>
      <c r="F61" s="6">
        <f t="shared" si="1"/>
        <v>0.79922532342676911</v>
      </c>
    </row>
    <row r="62" spans="2:6">
      <c r="B62" s="17" t="s">
        <v>27</v>
      </c>
      <c r="C62" s="4">
        <v>54543.5</v>
      </c>
      <c r="D62" s="4">
        <v>46637.288999999997</v>
      </c>
      <c r="E62" s="5">
        <f t="shared" si="0"/>
        <v>-7906.211000000003</v>
      </c>
      <c r="F62" s="6">
        <f t="shared" si="1"/>
        <v>-0.14495239579418268</v>
      </c>
    </row>
    <row r="63" spans="2:6">
      <c r="B63" s="17" t="s">
        <v>32</v>
      </c>
      <c r="C63" s="4">
        <v>52800.75</v>
      </c>
      <c r="D63" s="4">
        <v>44026</v>
      </c>
      <c r="E63" s="5">
        <f t="shared" si="0"/>
        <v>-8774.75</v>
      </c>
      <c r="F63" s="6">
        <f t="shared" si="1"/>
        <v>-0.16618608637187918</v>
      </c>
    </row>
    <row r="64" spans="2:6">
      <c r="B64" s="17" t="s">
        <v>25</v>
      </c>
      <c r="C64" s="4">
        <v>42200.25</v>
      </c>
      <c r="D64" s="4">
        <v>42333.875</v>
      </c>
      <c r="E64" s="5">
        <f t="shared" si="0"/>
        <v>133.625</v>
      </c>
      <c r="F64" s="6">
        <f t="shared" si="1"/>
        <v>3.1664504357201673E-3</v>
      </c>
    </row>
    <row r="65" spans="2:6">
      <c r="B65" s="17" t="s">
        <v>18</v>
      </c>
      <c r="C65" s="4">
        <v>40230.25</v>
      </c>
      <c r="D65" s="4">
        <v>39878.875</v>
      </c>
      <c r="E65" s="5">
        <f t="shared" si="0"/>
        <v>-351.375</v>
      </c>
      <c r="F65" s="6">
        <f t="shared" si="1"/>
        <v>-8.7340993406702667E-3</v>
      </c>
    </row>
    <row r="66" spans="2:6">
      <c r="B66" s="17" t="s">
        <v>26</v>
      </c>
      <c r="C66" s="4">
        <v>53568.375</v>
      </c>
      <c r="D66" s="4">
        <v>37063.75</v>
      </c>
      <c r="E66" s="5">
        <f t="shared" si="0"/>
        <v>-16504.625</v>
      </c>
      <c r="F66" s="6">
        <f t="shared" si="1"/>
        <v>-0.30810389525536291</v>
      </c>
    </row>
    <row r="67" spans="2:6">
      <c r="B67" s="17" t="s">
        <v>24</v>
      </c>
      <c r="C67" s="4">
        <v>22949</v>
      </c>
      <c r="D67" s="4">
        <v>26927.75</v>
      </c>
      <c r="E67" s="5">
        <f t="shared" si="0"/>
        <v>3978.75</v>
      </c>
      <c r="F67" s="6">
        <f t="shared" si="1"/>
        <v>0.17337356747570701</v>
      </c>
    </row>
    <row r="68" spans="2:6">
      <c r="B68" s="17" t="s">
        <v>21</v>
      </c>
      <c r="C68" s="4">
        <v>19714.75</v>
      </c>
      <c r="D68" s="4">
        <v>20422.290999999997</v>
      </c>
      <c r="E68" s="5">
        <f t="shared" si="0"/>
        <v>707.54099999999744</v>
      </c>
      <c r="F68" s="6">
        <f t="shared" si="1"/>
        <v>3.5888915659594844E-2</v>
      </c>
    </row>
    <row r="69" spans="2:6">
      <c r="B69" s="18" t="s">
        <v>30</v>
      </c>
      <c r="C69" s="4">
        <f>C55-SUM(C56:C68)</f>
        <v>1713.25</v>
      </c>
      <c r="D69" s="4">
        <f>D55-SUM(D56:D68)</f>
        <v>4788.6249999997672</v>
      </c>
      <c r="E69" s="5">
        <f t="shared" si="0"/>
        <v>3075.3749999997672</v>
      </c>
      <c r="F69" s="6">
        <f t="shared" si="1"/>
        <v>1.7950532613452603</v>
      </c>
    </row>
    <row r="70" spans="2:6">
      <c r="B70" s="13" t="s">
        <v>33</v>
      </c>
      <c r="C70" s="14">
        <v>388243.05</v>
      </c>
      <c r="D70" s="14">
        <v>344801.45</v>
      </c>
      <c r="E70" s="15">
        <f t="shared" si="0"/>
        <v>-43441.599999999977</v>
      </c>
      <c r="F70" s="16">
        <f t="shared" si="1"/>
        <v>-0.11189279499014851</v>
      </c>
    </row>
    <row r="71" spans="2:6">
      <c r="B71" s="17" t="s">
        <v>17</v>
      </c>
      <c r="C71" s="4">
        <v>190299.15</v>
      </c>
      <c r="D71" s="4">
        <v>155969.65</v>
      </c>
      <c r="E71" s="5">
        <f t="shared" si="0"/>
        <v>-34329.5</v>
      </c>
      <c r="F71" s="6">
        <f t="shared" si="1"/>
        <v>-0.18039754775573091</v>
      </c>
    </row>
    <row r="72" spans="2:6">
      <c r="B72" s="17" t="s">
        <v>19</v>
      </c>
      <c r="C72" s="4">
        <v>91814.724999999991</v>
      </c>
      <c r="D72" s="4">
        <v>96798.875</v>
      </c>
      <c r="E72" s="5">
        <f t="shared" si="0"/>
        <v>4984.1500000000087</v>
      </c>
      <c r="F72" s="6">
        <f t="shared" si="1"/>
        <v>5.4284865526744309E-2</v>
      </c>
    </row>
    <row r="73" spans="2:6">
      <c r="B73" s="17" t="s">
        <v>18</v>
      </c>
      <c r="C73" s="4">
        <v>89508.974999999991</v>
      </c>
      <c r="D73" s="4">
        <v>75748.25</v>
      </c>
      <c r="E73" s="5">
        <f t="shared" si="0"/>
        <v>-13760.724999999991</v>
      </c>
      <c r="F73" s="6">
        <f t="shared" si="1"/>
        <v>-0.15373570080542195</v>
      </c>
    </row>
    <row r="74" spans="2:6">
      <c r="B74" s="17" t="s">
        <v>23</v>
      </c>
      <c r="C74" s="4">
        <v>9043.7999999999993</v>
      </c>
      <c r="D74" s="4">
        <v>8389.5999999999985</v>
      </c>
      <c r="E74" s="5">
        <f t="shared" si="0"/>
        <v>-654.20000000000073</v>
      </c>
      <c r="F74" s="6">
        <f t="shared" si="1"/>
        <v>-7.2336849554390945E-2</v>
      </c>
    </row>
    <row r="75" spans="2:6">
      <c r="B75" s="17" t="s">
        <v>29</v>
      </c>
      <c r="C75" s="4">
        <v>3127.5749999999998</v>
      </c>
      <c r="D75" s="4">
        <v>2965.9</v>
      </c>
      <c r="E75" s="5">
        <f t="shared" si="0"/>
        <v>-161.67499999999973</v>
      </c>
      <c r="F75" s="6">
        <f t="shared" si="1"/>
        <v>-5.1693404634581018E-2</v>
      </c>
    </row>
    <row r="76" spans="2:6">
      <c r="B76" s="17" t="s">
        <v>26</v>
      </c>
      <c r="C76" s="4">
        <v>492.875</v>
      </c>
      <c r="D76" s="4">
        <v>1960.625</v>
      </c>
      <c r="E76" s="5">
        <f t="shared" si="0"/>
        <v>1467.75</v>
      </c>
      <c r="F76" s="6">
        <f t="shared" si="1"/>
        <v>2.9779355820441289</v>
      </c>
    </row>
    <row r="77" spans="2:6">
      <c r="B77" s="18" t="s">
        <v>30</v>
      </c>
      <c r="C77" s="4">
        <f>C70-SUM(C71:C76)</f>
        <v>3955.9500000000116</v>
      </c>
      <c r="D77" s="4">
        <f>D70-SUM(D71:D76)</f>
        <v>2968.5499999999884</v>
      </c>
      <c r="E77" s="5">
        <f t="shared" si="0"/>
        <v>-987.40000000002328</v>
      </c>
      <c r="F77" s="6">
        <f t="shared" si="1"/>
        <v>-0.24959870574704443</v>
      </c>
    </row>
    <row r="78" spans="2:6">
      <c r="B78" s="13" t="s">
        <v>34</v>
      </c>
      <c r="C78" s="14">
        <v>144825.00399999999</v>
      </c>
      <c r="D78" s="14">
        <v>136962.171</v>
      </c>
      <c r="E78" s="15">
        <f t="shared" si="0"/>
        <v>-7862.8329999999842</v>
      </c>
      <c r="F78" s="16">
        <f t="shared" si="1"/>
        <v>-5.4291957761658238E-2</v>
      </c>
    </row>
    <row r="79" spans="2:6">
      <c r="B79" s="17" t="s">
        <v>19</v>
      </c>
      <c r="C79" s="4">
        <v>73099.17</v>
      </c>
      <c r="D79" s="4">
        <v>74513.028000000006</v>
      </c>
      <c r="E79" s="5">
        <f t="shared" si="0"/>
        <v>1413.8580000000075</v>
      </c>
      <c r="F79" s="6">
        <f t="shared" si="1"/>
        <v>1.9341642319605098E-2</v>
      </c>
    </row>
    <row r="80" spans="2:6">
      <c r="B80" s="17" t="s">
        <v>17</v>
      </c>
      <c r="C80" s="4">
        <v>24903.708999999995</v>
      </c>
      <c r="D80" s="4">
        <v>23225.643</v>
      </c>
      <c r="E80" s="5">
        <f t="shared" si="0"/>
        <v>-1678.0659999999953</v>
      </c>
      <c r="F80" s="6">
        <f t="shared" si="1"/>
        <v>-6.7382171868455243E-2</v>
      </c>
    </row>
    <row r="81" spans="2:6">
      <c r="B81" s="17" t="s">
        <v>21</v>
      </c>
      <c r="C81" s="4">
        <v>23926.5</v>
      </c>
      <c r="D81" s="4">
        <v>16868.25</v>
      </c>
      <c r="E81" s="5">
        <f t="shared" ref="E81:E135" si="2">D81-C81</f>
        <v>-7058.25</v>
      </c>
      <c r="F81" s="6">
        <f t="shared" ref="F81:F135" si="3">E81/C81</f>
        <v>-0.29499717886025956</v>
      </c>
    </row>
    <row r="82" spans="2:6">
      <c r="B82" s="17" t="s">
        <v>18</v>
      </c>
      <c r="C82" s="4">
        <v>12746.25</v>
      </c>
      <c r="D82" s="4">
        <v>11517</v>
      </c>
      <c r="E82" s="5">
        <f t="shared" si="2"/>
        <v>-1229.25</v>
      </c>
      <c r="F82" s="6">
        <f t="shared" si="3"/>
        <v>-9.6440129449838194E-2</v>
      </c>
    </row>
    <row r="83" spans="2:6">
      <c r="B83" s="17" t="s">
        <v>29</v>
      </c>
      <c r="C83" s="4">
        <v>1942.5</v>
      </c>
      <c r="D83" s="4">
        <v>3603.75</v>
      </c>
      <c r="E83" s="5">
        <f t="shared" si="2"/>
        <v>1661.25</v>
      </c>
      <c r="F83" s="6">
        <f t="shared" si="3"/>
        <v>0.85521235521235517</v>
      </c>
    </row>
    <row r="84" spans="2:6">
      <c r="B84" s="17" t="s">
        <v>20</v>
      </c>
      <c r="C84" s="4">
        <v>3921</v>
      </c>
      <c r="D84" s="4">
        <v>1905</v>
      </c>
      <c r="E84" s="5">
        <f t="shared" si="2"/>
        <v>-2016</v>
      </c>
      <c r="F84" s="6">
        <f t="shared" si="3"/>
        <v>-0.51415455241009944</v>
      </c>
    </row>
    <row r="85" spans="2:6">
      <c r="B85" s="17" t="s">
        <v>27</v>
      </c>
      <c r="C85" s="4">
        <v>2223</v>
      </c>
      <c r="D85" s="4">
        <v>1878.75</v>
      </c>
      <c r="E85" s="5">
        <f t="shared" si="2"/>
        <v>-344.25</v>
      </c>
      <c r="F85" s="6">
        <f t="shared" si="3"/>
        <v>-0.15485829959514169</v>
      </c>
    </row>
    <row r="86" spans="2:6">
      <c r="B86" s="18" t="s">
        <v>30</v>
      </c>
      <c r="C86" s="4">
        <f>C78-SUM(C79:C85)</f>
        <v>2062.875</v>
      </c>
      <c r="D86" s="4">
        <f>D78-SUM(D79:D85)</f>
        <v>3450.75</v>
      </c>
      <c r="E86" s="5">
        <f t="shared" si="2"/>
        <v>1387.875</v>
      </c>
      <c r="F86" s="6">
        <f t="shared" si="3"/>
        <v>0.67278676604253773</v>
      </c>
    </row>
    <row r="87" spans="2:6">
      <c r="B87" s="13" t="s">
        <v>35</v>
      </c>
      <c r="C87" s="14">
        <v>44407.624999999993</v>
      </c>
      <c r="D87" s="14">
        <v>41649.125</v>
      </c>
      <c r="E87" s="15">
        <f t="shared" si="2"/>
        <v>-2758.4999999999927</v>
      </c>
      <c r="F87" s="16">
        <f t="shared" si="3"/>
        <v>-6.2117710640908923E-2</v>
      </c>
    </row>
    <row r="88" spans="2:6">
      <c r="B88" s="13" t="s">
        <v>36</v>
      </c>
      <c r="C88" s="14">
        <v>15597.939999999995</v>
      </c>
      <c r="D88" s="14">
        <v>17213.02</v>
      </c>
      <c r="E88" s="15">
        <f t="shared" si="2"/>
        <v>1615.0800000000054</v>
      </c>
      <c r="F88" s="16">
        <f t="shared" si="3"/>
        <v>0.10354444240713875</v>
      </c>
    </row>
    <row r="89" spans="2:6">
      <c r="B89" s="13" t="s">
        <v>37</v>
      </c>
      <c r="C89" s="14">
        <v>15482.370000000003</v>
      </c>
      <c r="D89" s="14">
        <v>15361.68</v>
      </c>
      <c r="E89" s="15">
        <f t="shared" si="2"/>
        <v>-120.69000000000233</v>
      </c>
      <c r="F89" s="16">
        <f t="shared" si="3"/>
        <v>-7.7953181586541539E-3</v>
      </c>
    </row>
    <row r="90" spans="2:6">
      <c r="B90" s="13" t="s">
        <v>38</v>
      </c>
      <c r="C90" s="14">
        <v>5550.15</v>
      </c>
      <c r="D90" s="14">
        <v>4386.2599999999993</v>
      </c>
      <c r="E90" s="15">
        <f t="shared" si="2"/>
        <v>-1163.8900000000003</v>
      </c>
      <c r="F90" s="16">
        <f t="shared" si="3"/>
        <v>-0.2097042422276876</v>
      </c>
    </row>
    <row r="91" spans="2:6">
      <c r="B91" s="7" t="s">
        <v>14</v>
      </c>
      <c r="C91" s="8">
        <v>6415350.567999999</v>
      </c>
      <c r="D91" s="8">
        <v>5135895.8429999994</v>
      </c>
      <c r="E91" s="9">
        <f t="shared" si="2"/>
        <v>-1279454.7249999996</v>
      </c>
      <c r="F91" s="10">
        <f t="shared" si="3"/>
        <v>-0.19943644722736839</v>
      </c>
    </row>
    <row r="92" spans="2:6">
      <c r="E92" s="11"/>
      <c r="F92" s="12"/>
    </row>
    <row r="93" spans="2:6">
      <c r="E93" s="11"/>
      <c r="F93" s="12"/>
    </row>
    <row r="94" spans="2:6">
      <c r="E94" s="11"/>
      <c r="F94" s="12"/>
    </row>
    <row r="95" spans="2:6">
      <c r="B95" s="19" t="s">
        <v>10</v>
      </c>
      <c r="C95" s="19"/>
      <c r="D95" s="19"/>
      <c r="E95" s="19"/>
      <c r="F95" s="19"/>
    </row>
    <row r="96" spans="2:6">
      <c r="B96" s="21" t="s">
        <v>2</v>
      </c>
      <c r="C96" s="19" t="s">
        <v>15</v>
      </c>
      <c r="D96" s="19"/>
      <c r="E96" s="19" t="s">
        <v>4</v>
      </c>
      <c r="F96" s="19"/>
    </row>
    <row r="97" spans="2:6">
      <c r="B97" s="21"/>
      <c r="C97" s="2" t="s">
        <v>5</v>
      </c>
      <c r="D97" s="2" t="s">
        <v>6</v>
      </c>
      <c r="E97" s="1" t="s">
        <v>7</v>
      </c>
      <c r="F97" s="1" t="s">
        <v>8</v>
      </c>
    </row>
    <row r="98" spans="2:6">
      <c r="B98" s="3" t="s">
        <v>39</v>
      </c>
      <c r="C98" s="4">
        <v>309877.5</v>
      </c>
      <c r="D98" s="4">
        <v>273427.75</v>
      </c>
      <c r="E98" s="5">
        <f t="shared" si="2"/>
        <v>-36449.75</v>
      </c>
      <c r="F98" s="6">
        <f t="shared" si="3"/>
        <v>-0.11762632007809537</v>
      </c>
    </row>
    <row r="99" spans="2:6">
      <c r="B99" s="3" t="s">
        <v>40</v>
      </c>
      <c r="C99" s="4">
        <v>131995.59999999998</v>
      </c>
      <c r="D99" s="4">
        <v>113291.65000000004</v>
      </c>
      <c r="E99" s="5">
        <f t="shared" si="2"/>
        <v>-18703.949999999939</v>
      </c>
      <c r="F99" s="6">
        <f t="shared" si="3"/>
        <v>-0.14170131428623334</v>
      </c>
    </row>
    <row r="100" spans="2:6">
      <c r="B100" s="3" t="s">
        <v>41</v>
      </c>
      <c r="C100" s="4">
        <v>143596.15000000005</v>
      </c>
      <c r="D100" s="4">
        <v>109233.88999999998</v>
      </c>
      <c r="E100" s="5">
        <f t="shared" si="2"/>
        <v>-34362.260000000068</v>
      </c>
      <c r="F100" s="6">
        <f t="shared" si="3"/>
        <v>-0.23929791989548505</v>
      </c>
    </row>
    <row r="101" spans="2:6">
      <c r="B101" s="3" t="s">
        <v>42</v>
      </c>
      <c r="C101" s="4">
        <v>142275.37000000008</v>
      </c>
      <c r="D101" s="4">
        <v>103331.67999999995</v>
      </c>
      <c r="E101" s="5">
        <f t="shared" si="2"/>
        <v>-38943.690000000133</v>
      </c>
      <c r="F101" s="6">
        <f t="shared" si="3"/>
        <v>-0.2737205322326704</v>
      </c>
    </row>
    <row r="102" spans="2:6">
      <c r="B102" s="3" t="s">
        <v>43</v>
      </c>
      <c r="C102" s="4">
        <v>95564.26</v>
      </c>
      <c r="D102" s="4">
        <v>71580.399999999994</v>
      </c>
      <c r="E102" s="5">
        <f t="shared" si="2"/>
        <v>-23983.86</v>
      </c>
      <c r="F102" s="6">
        <f t="shared" si="3"/>
        <v>-0.25097102201178562</v>
      </c>
    </row>
    <row r="103" spans="2:6">
      <c r="B103" s="3" t="s">
        <v>44</v>
      </c>
      <c r="C103" s="4">
        <v>63361.695</v>
      </c>
      <c r="D103" s="4">
        <v>53864.419999999984</v>
      </c>
      <c r="E103" s="5">
        <f t="shared" si="2"/>
        <v>-9497.275000000016</v>
      </c>
      <c r="F103" s="6">
        <f t="shared" si="3"/>
        <v>-0.14988985064241125</v>
      </c>
    </row>
    <row r="104" spans="2:6">
      <c r="B104" s="3" t="s">
        <v>45</v>
      </c>
      <c r="C104" s="4">
        <v>76800.14499999999</v>
      </c>
      <c r="D104" s="4">
        <v>53660.929999999964</v>
      </c>
      <c r="E104" s="5">
        <f t="shared" si="2"/>
        <v>-23139.215000000026</v>
      </c>
      <c r="F104" s="6">
        <f t="shared" si="3"/>
        <v>-0.30129129313492869</v>
      </c>
    </row>
    <row r="105" spans="2:6">
      <c r="B105" s="3" t="s">
        <v>46</v>
      </c>
      <c r="C105" s="4">
        <v>48604.25</v>
      </c>
      <c r="D105" s="4">
        <v>42591.349999999984</v>
      </c>
      <c r="E105" s="5">
        <f t="shared" si="2"/>
        <v>-6012.900000000016</v>
      </c>
      <c r="F105" s="6">
        <f t="shared" si="3"/>
        <v>-0.12371140383814205</v>
      </c>
    </row>
    <row r="106" spans="2:6">
      <c r="B106" s="3" t="s">
        <v>47</v>
      </c>
      <c r="C106" s="4">
        <v>14099.300000000005</v>
      </c>
      <c r="D106" s="4">
        <v>15992.3</v>
      </c>
      <c r="E106" s="5">
        <f t="shared" si="2"/>
        <v>1892.9999999999945</v>
      </c>
      <c r="F106" s="6">
        <f t="shared" si="3"/>
        <v>0.13426198463753478</v>
      </c>
    </row>
    <row r="107" spans="2:6">
      <c r="B107" s="3" t="s">
        <v>48</v>
      </c>
      <c r="C107" s="4">
        <v>14545.399999999998</v>
      </c>
      <c r="D107" s="4">
        <v>12337.7</v>
      </c>
      <c r="E107" s="5">
        <f t="shared" si="2"/>
        <v>-2207.6999999999971</v>
      </c>
      <c r="F107" s="6">
        <f t="shared" si="3"/>
        <v>-0.15177994417479049</v>
      </c>
    </row>
    <row r="108" spans="2:6">
      <c r="B108" s="3" t="s">
        <v>49</v>
      </c>
      <c r="C108" s="4">
        <v>5508.6399999999985</v>
      </c>
      <c r="D108" s="4">
        <v>5151.8899999999985</v>
      </c>
      <c r="E108" s="5">
        <f t="shared" si="2"/>
        <v>-356.75</v>
      </c>
      <c r="F108" s="6">
        <f t="shared" si="3"/>
        <v>-6.476190130413316E-2</v>
      </c>
    </row>
    <row r="109" spans="2:6">
      <c r="B109" s="3" t="s">
        <v>50</v>
      </c>
      <c r="C109" s="4">
        <v>1561.4999999999998</v>
      </c>
      <c r="D109" s="4">
        <v>1025.8</v>
      </c>
      <c r="E109" s="5">
        <f t="shared" si="2"/>
        <v>-535.69999999999982</v>
      </c>
      <c r="F109" s="6">
        <f t="shared" si="3"/>
        <v>-0.34306756324047383</v>
      </c>
    </row>
    <row r="110" spans="2:6">
      <c r="B110" s="7" t="s">
        <v>14</v>
      </c>
      <c r="C110" s="8">
        <v>1047789.8100000002</v>
      </c>
      <c r="D110" s="8">
        <v>855489.75999999989</v>
      </c>
      <c r="E110" s="9">
        <f t="shared" si="2"/>
        <v>-192300.05000000028</v>
      </c>
      <c r="F110" s="10">
        <f t="shared" si="3"/>
        <v>-0.1835292232895453</v>
      </c>
    </row>
    <row r="111" spans="2:6">
      <c r="E111" s="11"/>
      <c r="F111" s="12"/>
    </row>
    <row r="112" spans="2:6">
      <c r="E112" s="11"/>
      <c r="F112" s="12"/>
    </row>
    <row r="113" spans="2:6">
      <c r="E113" s="11"/>
      <c r="F113" s="12"/>
    </row>
    <row r="114" spans="2:6">
      <c r="B114" s="19" t="s">
        <v>51</v>
      </c>
      <c r="C114" s="19"/>
      <c r="D114" s="19"/>
      <c r="E114" s="19"/>
      <c r="F114" s="19"/>
    </row>
    <row r="115" spans="2:6">
      <c r="B115" s="21" t="s">
        <v>2</v>
      </c>
      <c r="C115" s="19" t="s">
        <v>15</v>
      </c>
      <c r="D115" s="19"/>
      <c r="E115" s="19" t="s">
        <v>4</v>
      </c>
      <c r="F115" s="19"/>
    </row>
    <row r="116" spans="2:6">
      <c r="B116" s="21"/>
      <c r="C116" s="2" t="s">
        <v>5</v>
      </c>
      <c r="D116" s="2" t="s">
        <v>6</v>
      </c>
      <c r="E116" s="1" t="s">
        <v>7</v>
      </c>
      <c r="F116" s="1" t="s">
        <v>8</v>
      </c>
    </row>
    <row r="117" spans="2:6">
      <c r="B117" s="3" t="s">
        <v>52</v>
      </c>
      <c r="C117" s="4">
        <v>907560.7579999998</v>
      </c>
      <c r="D117" s="4">
        <v>781560.77499999886</v>
      </c>
      <c r="E117" s="5">
        <f t="shared" si="2"/>
        <v>-125999.98300000094</v>
      </c>
      <c r="F117" s="6">
        <f t="shared" si="3"/>
        <v>-0.1388336614263361</v>
      </c>
    </row>
    <row r="118" spans="2:6">
      <c r="B118" s="3" t="s">
        <v>53</v>
      </c>
      <c r="C118" s="4">
        <v>153493.19699999999</v>
      </c>
      <c r="D118" s="4">
        <v>122389.27399999992</v>
      </c>
      <c r="E118" s="5">
        <f t="shared" si="2"/>
        <v>-31103.923000000068</v>
      </c>
      <c r="F118" s="6">
        <f t="shared" si="3"/>
        <v>-0.20264040105959921</v>
      </c>
    </row>
    <row r="119" spans="2:6">
      <c r="B119" s="3" t="s">
        <v>54</v>
      </c>
      <c r="C119" s="4">
        <v>439821.16899999999</v>
      </c>
      <c r="D119" s="4">
        <v>325991.17800000007</v>
      </c>
      <c r="E119" s="5">
        <f t="shared" si="2"/>
        <v>-113829.99099999992</v>
      </c>
      <c r="F119" s="6">
        <f t="shared" si="3"/>
        <v>-0.25880971409086478</v>
      </c>
    </row>
    <row r="120" spans="2:6">
      <c r="B120" s="3" t="s">
        <v>55</v>
      </c>
      <c r="C120" s="4">
        <v>111733.33399999997</v>
      </c>
      <c r="D120" s="4">
        <v>87111.232999999949</v>
      </c>
      <c r="E120" s="5">
        <f t="shared" si="2"/>
        <v>-24622.101000000024</v>
      </c>
      <c r="F120" s="6">
        <f t="shared" si="3"/>
        <v>-0.2203648644369641</v>
      </c>
    </row>
    <row r="121" spans="2:6">
      <c r="B121" s="3" t="s">
        <v>56</v>
      </c>
      <c r="C121" s="4">
        <v>261501.16400000005</v>
      </c>
      <c r="D121" s="4">
        <v>198736.67600000012</v>
      </c>
      <c r="E121" s="5">
        <f t="shared" si="2"/>
        <v>-62764.487999999925</v>
      </c>
      <c r="F121" s="6">
        <f t="shared" si="3"/>
        <v>-0.24001609415398209</v>
      </c>
    </row>
    <row r="122" spans="2:6">
      <c r="B122" s="3" t="s">
        <v>57</v>
      </c>
      <c r="C122" s="4">
        <v>775105.29500000027</v>
      </c>
      <c r="D122" s="4">
        <v>620993.18099999975</v>
      </c>
      <c r="E122" s="5">
        <f t="shared" si="2"/>
        <v>-154112.11400000053</v>
      </c>
      <c r="F122" s="6">
        <f t="shared" si="3"/>
        <v>-0.19882732706657677</v>
      </c>
    </row>
    <row r="123" spans="2:6">
      <c r="B123" s="3" t="s">
        <v>58</v>
      </c>
      <c r="C123" s="4">
        <v>386341.82899999979</v>
      </c>
      <c r="D123" s="4">
        <v>288542.96900000004</v>
      </c>
      <c r="E123" s="5">
        <f t="shared" si="2"/>
        <v>-97798.859999999753</v>
      </c>
      <c r="F123" s="6">
        <f t="shared" si="3"/>
        <v>-0.25314074909553685</v>
      </c>
    </row>
    <row r="124" spans="2:6">
      <c r="B124" s="3" t="s">
        <v>59</v>
      </c>
      <c r="C124" s="4">
        <v>397470.92800000001</v>
      </c>
      <c r="D124" s="4">
        <v>315229.62900000031</v>
      </c>
      <c r="E124" s="5">
        <f t="shared" si="2"/>
        <v>-82241.298999999708</v>
      </c>
      <c r="F124" s="6">
        <f t="shared" si="3"/>
        <v>-0.20691148259275885</v>
      </c>
    </row>
    <row r="125" spans="2:6">
      <c r="B125" s="3" t="s">
        <v>60</v>
      </c>
      <c r="C125" s="4">
        <v>334669.81400000019</v>
      </c>
      <c r="D125" s="4">
        <v>230771.41299999997</v>
      </c>
      <c r="E125" s="5">
        <f t="shared" si="2"/>
        <v>-103898.40100000022</v>
      </c>
      <c r="F125" s="6">
        <f t="shared" si="3"/>
        <v>-0.31045046984727509</v>
      </c>
    </row>
    <row r="126" spans="2:6">
      <c r="B126" s="3" t="s">
        <v>61</v>
      </c>
      <c r="C126" s="4">
        <v>1149707.4610000011</v>
      </c>
      <c r="D126" s="4">
        <v>1028234.8939999993</v>
      </c>
      <c r="E126" s="5">
        <f t="shared" si="2"/>
        <v>-121472.56700000179</v>
      </c>
      <c r="F126" s="6">
        <f t="shared" si="3"/>
        <v>-0.1056551958829131</v>
      </c>
    </row>
    <row r="127" spans="2:6">
      <c r="B127" s="3" t="s">
        <v>62</v>
      </c>
      <c r="C127" s="4">
        <v>676904.90099999961</v>
      </c>
      <c r="D127" s="4">
        <v>537931.00699999998</v>
      </c>
      <c r="E127" s="5">
        <f t="shared" si="2"/>
        <v>-138973.89399999962</v>
      </c>
      <c r="F127" s="6">
        <f t="shared" si="3"/>
        <v>-0.20530785608833951</v>
      </c>
    </row>
    <row r="128" spans="2:6">
      <c r="B128" s="3" t="s">
        <v>63</v>
      </c>
      <c r="C128" s="4">
        <v>140024.34299999996</v>
      </c>
      <c r="D128" s="4">
        <v>100099.156</v>
      </c>
      <c r="E128" s="5">
        <f t="shared" si="2"/>
        <v>-39925.186999999962</v>
      </c>
      <c r="F128" s="6">
        <f t="shared" si="3"/>
        <v>-0.28513032908856406</v>
      </c>
    </row>
    <row r="129" spans="2:6">
      <c r="B129" s="3" t="s">
        <v>64</v>
      </c>
      <c r="C129" s="4">
        <v>234718.11499999993</v>
      </c>
      <c r="D129" s="4">
        <v>177064.44100000002</v>
      </c>
      <c r="E129" s="5">
        <f t="shared" si="2"/>
        <v>-57653.673999999912</v>
      </c>
      <c r="F129" s="6">
        <f t="shared" si="3"/>
        <v>-0.24562941807878752</v>
      </c>
    </row>
    <row r="130" spans="2:6">
      <c r="B130" s="3" t="s">
        <v>65</v>
      </c>
      <c r="C130" s="4">
        <v>288220.30100000033</v>
      </c>
      <c r="D130" s="4">
        <v>229974.10900000011</v>
      </c>
      <c r="E130" s="5">
        <f t="shared" si="2"/>
        <v>-58246.192000000214</v>
      </c>
      <c r="F130" s="6">
        <f t="shared" si="3"/>
        <v>-0.20208913736440845</v>
      </c>
    </row>
    <row r="131" spans="2:6">
      <c r="B131" s="3" t="s">
        <v>66</v>
      </c>
      <c r="C131" s="4">
        <v>675115.54899999953</v>
      </c>
      <c r="D131" s="4">
        <v>537580.43799999962</v>
      </c>
      <c r="E131" s="5">
        <f t="shared" si="2"/>
        <v>-137535.11099999992</v>
      </c>
      <c r="F131" s="6">
        <f t="shared" si="3"/>
        <v>-0.20372084631100684</v>
      </c>
    </row>
    <row r="132" spans="2:6">
      <c r="B132" s="3" t="s">
        <v>67</v>
      </c>
      <c r="C132" s="4">
        <v>229297.58500000011</v>
      </c>
      <c r="D132" s="4">
        <v>179183.50200000004</v>
      </c>
      <c r="E132" s="5">
        <f t="shared" si="2"/>
        <v>-50114.083000000071</v>
      </c>
      <c r="F132" s="6">
        <f t="shared" si="3"/>
        <v>-0.21855477893498115</v>
      </c>
    </row>
    <row r="133" spans="2:6">
      <c r="B133" s="3" t="s">
        <v>68</v>
      </c>
      <c r="C133" s="4">
        <v>363909.30600000022</v>
      </c>
      <c r="D133" s="4">
        <v>298763.46100000018</v>
      </c>
      <c r="E133" s="5">
        <f t="shared" si="2"/>
        <v>-65145.84500000003</v>
      </c>
      <c r="F133" s="6">
        <f t="shared" si="3"/>
        <v>-0.17901670533261932</v>
      </c>
    </row>
    <row r="134" spans="2:6">
      <c r="B134" s="3" t="s">
        <v>69</v>
      </c>
      <c r="C134" s="4">
        <v>245839.81400000004</v>
      </c>
      <c r="D134" s="4">
        <v>207951.40900000028</v>
      </c>
      <c r="E134" s="5">
        <f t="shared" si="2"/>
        <v>-37888.404999999766</v>
      </c>
      <c r="F134" s="6">
        <f t="shared" si="3"/>
        <v>-0.15411826255286606</v>
      </c>
    </row>
    <row r="135" spans="2:6">
      <c r="B135" s="7" t="s">
        <v>14</v>
      </c>
      <c r="C135" s="8">
        <v>7771434.8630000008</v>
      </c>
      <c r="D135" s="8">
        <v>6268108.7449999982</v>
      </c>
      <c r="E135" s="9">
        <f t="shared" si="2"/>
        <v>-1503326.1180000026</v>
      </c>
      <c r="F135" s="10">
        <f t="shared" si="3"/>
        <v>-0.19344254240068029</v>
      </c>
    </row>
  </sheetData>
  <mergeCells count="21">
    <mergeCell ref="B115:B116"/>
    <mergeCell ref="C115:D115"/>
    <mergeCell ref="E115:F115"/>
    <mergeCell ref="B26:B27"/>
    <mergeCell ref="C26:D26"/>
    <mergeCell ref="E26:F26"/>
    <mergeCell ref="B37:F37"/>
    <mergeCell ref="B38:B39"/>
    <mergeCell ref="C38:D38"/>
    <mergeCell ref="E38:F38"/>
    <mergeCell ref="B95:F95"/>
    <mergeCell ref="B96:B97"/>
    <mergeCell ref="C96:D96"/>
    <mergeCell ref="E96:F96"/>
    <mergeCell ref="B114:F114"/>
    <mergeCell ref="B25:F25"/>
    <mergeCell ref="B2:F11"/>
    <mergeCell ref="B13:F13"/>
    <mergeCell ref="B14:B15"/>
    <mergeCell ref="C14:D14"/>
    <mergeCell ref="E14:F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1AB190-1B5F-4376-A8C5-429358F68EA4}"/>
</file>

<file path=customXml/itemProps2.xml><?xml version="1.0" encoding="utf-8"?>
<ds:datastoreItem xmlns:ds="http://schemas.openxmlformats.org/officeDocument/2006/customXml" ds:itemID="{BE5D5E79-D746-431E-AD8B-EF3397CBF94E}"/>
</file>

<file path=customXml/itemProps3.xml><?xml version="1.0" encoding="utf-8"?>
<ds:datastoreItem xmlns:ds="http://schemas.openxmlformats.org/officeDocument/2006/customXml" ds:itemID="{38E74D3A-3157-4A2F-827F-24278D7F0C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2019-03-30T19:45:00Z</dcterms:created>
  <dcterms:modified xsi:type="dcterms:W3CDTF">2025-01-31T17:53:50Z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AuthorIds_UIVersion_512">
    <vt:lpwstr>273</vt:lpwstr>
  </property>
</Properties>
</file>