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vmp-my.sharepoint.com/personal/jens_nordahl_vinmonopolet_no/Documents/2 SALG/Salg 2025/Salgstall web/"/>
    </mc:Choice>
  </mc:AlternateContent>
  <xr:revisionPtr revIDLastSave="0" documentId="8_{76E79CB6-3F16-40A9-AEA5-F45BC9EE734A}" xr6:coauthVersionLast="47" xr6:coauthVersionMax="47" xr10:uidLastSave="{00000000-0000-0000-0000-000000000000}"/>
  <bookViews>
    <workbookView xWindow="-120" yWindow="-120" windowWidth="51840" windowHeight="21120" xr2:uid="{E8DB3534-1EC4-495D-AF60-7BDDEDDDF559}"/>
  </bookViews>
  <sheets>
    <sheet name="Oktober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5" i="1" l="1"/>
  <c r="E165" i="1" s="1"/>
  <c r="D164" i="1"/>
  <c r="E164" i="1" s="1"/>
  <c r="C163" i="1"/>
  <c r="D163" i="1" s="1"/>
  <c r="E163" i="1" s="1"/>
  <c r="B163" i="1"/>
  <c r="D162" i="1"/>
  <c r="E162" i="1" s="1"/>
  <c r="D161" i="1"/>
  <c r="E161" i="1" s="1"/>
  <c r="E160" i="1"/>
  <c r="D160" i="1"/>
  <c r="E159" i="1"/>
  <c r="D159" i="1"/>
  <c r="E158" i="1"/>
  <c r="D158" i="1"/>
  <c r="C157" i="1"/>
  <c r="D157" i="1" s="1"/>
  <c r="E157" i="1" s="1"/>
  <c r="B157" i="1"/>
  <c r="D156" i="1"/>
  <c r="E156" i="1" s="1"/>
  <c r="D155" i="1"/>
  <c r="E155" i="1" s="1"/>
  <c r="D154" i="1"/>
  <c r="E154" i="1" s="1"/>
  <c r="E153" i="1"/>
  <c r="D153" i="1"/>
  <c r="E152" i="1"/>
  <c r="D152" i="1"/>
  <c r="D151" i="1"/>
  <c r="E151" i="1" s="1"/>
  <c r="D150" i="1"/>
  <c r="E150" i="1" s="1"/>
  <c r="D149" i="1"/>
  <c r="E149" i="1" s="1"/>
  <c r="D148" i="1"/>
  <c r="E148" i="1" s="1"/>
  <c r="D147" i="1"/>
  <c r="E147" i="1" s="1"/>
  <c r="C147" i="1"/>
  <c r="B147" i="1"/>
  <c r="E146" i="1"/>
  <c r="D146" i="1"/>
  <c r="D145" i="1"/>
  <c r="E145" i="1" s="1"/>
  <c r="D144" i="1"/>
  <c r="E144" i="1" s="1"/>
  <c r="D143" i="1"/>
  <c r="E143" i="1" s="1"/>
  <c r="D142" i="1"/>
  <c r="E142" i="1" s="1"/>
  <c r="D141" i="1"/>
  <c r="E141" i="1" s="1"/>
  <c r="E140" i="1"/>
  <c r="D140" i="1"/>
  <c r="C139" i="1"/>
  <c r="D139" i="1" s="1"/>
  <c r="E139" i="1" s="1"/>
  <c r="B139" i="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C122" i="1"/>
  <c r="D122" i="1" s="1"/>
  <c r="E122" i="1" s="1"/>
  <c r="B122" i="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D75" i="1"/>
  <c r="E75" i="1" s="1"/>
  <c r="D74" i="1"/>
  <c r="E74" i="1" s="1"/>
  <c r="D73" i="1"/>
  <c r="E73"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2" i="1"/>
  <c r="E42"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alcChain>
</file>

<file path=xl/sharedStrings.xml><?xml version="1.0" encoding="utf-8"?>
<sst xmlns="http://schemas.openxmlformats.org/spreadsheetml/2006/main" count="161" uniqueCount="76">
  <si>
    <t>Det ble solgt drøyt 7 millioner liter drikkevare i oktober; opp 3,4 prosent eller 230.000 liter fra samme måned i fjor. Det var 27 salgsdager i oktober, det samme som i fjor, men én fredag (ca. 500.000 liter) mer og én tirsdag (ca. 150.000 liter) mindre. Kalenderkorrigert salgsutvikling for oktober blir dermed en nedgang på 1,8 prosent tilsvarende ca. 120.000 liter. Nedgangen kan antakelig sees i sammenheng med økt utenlandstrafikk i høstferien samt flere dager med uvanlig dårlig vær. Oktober startet med stormen "Amy" og mot slutten kom "Benjamin". Dårlig vær bremser alltid salget de dagene uværet varer.</t>
  </si>
  <si>
    <t>Totalt salg, liter</t>
  </si>
  <si>
    <t>Kategori</t>
  </si>
  <si>
    <t>Januar - oktober</t>
  </si>
  <si>
    <t>Endring</t>
  </si>
  <si>
    <t>2024</t>
  </si>
  <si>
    <t>2025</t>
  </si>
  <si>
    <t>Liter</t>
  </si>
  <si>
    <t>Prosent</t>
  </si>
  <si>
    <t>Svakvin</t>
  </si>
  <si>
    <t>Rødvin</t>
  </si>
  <si>
    <t>Hvitvin</t>
  </si>
  <si>
    <t>Musserende vin</t>
  </si>
  <si>
    <t>Rosévin</t>
  </si>
  <si>
    <t>Perlende vin</t>
  </si>
  <si>
    <t>Aromatisert vin</t>
  </si>
  <si>
    <t>Sider</t>
  </si>
  <si>
    <t>Fruktvin</t>
  </si>
  <si>
    <t>Brennevin</t>
  </si>
  <si>
    <t>Vodka</t>
  </si>
  <si>
    <t>Likør</t>
  </si>
  <si>
    <t>Whisky</t>
  </si>
  <si>
    <t>Akevitt</t>
  </si>
  <si>
    <t>Druebrennevin</t>
  </si>
  <si>
    <t>Brennevin, annet</t>
  </si>
  <si>
    <t>Gin</t>
  </si>
  <si>
    <t>Brennevin, nøytralt &lt; 37,5 %</t>
  </si>
  <si>
    <t>Bitter</t>
  </si>
  <si>
    <t>Rom</t>
  </si>
  <si>
    <t>Fruktbrennevin</t>
  </si>
  <si>
    <t>Genever</t>
  </si>
  <si>
    <t>Øl</t>
  </si>
  <si>
    <t>Alkoholfritt</t>
  </si>
  <si>
    <t>Sterkvin</t>
  </si>
  <si>
    <t>Totalsum</t>
  </si>
  <si>
    <t>Oktober</t>
  </si>
  <si>
    <t>Totalt salg, liter pr fylke</t>
  </si>
  <si>
    <t>Fylkene</t>
  </si>
  <si>
    <t>Agder</t>
  </si>
  <si>
    <t>Akershus</t>
  </si>
  <si>
    <t>Buskerud</t>
  </si>
  <si>
    <t>Finnmark</t>
  </si>
  <si>
    <t>Innlandet</t>
  </si>
  <si>
    <t>Møre og Romsdal</t>
  </si>
  <si>
    <t>Nordland</t>
  </si>
  <si>
    <t>Oslo</t>
  </si>
  <si>
    <t>Rogaland</t>
  </si>
  <si>
    <t>Telemark</t>
  </si>
  <si>
    <t>Troms</t>
  </si>
  <si>
    <t>Trøndelag</t>
  </si>
  <si>
    <t>Vestfold</t>
  </si>
  <si>
    <t>Vestland</t>
  </si>
  <si>
    <t>Østfold</t>
  </si>
  <si>
    <t>Svakvin, liter</t>
  </si>
  <si>
    <t>Land/kategori</t>
  </si>
  <si>
    <t>Italia</t>
  </si>
  <si>
    <t>Frankrike</t>
  </si>
  <si>
    <t>Spania</t>
  </si>
  <si>
    <t>USA</t>
  </si>
  <si>
    <t>Chile</t>
  </si>
  <si>
    <t>Portugal</t>
  </si>
  <si>
    <t>Australia</t>
  </si>
  <si>
    <t>Sør-Afrika</t>
  </si>
  <si>
    <t>Argentina</t>
  </si>
  <si>
    <t>Libanon</t>
  </si>
  <si>
    <t>Tyskland</t>
  </si>
  <si>
    <t>Georgia</t>
  </si>
  <si>
    <t>Østerrike</t>
  </si>
  <si>
    <t>Hellas</t>
  </si>
  <si>
    <t>New Zealand</t>
  </si>
  <si>
    <t>Andre land</t>
  </si>
  <si>
    <t>Ungarn</t>
  </si>
  <si>
    <t>Romania</t>
  </si>
  <si>
    <t>England</t>
  </si>
  <si>
    <t>Norge</t>
  </si>
  <si>
    <t>Sverige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</si>
</sst>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
  </numFmts>
  <fonts count="5" x14ac:knownFonts="1">
    <font>
      <sz val="10"/>
      <color rgb="FF000000"/>
      <name val="Arial"/>
    </font>
    <font>
      <sz val="10"/>
      <color rgb="FF000000"/>
      <name val="Arial"/>
    </font>
    <font>
      <b/>
      <sz val="10"/>
      <color rgb="FF000000"/>
      <name val="Arial"/>
      <family val="2"/>
    </font>
    <font>
      <b/>
      <sz val="10"/>
      <color theme="1"/>
      <name val="Arial"/>
      <family val="2"/>
    </font>
    <font>
      <sz val="10"/>
      <color rgb="FF000000"/>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7" tint="0.79998168889431442"/>
        <bgColor theme="4" tint="0.79998168889431442"/>
      </patternFill>
    </fill>
    <fill>
      <patternFill patternType="solid">
        <fgColor theme="9"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xf>
    <xf numFmtId="0" fontId="3" fillId="3" borderId="9" xfId="0" applyFont="1" applyFill="1" applyBorder="1" applyAlignment="1">
      <alignment horizontal="center"/>
    </xf>
    <xf numFmtId="0" fontId="3" fillId="3" borderId="9" xfId="0" applyFont="1" applyFill="1" applyBorder="1" applyAlignment="1">
      <alignment horizontal="center"/>
    </xf>
    <xf numFmtId="0" fontId="2" fillId="2" borderId="9" xfId="0" applyFont="1" applyFill="1" applyBorder="1" applyAlignment="1">
      <alignment horizontal="center"/>
    </xf>
    <xf numFmtId="0" fontId="3" fillId="4" borderId="9" xfId="0" applyFont="1" applyFill="1" applyBorder="1" applyAlignment="1">
      <alignment horizontal="left"/>
    </xf>
    <xf numFmtId="164" fontId="3" fillId="4" borderId="9" xfId="0" applyNumberFormat="1" applyFont="1" applyFill="1" applyBorder="1"/>
    <xf numFmtId="164" fontId="2" fillId="4" borderId="9" xfId="0" applyNumberFormat="1" applyFont="1" applyFill="1" applyBorder="1"/>
    <xf numFmtId="165" fontId="2" fillId="4" borderId="9" xfId="1" applyNumberFormat="1" applyFont="1" applyFill="1" applyBorder="1"/>
    <xf numFmtId="0" fontId="0" fillId="0" borderId="9" xfId="0" applyBorder="1" applyAlignment="1">
      <alignment horizontal="left" indent="1"/>
    </xf>
    <xf numFmtId="164" fontId="0" fillId="0" borderId="9" xfId="0" applyNumberFormat="1" applyBorder="1"/>
    <xf numFmtId="165" fontId="0" fillId="0" borderId="9" xfId="1" applyNumberFormat="1" applyFont="1" applyBorder="1"/>
    <xf numFmtId="0" fontId="3" fillId="3" borderId="9" xfId="0" applyFont="1" applyFill="1" applyBorder="1" applyAlignment="1">
      <alignment horizontal="left"/>
    </xf>
    <xf numFmtId="164" fontId="3" fillId="3" borderId="9" xfId="0" applyNumberFormat="1" applyFont="1" applyFill="1" applyBorder="1"/>
    <xf numFmtId="164" fontId="2" fillId="2" borderId="9" xfId="0" applyNumberFormat="1" applyFont="1" applyFill="1" applyBorder="1"/>
    <xf numFmtId="165" fontId="2" fillId="2" borderId="9" xfId="1" applyNumberFormat="1" applyFont="1" applyFill="1" applyBorder="1"/>
    <xf numFmtId="164" fontId="0" fillId="0" borderId="0" xfId="0" applyNumberFormat="1"/>
    <xf numFmtId="165" fontId="0" fillId="0" borderId="0" xfId="1" applyNumberFormat="1" applyFont="1"/>
    <xf numFmtId="0" fontId="0" fillId="0" borderId="9" xfId="0" applyBorder="1" applyAlignment="1">
      <alignment horizontal="left"/>
    </xf>
    <xf numFmtId="0" fontId="4" fillId="0" borderId="9" xfId="0" applyFont="1" applyBorder="1" applyAlignment="1">
      <alignment horizontal="left" indent="1"/>
    </xf>
  </cellXfs>
  <cellStyles count="2">
    <cellStyle name="Normal" xfId="0" builtinId="0"/>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DB8B2-B135-4B58-BE2B-C74D2FA16A4A}">
  <dimension ref="A1:E165"/>
  <sheetViews>
    <sheetView tabSelected="1" topLeftCell="A24" workbookViewId="0">
      <selection sqref="A1:E9"/>
    </sheetView>
  </sheetViews>
  <sheetFormatPr baseColWidth="10" defaultRowHeight="12.75" x14ac:dyDescent="0.2"/>
  <cols>
    <col min="1" max="1" width="31.5703125" customWidth="1"/>
    <col min="2" max="3" width="13.85546875" customWidth="1"/>
  </cols>
  <sheetData>
    <row r="1" spans="1:5" x14ac:dyDescent="0.2">
      <c r="A1" s="1" t="s">
        <v>0</v>
      </c>
      <c r="B1" s="2"/>
      <c r="C1" s="2"/>
      <c r="D1" s="2"/>
      <c r="E1" s="3"/>
    </row>
    <row r="2" spans="1:5" x14ac:dyDescent="0.2">
      <c r="A2" s="4"/>
      <c r="B2" s="5"/>
      <c r="C2" s="5"/>
      <c r="D2" s="5"/>
      <c r="E2" s="6"/>
    </row>
    <row r="3" spans="1:5" x14ac:dyDescent="0.2">
      <c r="A3" s="4"/>
      <c r="B3" s="5"/>
      <c r="C3" s="5"/>
      <c r="D3" s="5"/>
      <c r="E3" s="6"/>
    </row>
    <row r="4" spans="1:5" x14ac:dyDescent="0.2">
      <c r="A4" s="4"/>
      <c r="B4" s="5"/>
      <c r="C4" s="5"/>
      <c r="D4" s="5"/>
      <c r="E4" s="6"/>
    </row>
    <row r="5" spans="1:5" x14ac:dyDescent="0.2">
      <c r="A5" s="4"/>
      <c r="B5" s="5"/>
      <c r="C5" s="5"/>
      <c r="D5" s="5"/>
      <c r="E5" s="6"/>
    </row>
    <row r="6" spans="1:5" x14ac:dyDescent="0.2">
      <c r="A6" s="4"/>
      <c r="B6" s="5"/>
      <c r="C6" s="5"/>
      <c r="D6" s="5"/>
      <c r="E6" s="6"/>
    </row>
    <row r="7" spans="1:5" x14ac:dyDescent="0.2">
      <c r="A7" s="4"/>
      <c r="B7" s="5"/>
      <c r="C7" s="5"/>
      <c r="D7" s="5"/>
      <c r="E7" s="6"/>
    </row>
    <row r="8" spans="1:5" x14ac:dyDescent="0.2">
      <c r="A8" s="4"/>
      <c r="B8" s="5"/>
      <c r="C8" s="5"/>
      <c r="D8" s="5"/>
      <c r="E8" s="6"/>
    </row>
    <row r="9" spans="1:5" ht="13.5" thickBot="1" x14ac:dyDescent="0.25">
      <c r="A9" s="7"/>
      <c r="B9" s="8"/>
      <c r="C9" s="8"/>
      <c r="D9" s="8"/>
      <c r="E9" s="9"/>
    </row>
    <row r="14" spans="1:5" x14ac:dyDescent="0.2">
      <c r="A14" s="10" t="s">
        <v>1</v>
      </c>
      <c r="B14" s="10"/>
      <c r="C14" s="10"/>
      <c r="D14" s="10"/>
      <c r="E14" s="10"/>
    </row>
    <row r="15" spans="1:5" x14ac:dyDescent="0.2">
      <c r="A15" s="11" t="s">
        <v>2</v>
      </c>
      <c r="B15" s="10" t="s">
        <v>3</v>
      </c>
      <c r="C15" s="10"/>
      <c r="D15" s="10" t="s">
        <v>4</v>
      </c>
      <c r="E15" s="10"/>
    </row>
    <row r="16" spans="1:5" x14ac:dyDescent="0.2">
      <c r="A16" s="11"/>
      <c r="B16" s="12" t="s">
        <v>5</v>
      </c>
      <c r="C16" s="12" t="s">
        <v>6</v>
      </c>
      <c r="D16" s="13" t="s">
        <v>7</v>
      </c>
      <c r="E16" s="13" t="s">
        <v>8</v>
      </c>
    </row>
    <row r="17" spans="1:5" x14ac:dyDescent="0.2">
      <c r="A17" s="14" t="s">
        <v>9</v>
      </c>
      <c r="B17" s="15">
        <v>58884373.644999988</v>
      </c>
      <c r="C17" s="15">
        <v>57538390.99000001</v>
      </c>
      <c r="D17" s="16">
        <f>C17-B17</f>
        <v>-1345982.6549999788</v>
      </c>
      <c r="E17" s="17">
        <f>D17/B17</f>
        <v>-2.2858061853805071E-2</v>
      </c>
    </row>
    <row r="18" spans="1:5" x14ac:dyDescent="0.2">
      <c r="A18" s="18" t="s">
        <v>10</v>
      </c>
      <c r="B18" s="19">
        <v>29144519.31099999</v>
      </c>
      <c r="C18" s="19">
        <v>27602707.960999984</v>
      </c>
      <c r="D18" s="19">
        <f t="shared" ref="D18:D42" si="0">C18-B18</f>
        <v>-1541811.3500000052</v>
      </c>
      <c r="E18" s="20">
        <f t="shared" ref="E18:E42" si="1">D18/B18</f>
        <v>-5.2902274130768756E-2</v>
      </c>
    </row>
    <row r="19" spans="1:5" x14ac:dyDescent="0.2">
      <c r="A19" s="18" t="s">
        <v>11</v>
      </c>
      <c r="B19" s="19">
        <v>19438452.651999988</v>
      </c>
      <c r="C19" s="19">
        <v>19629718.270000022</v>
      </c>
      <c r="D19" s="19">
        <f t="shared" si="0"/>
        <v>191265.61800003424</v>
      </c>
      <c r="E19" s="20">
        <f t="shared" si="1"/>
        <v>9.8395495477030821E-3</v>
      </c>
    </row>
    <row r="20" spans="1:5" x14ac:dyDescent="0.2">
      <c r="A20" s="18" t="s">
        <v>12</v>
      </c>
      <c r="B20" s="19">
        <v>5029166.6250000019</v>
      </c>
      <c r="C20" s="19">
        <v>5057689.2250000034</v>
      </c>
      <c r="D20" s="19">
        <f t="shared" si="0"/>
        <v>28522.60000000149</v>
      </c>
      <c r="E20" s="20">
        <f t="shared" si="1"/>
        <v>5.6714366667064801E-3</v>
      </c>
    </row>
    <row r="21" spans="1:5" x14ac:dyDescent="0.2">
      <c r="A21" s="18" t="s">
        <v>13</v>
      </c>
      <c r="B21" s="19">
        <v>3826017.9979999997</v>
      </c>
      <c r="C21" s="19">
        <v>3867749.0180000002</v>
      </c>
      <c r="D21" s="19">
        <f t="shared" si="0"/>
        <v>41731.020000000484</v>
      </c>
      <c r="E21" s="20">
        <f t="shared" si="1"/>
        <v>1.0907167718974355E-2</v>
      </c>
    </row>
    <row r="22" spans="1:5" x14ac:dyDescent="0.2">
      <c r="A22" s="18" t="s">
        <v>14</v>
      </c>
      <c r="B22" s="19">
        <v>649508.49999999988</v>
      </c>
      <c r="C22" s="19">
        <v>602677.05000000051</v>
      </c>
      <c r="D22" s="19">
        <f t="shared" si="0"/>
        <v>-46831.449999999371</v>
      </c>
      <c r="E22" s="20">
        <f t="shared" si="1"/>
        <v>-7.2102905504699902E-2</v>
      </c>
    </row>
    <row r="23" spans="1:5" x14ac:dyDescent="0.2">
      <c r="A23" s="18" t="s">
        <v>15</v>
      </c>
      <c r="B23" s="19">
        <v>458546.48400000081</v>
      </c>
      <c r="C23" s="19">
        <v>416979.30100000004</v>
      </c>
      <c r="D23" s="19">
        <f t="shared" si="0"/>
        <v>-41567.183000000776</v>
      </c>
      <c r="E23" s="20">
        <f t="shared" si="1"/>
        <v>-9.0649878366531544E-2</v>
      </c>
    </row>
    <row r="24" spans="1:5" x14ac:dyDescent="0.2">
      <c r="A24" s="18" t="s">
        <v>16</v>
      </c>
      <c r="B24" s="19">
        <v>328131.47499999992</v>
      </c>
      <c r="C24" s="19">
        <v>349415.64000000007</v>
      </c>
      <c r="D24" s="19">
        <f t="shared" si="0"/>
        <v>21284.165000000154</v>
      </c>
      <c r="E24" s="20">
        <f t="shared" si="1"/>
        <v>6.4864746668999551E-2</v>
      </c>
    </row>
    <row r="25" spans="1:5" x14ac:dyDescent="0.2">
      <c r="A25" s="18" t="s">
        <v>17</v>
      </c>
      <c r="B25" s="19">
        <v>10030.599999999999</v>
      </c>
      <c r="C25" s="19">
        <v>11408.774999999996</v>
      </c>
      <c r="D25" s="19">
        <f t="shared" si="0"/>
        <v>1378.1749999999975</v>
      </c>
      <c r="E25" s="20">
        <f t="shared" si="1"/>
        <v>0.13739706498115742</v>
      </c>
    </row>
    <row r="26" spans="1:5" x14ac:dyDescent="0.2">
      <c r="A26" s="14" t="s">
        <v>18</v>
      </c>
      <c r="B26" s="15">
        <v>9611984.3389999904</v>
      </c>
      <c r="C26" s="15">
        <v>9312638.319999991</v>
      </c>
      <c r="D26" s="16">
        <f t="shared" si="0"/>
        <v>-299346.01899999939</v>
      </c>
      <c r="E26" s="17">
        <f t="shared" si="1"/>
        <v>-3.1142999035633331E-2</v>
      </c>
    </row>
    <row r="27" spans="1:5" x14ac:dyDescent="0.2">
      <c r="A27" s="18" t="s">
        <v>19</v>
      </c>
      <c r="B27" s="19">
        <v>2761921.7800000049</v>
      </c>
      <c r="C27" s="19">
        <v>2613893.590000005</v>
      </c>
      <c r="D27" s="19">
        <f t="shared" si="0"/>
        <v>-148028.18999999994</v>
      </c>
      <c r="E27" s="20">
        <f t="shared" si="1"/>
        <v>-5.35960833764089E-2</v>
      </c>
    </row>
    <row r="28" spans="1:5" x14ac:dyDescent="0.2">
      <c r="A28" s="18" t="s">
        <v>20</v>
      </c>
      <c r="B28" s="19">
        <v>1844092.5999999903</v>
      </c>
      <c r="C28" s="19">
        <v>1850674.5699999949</v>
      </c>
      <c r="D28" s="19">
        <f t="shared" si="0"/>
        <v>6581.9700000046287</v>
      </c>
      <c r="E28" s="20">
        <f t="shared" si="1"/>
        <v>3.5692188125502284E-3</v>
      </c>
    </row>
    <row r="29" spans="1:5" x14ac:dyDescent="0.2">
      <c r="A29" s="18" t="s">
        <v>21</v>
      </c>
      <c r="B29" s="19">
        <v>1269193.1999999951</v>
      </c>
      <c r="C29" s="19">
        <v>1228475.199999993</v>
      </c>
      <c r="D29" s="19">
        <f t="shared" si="0"/>
        <v>-40718.000000002095</v>
      </c>
      <c r="E29" s="20">
        <f t="shared" si="1"/>
        <v>-3.20817981060742E-2</v>
      </c>
    </row>
    <row r="30" spans="1:5" x14ac:dyDescent="0.2">
      <c r="A30" s="18" t="s">
        <v>22</v>
      </c>
      <c r="B30" s="19">
        <v>912812.33</v>
      </c>
      <c r="C30" s="19">
        <v>900587.43999999901</v>
      </c>
      <c r="D30" s="19">
        <f t="shared" si="0"/>
        <v>-12224.890000000945</v>
      </c>
      <c r="E30" s="20">
        <f t="shared" si="1"/>
        <v>-1.3392555729391764E-2</v>
      </c>
    </row>
    <row r="31" spans="1:5" x14ac:dyDescent="0.2">
      <c r="A31" s="18" t="s">
        <v>23</v>
      </c>
      <c r="B31" s="19">
        <v>830828.75000000058</v>
      </c>
      <c r="C31" s="19">
        <v>776696.2499999993</v>
      </c>
      <c r="D31" s="19">
        <f t="shared" si="0"/>
        <v>-54132.500000001281</v>
      </c>
      <c r="E31" s="20">
        <f t="shared" si="1"/>
        <v>-6.5154822819986968E-2</v>
      </c>
    </row>
    <row r="32" spans="1:5" x14ac:dyDescent="0.2">
      <c r="A32" s="18" t="s">
        <v>24</v>
      </c>
      <c r="B32" s="19">
        <v>678105.4939999996</v>
      </c>
      <c r="C32" s="19">
        <v>679607.75500000094</v>
      </c>
      <c r="D32" s="19">
        <f t="shared" si="0"/>
        <v>1502.2610000013374</v>
      </c>
      <c r="E32" s="20">
        <f t="shared" si="1"/>
        <v>2.2153794848937445E-3</v>
      </c>
    </row>
    <row r="33" spans="1:5" x14ac:dyDescent="0.2">
      <c r="A33" s="18" t="s">
        <v>25</v>
      </c>
      <c r="B33" s="19">
        <v>649111.7799999991</v>
      </c>
      <c r="C33" s="19">
        <v>604471.73999999813</v>
      </c>
      <c r="D33" s="19">
        <f t="shared" si="0"/>
        <v>-44640.040000000969</v>
      </c>
      <c r="E33" s="20">
        <f t="shared" si="1"/>
        <v>-6.8770959602675874E-2</v>
      </c>
    </row>
    <row r="34" spans="1:5" x14ac:dyDescent="0.2">
      <c r="A34" s="18" t="s">
        <v>26</v>
      </c>
      <c r="B34" s="19">
        <v>247503.77500000017</v>
      </c>
      <c r="C34" s="19">
        <v>265191.625</v>
      </c>
      <c r="D34" s="19">
        <f t="shared" si="0"/>
        <v>17687.849999999831</v>
      </c>
      <c r="E34" s="20">
        <f t="shared" si="1"/>
        <v>7.1464970584791357E-2</v>
      </c>
    </row>
    <row r="35" spans="1:5" x14ac:dyDescent="0.2">
      <c r="A35" s="18" t="s">
        <v>27</v>
      </c>
      <c r="B35" s="19">
        <v>179240.18000000011</v>
      </c>
      <c r="C35" s="19">
        <v>158777.5499999997</v>
      </c>
      <c r="D35" s="19">
        <f t="shared" si="0"/>
        <v>-20462.630000000412</v>
      </c>
      <c r="E35" s="20">
        <f t="shared" si="1"/>
        <v>-0.11416318595529418</v>
      </c>
    </row>
    <row r="36" spans="1:5" x14ac:dyDescent="0.2">
      <c r="A36" s="18" t="s">
        <v>28</v>
      </c>
      <c r="B36" s="19">
        <v>164942.45000000059</v>
      </c>
      <c r="C36" s="19">
        <v>158526.54999999952</v>
      </c>
      <c r="D36" s="19">
        <f t="shared" si="0"/>
        <v>-6415.900000001071</v>
      </c>
      <c r="E36" s="20">
        <f t="shared" si="1"/>
        <v>-3.8897809508716817E-2</v>
      </c>
    </row>
    <row r="37" spans="1:5" x14ac:dyDescent="0.2">
      <c r="A37" s="18" t="s">
        <v>29</v>
      </c>
      <c r="B37" s="19">
        <v>67016.599999999933</v>
      </c>
      <c r="C37" s="19">
        <v>69063.249999999985</v>
      </c>
      <c r="D37" s="19">
        <f t="shared" si="0"/>
        <v>2046.6500000000524</v>
      </c>
      <c r="E37" s="20">
        <f t="shared" si="1"/>
        <v>3.0539448435164637E-2</v>
      </c>
    </row>
    <row r="38" spans="1:5" x14ac:dyDescent="0.2">
      <c r="A38" s="18" t="s">
        <v>30</v>
      </c>
      <c r="B38" s="19">
        <v>7215.3999999999987</v>
      </c>
      <c r="C38" s="19">
        <v>6672.7999999999984</v>
      </c>
      <c r="D38" s="19">
        <f t="shared" si="0"/>
        <v>-542.60000000000036</v>
      </c>
      <c r="E38" s="20">
        <f t="shared" si="1"/>
        <v>-7.5200266097513721E-2</v>
      </c>
    </row>
    <row r="39" spans="1:5" x14ac:dyDescent="0.2">
      <c r="A39" s="14" t="s">
        <v>31</v>
      </c>
      <c r="B39" s="15">
        <v>2538639.6860000049</v>
      </c>
      <c r="C39" s="15">
        <v>2703392.9920000038</v>
      </c>
      <c r="D39" s="16">
        <f t="shared" si="0"/>
        <v>164753.30599999893</v>
      </c>
      <c r="E39" s="17">
        <f t="shared" si="1"/>
        <v>6.4898262998319259E-2</v>
      </c>
    </row>
    <row r="40" spans="1:5" x14ac:dyDescent="0.2">
      <c r="A40" s="14" t="s">
        <v>32</v>
      </c>
      <c r="B40" s="15">
        <v>956719.76999999781</v>
      </c>
      <c r="C40" s="15">
        <v>1066661.2400000021</v>
      </c>
      <c r="D40" s="16">
        <f t="shared" si="0"/>
        <v>109941.47000000428</v>
      </c>
      <c r="E40" s="17">
        <f t="shared" si="1"/>
        <v>0.11491501842802364</v>
      </c>
    </row>
    <row r="41" spans="1:5" x14ac:dyDescent="0.2">
      <c r="A41" s="14" t="s">
        <v>33</v>
      </c>
      <c r="B41" s="15">
        <v>329974.52499999991</v>
      </c>
      <c r="C41" s="15">
        <v>308405.3000000001</v>
      </c>
      <c r="D41" s="16">
        <f t="shared" si="0"/>
        <v>-21569.224999999802</v>
      </c>
      <c r="E41" s="17">
        <f t="shared" si="1"/>
        <v>-6.5366333961689338E-2</v>
      </c>
    </row>
    <row r="42" spans="1:5" x14ac:dyDescent="0.2">
      <c r="A42" s="21" t="s">
        <v>34</v>
      </c>
      <c r="B42" s="22">
        <v>72321691.964999959</v>
      </c>
      <c r="C42" s="22">
        <v>70929488.841999993</v>
      </c>
      <c r="D42" s="23">
        <f t="shared" si="0"/>
        <v>-1392203.1229999661</v>
      </c>
      <c r="E42" s="24">
        <f t="shared" si="1"/>
        <v>-1.9250145912981711E-2</v>
      </c>
    </row>
    <row r="43" spans="1:5" x14ac:dyDescent="0.2">
      <c r="D43" s="25"/>
      <c r="E43" s="26"/>
    </row>
    <row r="44" spans="1:5" x14ac:dyDescent="0.2">
      <c r="D44" s="25"/>
      <c r="E44" s="26"/>
    </row>
    <row r="45" spans="1:5" x14ac:dyDescent="0.2">
      <c r="D45" s="25"/>
      <c r="E45" s="26"/>
    </row>
    <row r="46" spans="1:5" x14ac:dyDescent="0.2">
      <c r="D46" s="25"/>
      <c r="E46" s="26"/>
    </row>
    <row r="47" spans="1:5" x14ac:dyDescent="0.2">
      <c r="A47" s="10" t="s">
        <v>1</v>
      </c>
      <c r="B47" s="10"/>
      <c r="C47" s="10"/>
      <c r="D47" s="10"/>
      <c r="E47" s="10"/>
    </row>
    <row r="48" spans="1:5" x14ac:dyDescent="0.2">
      <c r="A48" s="11" t="s">
        <v>2</v>
      </c>
      <c r="B48" s="10" t="s">
        <v>35</v>
      </c>
      <c r="C48" s="10"/>
      <c r="D48" s="10" t="s">
        <v>4</v>
      </c>
      <c r="E48" s="10"/>
    </row>
    <row r="49" spans="1:5" x14ac:dyDescent="0.2">
      <c r="A49" s="11"/>
      <c r="B49" s="12" t="s">
        <v>5</v>
      </c>
      <c r="C49" s="12" t="s">
        <v>6</v>
      </c>
      <c r="D49" s="13" t="s">
        <v>7</v>
      </c>
      <c r="E49" s="13" t="s">
        <v>8</v>
      </c>
    </row>
    <row r="50" spans="1:5" x14ac:dyDescent="0.2">
      <c r="A50" s="14" t="s">
        <v>9</v>
      </c>
      <c r="B50" s="15">
        <v>5481017.9470000025</v>
      </c>
      <c r="C50" s="15">
        <v>5627699.7689999985</v>
      </c>
      <c r="D50" s="16">
        <f t="shared" ref="D50:D98" si="2">C50-B50</f>
        <v>146681.82199999597</v>
      </c>
      <c r="E50" s="17">
        <f t="shared" ref="E50:E98" si="3">D50/B50</f>
        <v>2.6761784657224348E-2</v>
      </c>
    </row>
    <row r="51" spans="1:5" x14ac:dyDescent="0.2">
      <c r="A51" s="18" t="s">
        <v>10</v>
      </c>
      <c r="B51" s="19">
        <v>3131400.6180000016</v>
      </c>
      <c r="C51" s="19">
        <v>3146589.1269999989</v>
      </c>
      <c r="D51" s="19">
        <f t="shared" si="2"/>
        <v>15188.508999997284</v>
      </c>
      <c r="E51" s="20">
        <f t="shared" si="3"/>
        <v>4.8503883254957178E-3</v>
      </c>
    </row>
    <row r="52" spans="1:5" x14ac:dyDescent="0.2">
      <c r="A52" s="18" t="s">
        <v>11</v>
      </c>
      <c r="B52" s="19">
        <v>1643380.6309999998</v>
      </c>
      <c r="C52" s="19">
        <v>1742829.2479999997</v>
      </c>
      <c r="D52" s="19">
        <f t="shared" si="2"/>
        <v>99448.616999999853</v>
      </c>
      <c r="E52" s="20">
        <f t="shared" si="3"/>
        <v>6.0514658092011953E-2</v>
      </c>
    </row>
    <row r="53" spans="1:5" x14ac:dyDescent="0.2">
      <c r="A53" s="18" t="s">
        <v>12</v>
      </c>
      <c r="B53" s="19">
        <v>382581.25000000017</v>
      </c>
      <c r="C53" s="19">
        <v>408698.92499999981</v>
      </c>
      <c r="D53" s="19">
        <f t="shared" si="2"/>
        <v>26117.674999999639</v>
      </c>
      <c r="E53" s="20">
        <f t="shared" si="3"/>
        <v>6.8267002107394517E-2</v>
      </c>
    </row>
    <row r="54" spans="1:5" x14ac:dyDescent="0.2">
      <c r="A54" s="18" t="s">
        <v>13</v>
      </c>
      <c r="B54" s="19">
        <v>212595.18699999998</v>
      </c>
      <c r="C54" s="19">
        <v>218792.20200000002</v>
      </c>
      <c r="D54" s="19">
        <f t="shared" si="2"/>
        <v>6197.0150000000431</v>
      </c>
      <c r="E54" s="20">
        <f t="shared" si="3"/>
        <v>2.9149366396521686E-2</v>
      </c>
    </row>
    <row r="55" spans="1:5" x14ac:dyDescent="0.2">
      <c r="A55" s="18" t="s">
        <v>14</v>
      </c>
      <c r="B55" s="19">
        <v>48028.600000000013</v>
      </c>
      <c r="C55" s="19">
        <v>46743.000000000007</v>
      </c>
      <c r="D55" s="19">
        <f t="shared" si="2"/>
        <v>-1285.6000000000058</v>
      </c>
      <c r="E55" s="20">
        <f t="shared" si="3"/>
        <v>-2.6767384433441854E-2</v>
      </c>
    </row>
    <row r="56" spans="1:5" x14ac:dyDescent="0.2">
      <c r="A56" s="18" t="s">
        <v>15</v>
      </c>
      <c r="B56" s="19">
        <v>34995.316000000006</v>
      </c>
      <c r="C56" s="19">
        <v>33890.251999999979</v>
      </c>
      <c r="D56" s="19">
        <f t="shared" si="2"/>
        <v>-1105.0640000000276</v>
      </c>
      <c r="E56" s="20">
        <f t="shared" si="3"/>
        <v>-3.1577483112312156E-2</v>
      </c>
    </row>
    <row r="57" spans="1:5" x14ac:dyDescent="0.2">
      <c r="A57" s="18" t="s">
        <v>16</v>
      </c>
      <c r="B57" s="19">
        <v>26894.694999999992</v>
      </c>
      <c r="C57" s="19">
        <v>28876.564999999988</v>
      </c>
      <c r="D57" s="19">
        <f t="shared" si="2"/>
        <v>1981.8699999999953</v>
      </c>
      <c r="E57" s="20">
        <f t="shared" si="3"/>
        <v>7.368999722807773E-2</v>
      </c>
    </row>
    <row r="58" spans="1:5" x14ac:dyDescent="0.2">
      <c r="A58" s="18" t="s">
        <v>17</v>
      </c>
      <c r="B58" s="19">
        <v>1141.6500000000001</v>
      </c>
      <c r="C58" s="19">
        <v>1272.95</v>
      </c>
      <c r="D58" s="19">
        <f t="shared" si="2"/>
        <v>131.29999999999995</v>
      </c>
      <c r="E58" s="20">
        <f t="shared" si="3"/>
        <v>0.11500897823325883</v>
      </c>
    </row>
    <row r="59" spans="1:5" x14ac:dyDescent="0.2">
      <c r="A59" s="14" t="s">
        <v>18</v>
      </c>
      <c r="B59" s="15">
        <v>927786.5850000002</v>
      </c>
      <c r="C59" s="15">
        <v>964057.71499999985</v>
      </c>
      <c r="D59" s="16">
        <f t="shared" si="2"/>
        <v>36271.129999999655</v>
      </c>
      <c r="E59" s="17">
        <f t="shared" si="3"/>
        <v>3.909426002317079E-2</v>
      </c>
    </row>
    <row r="60" spans="1:5" x14ac:dyDescent="0.2">
      <c r="A60" s="18" t="s">
        <v>19</v>
      </c>
      <c r="B60" s="19">
        <v>266364.80000000028</v>
      </c>
      <c r="C60" s="19">
        <v>270015.64</v>
      </c>
      <c r="D60" s="19">
        <f t="shared" si="2"/>
        <v>3650.8399999997346</v>
      </c>
      <c r="E60" s="20">
        <f t="shared" si="3"/>
        <v>1.3706165379208254E-2</v>
      </c>
    </row>
    <row r="61" spans="1:5" x14ac:dyDescent="0.2">
      <c r="A61" s="18" t="s">
        <v>20</v>
      </c>
      <c r="B61" s="19">
        <v>168632.70000000004</v>
      </c>
      <c r="C61" s="19">
        <v>186381.27000000011</v>
      </c>
      <c r="D61" s="19">
        <f t="shared" si="2"/>
        <v>17748.570000000065</v>
      </c>
      <c r="E61" s="20">
        <f t="shared" si="3"/>
        <v>0.10524987146621065</v>
      </c>
    </row>
    <row r="62" spans="1:5" x14ac:dyDescent="0.2">
      <c r="A62" s="18" t="s">
        <v>21</v>
      </c>
      <c r="B62" s="19">
        <v>128327.9099999999</v>
      </c>
      <c r="C62" s="19">
        <v>130979.47999999991</v>
      </c>
      <c r="D62" s="19">
        <f t="shared" si="2"/>
        <v>2651.570000000007</v>
      </c>
      <c r="E62" s="20">
        <f t="shared" si="3"/>
        <v>2.0662457605676029E-2</v>
      </c>
    </row>
    <row r="63" spans="1:5" x14ac:dyDescent="0.2">
      <c r="A63" s="18" t="s">
        <v>22</v>
      </c>
      <c r="B63" s="19">
        <v>110760.68000000004</v>
      </c>
      <c r="C63" s="19">
        <v>113663.59999999995</v>
      </c>
      <c r="D63" s="19">
        <f t="shared" si="2"/>
        <v>2902.9199999999109</v>
      </c>
      <c r="E63" s="20">
        <f t="shared" si="3"/>
        <v>2.6208939851217146E-2</v>
      </c>
    </row>
    <row r="64" spans="1:5" x14ac:dyDescent="0.2">
      <c r="A64" s="18" t="s">
        <v>23</v>
      </c>
      <c r="B64" s="19">
        <v>82810.849999999977</v>
      </c>
      <c r="C64" s="19">
        <v>81606.249999999985</v>
      </c>
      <c r="D64" s="19">
        <f t="shared" si="2"/>
        <v>-1204.5999999999913</v>
      </c>
      <c r="E64" s="20">
        <f t="shared" si="3"/>
        <v>-1.4546403037766085E-2</v>
      </c>
    </row>
    <row r="65" spans="1:5" x14ac:dyDescent="0.2">
      <c r="A65" s="18" t="s">
        <v>24</v>
      </c>
      <c r="B65" s="19">
        <v>55760.67500000001</v>
      </c>
      <c r="C65" s="19">
        <v>59967.944999999942</v>
      </c>
      <c r="D65" s="19">
        <f t="shared" si="2"/>
        <v>4207.2699999999313</v>
      </c>
      <c r="E65" s="20">
        <f t="shared" si="3"/>
        <v>7.5452278868574141E-2</v>
      </c>
    </row>
    <row r="66" spans="1:5" x14ac:dyDescent="0.2">
      <c r="A66" s="18" t="s">
        <v>25</v>
      </c>
      <c r="B66" s="19">
        <v>54376.979999999974</v>
      </c>
      <c r="C66" s="19">
        <v>53216.559999999961</v>
      </c>
      <c r="D66" s="19">
        <f t="shared" si="2"/>
        <v>-1160.4200000000128</v>
      </c>
      <c r="E66" s="20">
        <f t="shared" si="3"/>
        <v>-2.1340280390709697E-2</v>
      </c>
    </row>
    <row r="67" spans="1:5" x14ac:dyDescent="0.2">
      <c r="A67" s="18" t="s">
        <v>26</v>
      </c>
      <c r="B67" s="19">
        <v>23217.599999999999</v>
      </c>
      <c r="C67" s="19">
        <v>30628.150000000005</v>
      </c>
      <c r="D67" s="19">
        <f t="shared" si="2"/>
        <v>7410.5500000000065</v>
      </c>
      <c r="E67" s="20">
        <f t="shared" si="3"/>
        <v>0.31917812349252322</v>
      </c>
    </row>
    <row r="68" spans="1:5" x14ac:dyDescent="0.2">
      <c r="A68" s="18" t="s">
        <v>27</v>
      </c>
      <c r="B68" s="19">
        <v>17021.089999999993</v>
      </c>
      <c r="C68" s="19">
        <v>15769.120000000003</v>
      </c>
      <c r="D68" s="19">
        <f t="shared" si="2"/>
        <v>-1251.9699999999903</v>
      </c>
      <c r="E68" s="20">
        <f t="shared" si="3"/>
        <v>-7.3554043836205008E-2</v>
      </c>
    </row>
    <row r="69" spans="1:5" x14ac:dyDescent="0.2">
      <c r="A69" s="18" t="s">
        <v>28</v>
      </c>
      <c r="B69" s="19">
        <v>13565.100000000002</v>
      </c>
      <c r="C69" s="19">
        <v>14274.400000000016</v>
      </c>
      <c r="D69" s="19">
        <f t="shared" si="2"/>
        <v>709.30000000001382</v>
      </c>
      <c r="E69" s="20">
        <f t="shared" si="3"/>
        <v>5.2288593523085986E-2</v>
      </c>
    </row>
    <row r="70" spans="1:5" x14ac:dyDescent="0.2">
      <c r="A70" s="18" t="s">
        <v>29</v>
      </c>
      <c r="B70" s="19">
        <v>6212</v>
      </c>
      <c r="C70" s="19">
        <v>6878.699999999998</v>
      </c>
      <c r="D70" s="19">
        <f t="shared" si="2"/>
        <v>666.699999999998</v>
      </c>
      <c r="E70" s="20">
        <f t="shared" si="3"/>
        <v>0.10732453316162234</v>
      </c>
    </row>
    <row r="71" spans="1:5" x14ac:dyDescent="0.2">
      <c r="A71" s="18" t="s">
        <v>30</v>
      </c>
      <c r="B71" s="19">
        <v>736.2</v>
      </c>
      <c r="C71" s="19">
        <v>676.6</v>
      </c>
      <c r="D71" s="19">
        <f t="shared" si="2"/>
        <v>-59.600000000000023</v>
      </c>
      <c r="E71" s="20">
        <f t="shared" si="3"/>
        <v>-8.0956261885357261E-2</v>
      </c>
    </row>
    <row r="72" spans="1:5" x14ac:dyDescent="0.2">
      <c r="A72" s="14" t="s">
        <v>31</v>
      </c>
      <c r="B72" s="15">
        <v>254427.60200000019</v>
      </c>
      <c r="C72" s="15">
        <v>288832.29599999986</v>
      </c>
      <c r="D72" s="16">
        <f t="shared" si="2"/>
        <v>34404.693999999668</v>
      </c>
      <c r="E72" s="17">
        <f t="shared" si="3"/>
        <v>0.13522390546289723</v>
      </c>
    </row>
    <row r="73" spans="1:5" x14ac:dyDescent="0.2">
      <c r="A73" s="14" t="s">
        <v>32</v>
      </c>
      <c r="B73" s="15">
        <v>79010.214999999997</v>
      </c>
      <c r="C73" s="15">
        <v>91766.355000000025</v>
      </c>
      <c r="D73" s="16">
        <f t="shared" si="2"/>
        <v>12756.140000000029</v>
      </c>
      <c r="E73" s="17">
        <f t="shared" si="3"/>
        <v>0.16144925058108028</v>
      </c>
    </row>
    <row r="74" spans="1:5" x14ac:dyDescent="0.2">
      <c r="A74" s="14" t="s">
        <v>33</v>
      </c>
      <c r="B74" s="15">
        <v>33215.474999999999</v>
      </c>
      <c r="C74" s="15">
        <v>33441.550000000003</v>
      </c>
      <c r="D74" s="16">
        <f t="shared" si="2"/>
        <v>226.07500000000437</v>
      </c>
      <c r="E74" s="17">
        <f t="shared" si="3"/>
        <v>6.8063154297809793E-3</v>
      </c>
    </row>
    <row r="75" spans="1:5" x14ac:dyDescent="0.2">
      <c r="A75" s="21" t="s">
        <v>34</v>
      </c>
      <c r="B75" s="22">
        <v>6775457.8240000019</v>
      </c>
      <c r="C75" s="22">
        <v>7005797.6849999987</v>
      </c>
      <c r="D75" s="23">
        <f t="shared" si="2"/>
        <v>230339.86099999677</v>
      </c>
      <c r="E75" s="24">
        <f t="shared" si="3"/>
        <v>3.3996206158067692E-2</v>
      </c>
    </row>
    <row r="80" spans="1:5" x14ac:dyDescent="0.2">
      <c r="A80" s="10" t="s">
        <v>36</v>
      </c>
      <c r="B80" s="10"/>
      <c r="C80" s="10"/>
      <c r="D80" s="10"/>
      <c r="E80" s="10"/>
    </row>
    <row r="81" spans="1:5" x14ac:dyDescent="0.2">
      <c r="A81" s="11" t="s">
        <v>37</v>
      </c>
      <c r="B81" s="10" t="s">
        <v>35</v>
      </c>
      <c r="C81" s="10"/>
      <c r="D81" s="10" t="s">
        <v>4</v>
      </c>
      <c r="E81" s="10"/>
    </row>
    <row r="82" spans="1:5" x14ac:dyDescent="0.2">
      <c r="A82" s="11"/>
      <c r="B82" s="12" t="s">
        <v>5</v>
      </c>
      <c r="C82" s="12" t="s">
        <v>6</v>
      </c>
      <c r="D82" s="13" t="s">
        <v>7</v>
      </c>
      <c r="E82" s="13" t="s">
        <v>8</v>
      </c>
    </row>
    <row r="83" spans="1:5" x14ac:dyDescent="0.2">
      <c r="A83" s="27" t="s">
        <v>38</v>
      </c>
      <c r="B83" s="19">
        <v>352189.26199999993</v>
      </c>
      <c r="C83" s="19">
        <v>369692.34700000001</v>
      </c>
      <c r="D83" s="19">
        <f t="shared" si="2"/>
        <v>17503.085000000079</v>
      </c>
      <c r="E83" s="20">
        <f t="shared" si="3"/>
        <v>4.9697951892695928E-2</v>
      </c>
    </row>
    <row r="84" spans="1:5" x14ac:dyDescent="0.2">
      <c r="A84" s="27" t="s">
        <v>39</v>
      </c>
      <c r="B84" s="19">
        <v>898008.2289999997</v>
      </c>
      <c r="C84" s="19">
        <v>917990.88299999922</v>
      </c>
      <c r="D84" s="19">
        <f t="shared" si="2"/>
        <v>19982.653999999515</v>
      </c>
      <c r="E84" s="20">
        <f t="shared" si="3"/>
        <v>2.2252194751323957E-2</v>
      </c>
    </row>
    <row r="85" spans="1:5" x14ac:dyDescent="0.2">
      <c r="A85" s="27" t="s">
        <v>40</v>
      </c>
      <c r="B85" s="19">
        <v>332259.85100000008</v>
      </c>
      <c r="C85" s="19">
        <v>350844.03600000037</v>
      </c>
      <c r="D85" s="19">
        <f t="shared" si="2"/>
        <v>18584.185000000289</v>
      </c>
      <c r="E85" s="20">
        <f t="shared" si="3"/>
        <v>5.5932683241949339E-2</v>
      </c>
    </row>
    <row r="86" spans="1:5" x14ac:dyDescent="0.2">
      <c r="A86" s="27" t="s">
        <v>41</v>
      </c>
      <c r="B86" s="19">
        <v>91648.515000000014</v>
      </c>
      <c r="C86" s="19">
        <v>93905.569000000076</v>
      </c>
      <c r="D86" s="19">
        <f t="shared" si="2"/>
        <v>2257.0540000000619</v>
      </c>
      <c r="E86" s="20">
        <f t="shared" si="3"/>
        <v>2.462728392271344E-2</v>
      </c>
    </row>
    <row r="87" spans="1:5" x14ac:dyDescent="0.2">
      <c r="A87" s="27" t="s">
        <v>42</v>
      </c>
      <c r="B87" s="19">
        <v>463786.55900000007</v>
      </c>
      <c r="C87" s="19">
        <v>479595.95300000027</v>
      </c>
      <c r="D87" s="19">
        <f t="shared" si="2"/>
        <v>15809.394000000204</v>
      </c>
      <c r="E87" s="20">
        <f t="shared" si="3"/>
        <v>3.4087650220152678E-2</v>
      </c>
    </row>
    <row r="88" spans="1:5" x14ac:dyDescent="0.2">
      <c r="A88" s="27" t="s">
        <v>43</v>
      </c>
      <c r="B88" s="19">
        <v>306074.00100000005</v>
      </c>
      <c r="C88" s="19">
        <v>317360.05300000013</v>
      </c>
      <c r="D88" s="19">
        <f t="shared" si="2"/>
        <v>11286.052000000083</v>
      </c>
      <c r="E88" s="20">
        <f t="shared" si="3"/>
        <v>3.6873605608860847E-2</v>
      </c>
    </row>
    <row r="89" spans="1:5" x14ac:dyDescent="0.2">
      <c r="A89" s="27" t="s">
        <v>44</v>
      </c>
      <c r="B89" s="19">
        <v>327605.99500000005</v>
      </c>
      <c r="C89" s="19">
        <v>339158.33400000032</v>
      </c>
      <c r="D89" s="19">
        <f t="shared" si="2"/>
        <v>11552.339000000269</v>
      </c>
      <c r="E89" s="20">
        <f t="shared" si="3"/>
        <v>3.5262904758505006E-2</v>
      </c>
    </row>
    <row r="90" spans="1:5" x14ac:dyDescent="0.2">
      <c r="A90" s="27" t="s">
        <v>45</v>
      </c>
      <c r="B90" s="19">
        <v>1028655.0950000001</v>
      </c>
      <c r="C90" s="19">
        <v>1038323.7020000002</v>
      </c>
      <c r="D90" s="19">
        <f t="shared" si="2"/>
        <v>9668.6070000000764</v>
      </c>
      <c r="E90" s="20">
        <f t="shared" si="3"/>
        <v>9.3992700245168915E-3</v>
      </c>
    </row>
    <row r="91" spans="1:5" x14ac:dyDescent="0.2">
      <c r="A91" s="27" t="s">
        <v>46</v>
      </c>
      <c r="B91" s="19">
        <v>580552.51100000029</v>
      </c>
      <c r="C91" s="19">
        <v>606502.22999999928</v>
      </c>
      <c r="D91" s="19">
        <f t="shared" si="2"/>
        <v>25949.718999998993</v>
      </c>
      <c r="E91" s="20">
        <f t="shared" si="3"/>
        <v>4.4698314981534856E-2</v>
      </c>
    </row>
    <row r="92" spans="1:5" x14ac:dyDescent="0.2">
      <c r="A92" s="27" t="s">
        <v>47</v>
      </c>
      <c r="B92" s="19">
        <v>206055.43100000001</v>
      </c>
      <c r="C92" s="19">
        <v>214508.81799999997</v>
      </c>
      <c r="D92" s="19">
        <f t="shared" si="2"/>
        <v>8453.3869999999588</v>
      </c>
      <c r="E92" s="20">
        <f t="shared" si="3"/>
        <v>4.1024820161134012E-2</v>
      </c>
    </row>
    <row r="93" spans="1:5" x14ac:dyDescent="0.2">
      <c r="A93" s="27" t="s">
        <v>48</v>
      </c>
      <c r="B93" s="19">
        <v>248834.83199999999</v>
      </c>
      <c r="C93" s="19">
        <v>259076.0120000001</v>
      </c>
      <c r="D93" s="19">
        <f t="shared" si="2"/>
        <v>10241.180000000109</v>
      </c>
      <c r="E93" s="20">
        <f t="shared" si="3"/>
        <v>4.1156537120173392E-2</v>
      </c>
    </row>
    <row r="94" spans="1:5" x14ac:dyDescent="0.2">
      <c r="A94" s="27" t="s">
        <v>49</v>
      </c>
      <c r="B94" s="19">
        <v>586593.75400000007</v>
      </c>
      <c r="C94" s="19">
        <v>609932.35899999982</v>
      </c>
      <c r="D94" s="19">
        <f t="shared" si="2"/>
        <v>23338.604999999749</v>
      </c>
      <c r="E94" s="20">
        <f t="shared" si="3"/>
        <v>3.978665787157315E-2</v>
      </c>
    </row>
    <row r="95" spans="1:5" x14ac:dyDescent="0.2">
      <c r="A95" s="27" t="s">
        <v>50</v>
      </c>
      <c r="B95" s="19">
        <v>342967.67800000007</v>
      </c>
      <c r="C95" s="19">
        <v>357097.79300000024</v>
      </c>
      <c r="D95" s="19">
        <f t="shared" si="2"/>
        <v>14130.115000000165</v>
      </c>
      <c r="E95" s="20">
        <f t="shared" si="3"/>
        <v>4.1199552921136091E-2</v>
      </c>
    </row>
    <row r="96" spans="1:5" x14ac:dyDescent="0.2">
      <c r="A96" s="27" t="s">
        <v>51</v>
      </c>
      <c r="B96" s="19">
        <v>755058.13600000017</v>
      </c>
      <c r="C96" s="19">
        <v>786165.67899999965</v>
      </c>
      <c r="D96" s="19">
        <f t="shared" si="2"/>
        <v>31107.542999999481</v>
      </c>
      <c r="E96" s="20">
        <f t="shared" si="3"/>
        <v>4.1198871340947282E-2</v>
      </c>
    </row>
    <row r="97" spans="1:5" x14ac:dyDescent="0.2">
      <c r="A97" s="27" t="s">
        <v>52</v>
      </c>
      <c r="B97" s="19">
        <v>255167.97500000001</v>
      </c>
      <c r="C97" s="19">
        <v>265643.91700000013</v>
      </c>
      <c r="D97" s="19">
        <f t="shared" si="2"/>
        <v>10475.942000000126</v>
      </c>
      <c r="E97" s="20">
        <f t="shared" si="3"/>
        <v>4.1055081461535782E-2</v>
      </c>
    </row>
    <row r="98" spans="1:5" x14ac:dyDescent="0.2">
      <c r="A98" s="21" t="s">
        <v>34</v>
      </c>
      <c r="B98" s="22">
        <v>6775457.824</v>
      </c>
      <c r="C98" s="22">
        <v>7005797.6850000005</v>
      </c>
      <c r="D98" s="23">
        <f t="shared" si="2"/>
        <v>230339.8610000005</v>
      </c>
      <c r="E98" s="24">
        <f t="shared" si="3"/>
        <v>3.3996206158068247E-2</v>
      </c>
    </row>
    <row r="103" spans="1:5" x14ac:dyDescent="0.2">
      <c r="A103" s="10" t="s">
        <v>53</v>
      </c>
      <c r="B103" s="10"/>
      <c r="C103" s="10"/>
      <c r="D103" s="10"/>
      <c r="E103" s="10"/>
    </row>
    <row r="104" spans="1:5" x14ac:dyDescent="0.2">
      <c r="A104" s="11" t="s">
        <v>54</v>
      </c>
      <c r="B104" s="10" t="s">
        <v>35</v>
      </c>
      <c r="C104" s="10"/>
      <c r="D104" s="10" t="s">
        <v>4</v>
      </c>
      <c r="E104" s="10"/>
    </row>
    <row r="105" spans="1:5" x14ac:dyDescent="0.2">
      <c r="A105" s="11"/>
      <c r="B105" s="12" t="s">
        <v>5</v>
      </c>
      <c r="C105" s="12" t="s">
        <v>6</v>
      </c>
      <c r="D105" s="13" t="s">
        <v>7</v>
      </c>
      <c r="E105" s="13" t="s">
        <v>8</v>
      </c>
    </row>
    <row r="106" spans="1:5" x14ac:dyDescent="0.2">
      <c r="A106" s="14" t="s">
        <v>10</v>
      </c>
      <c r="B106" s="15">
        <v>3131400.6179999998</v>
      </c>
      <c r="C106" s="15">
        <v>3146589.1269999999</v>
      </c>
      <c r="D106" s="16">
        <f>C106-B106</f>
        <v>15188.509000000078</v>
      </c>
      <c r="E106" s="17">
        <f>D106/B106</f>
        <v>4.8503883254966129E-3</v>
      </c>
    </row>
    <row r="107" spans="1:5" x14ac:dyDescent="0.2">
      <c r="A107" s="18" t="s">
        <v>55</v>
      </c>
      <c r="B107" s="19">
        <v>1066663.6850000001</v>
      </c>
      <c r="C107" s="19">
        <v>1110541.5220000001</v>
      </c>
      <c r="D107" s="19">
        <f t="shared" ref="D107:D165" si="4">C107-B107</f>
        <v>43877.837000000058</v>
      </c>
      <c r="E107" s="20">
        <f t="shared" ref="E107:E165" si="5">D107/B107</f>
        <v>4.1135587174321073E-2</v>
      </c>
    </row>
    <row r="108" spans="1:5" x14ac:dyDescent="0.2">
      <c r="A108" s="18" t="s">
        <v>56</v>
      </c>
      <c r="B108" s="19">
        <v>438069.89899999998</v>
      </c>
      <c r="C108" s="19">
        <v>464151.21</v>
      </c>
      <c r="D108" s="19">
        <f t="shared" si="4"/>
        <v>26081.311000000045</v>
      </c>
      <c r="E108" s="20">
        <f t="shared" si="5"/>
        <v>5.9536870849918967E-2</v>
      </c>
    </row>
    <row r="109" spans="1:5" x14ac:dyDescent="0.2">
      <c r="A109" s="18" t="s">
        <v>57</v>
      </c>
      <c r="B109" s="19">
        <v>455413.40899999999</v>
      </c>
      <c r="C109" s="19">
        <v>435193.54499999998</v>
      </c>
      <c r="D109" s="19">
        <f t="shared" si="4"/>
        <v>-20219.864000000001</v>
      </c>
      <c r="E109" s="20">
        <f t="shared" si="5"/>
        <v>-4.4398921069098346E-2</v>
      </c>
    </row>
    <row r="110" spans="1:5" x14ac:dyDescent="0.2">
      <c r="A110" s="18" t="s">
        <v>58</v>
      </c>
      <c r="B110" s="19">
        <v>280322.5</v>
      </c>
      <c r="C110" s="19">
        <v>253639.875</v>
      </c>
      <c r="D110" s="19">
        <f t="shared" si="4"/>
        <v>-26682.625</v>
      </c>
      <c r="E110" s="20">
        <f t="shared" si="5"/>
        <v>-9.5185456037242822E-2</v>
      </c>
    </row>
    <row r="111" spans="1:5" x14ac:dyDescent="0.2">
      <c r="A111" s="18" t="s">
        <v>59</v>
      </c>
      <c r="B111" s="19">
        <v>262231.25</v>
      </c>
      <c r="C111" s="19">
        <v>252187.5</v>
      </c>
      <c r="D111" s="19">
        <f t="shared" si="4"/>
        <v>-10043.75</v>
      </c>
      <c r="E111" s="20">
        <f t="shared" si="5"/>
        <v>-3.8301117811092307E-2</v>
      </c>
    </row>
    <row r="112" spans="1:5" x14ac:dyDescent="0.2">
      <c r="A112" s="18" t="s">
        <v>60</v>
      </c>
      <c r="B112" s="19">
        <v>193377.5</v>
      </c>
      <c r="C112" s="19">
        <v>211722.22500000001</v>
      </c>
      <c r="D112" s="19">
        <f t="shared" si="4"/>
        <v>18344.725000000006</v>
      </c>
      <c r="E112" s="20">
        <f t="shared" si="5"/>
        <v>9.4864836912257139E-2</v>
      </c>
    </row>
    <row r="113" spans="1:5" x14ac:dyDescent="0.2">
      <c r="A113" s="18" t="s">
        <v>61</v>
      </c>
      <c r="B113" s="19">
        <v>208153.25</v>
      </c>
      <c r="C113" s="19">
        <v>187206.375</v>
      </c>
      <c r="D113" s="19">
        <f t="shared" si="4"/>
        <v>-20946.875</v>
      </c>
      <c r="E113" s="20">
        <f t="shared" si="5"/>
        <v>-0.10063198628894816</v>
      </c>
    </row>
    <row r="114" spans="1:5" x14ac:dyDescent="0.2">
      <c r="A114" s="18" t="s">
        <v>62</v>
      </c>
      <c r="B114" s="19">
        <v>52357</v>
      </c>
      <c r="C114" s="19">
        <v>62079.75</v>
      </c>
      <c r="D114" s="19">
        <f t="shared" si="4"/>
        <v>9722.75</v>
      </c>
      <c r="E114" s="20">
        <f t="shared" si="5"/>
        <v>0.18570105239032031</v>
      </c>
    </row>
    <row r="115" spans="1:5" x14ac:dyDescent="0.2">
      <c r="A115" s="18" t="s">
        <v>63</v>
      </c>
      <c r="B115" s="19">
        <v>57537.375</v>
      </c>
      <c r="C115" s="19">
        <v>53394</v>
      </c>
      <c r="D115" s="19">
        <f t="shared" si="4"/>
        <v>-4143.375</v>
      </c>
      <c r="E115" s="20">
        <f t="shared" si="5"/>
        <v>-7.2011887925022652E-2</v>
      </c>
    </row>
    <row r="116" spans="1:5" x14ac:dyDescent="0.2">
      <c r="A116" s="18" t="s">
        <v>64</v>
      </c>
      <c r="B116" s="19">
        <v>43713.375</v>
      </c>
      <c r="C116" s="19">
        <v>41611.875</v>
      </c>
      <c r="D116" s="19">
        <f t="shared" si="4"/>
        <v>-2101.5</v>
      </c>
      <c r="E116" s="20">
        <f t="shared" si="5"/>
        <v>-4.8074530964493135E-2</v>
      </c>
    </row>
    <row r="117" spans="1:5" x14ac:dyDescent="0.2">
      <c r="A117" s="18" t="s">
        <v>65</v>
      </c>
      <c r="B117" s="19">
        <v>33723</v>
      </c>
      <c r="C117" s="19">
        <v>30689.5</v>
      </c>
      <c r="D117" s="19">
        <f t="shared" si="4"/>
        <v>-3033.5</v>
      </c>
      <c r="E117" s="20">
        <f t="shared" si="5"/>
        <v>-8.9953444236870975E-2</v>
      </c>
    </row>
    <row r="118" spans="1:5" x14ac:dyDescent="0.2">
      <c r="A118" s="18" t="s">
        <v>66</v>
      </c>
      <c r="B118" s="19">
        <v>9481.5</v>
      </c>
      <c r="C118" s="19">
        <v>13701.75</v>
      </c>
      <c r="D118" s="19">
        <f t="shared" si="4"/>
        <v>4220.25</v>
      </c>
      <c r="E118" s="20">
        <f t="shared" si="5"/>
        <v>0.44510362284448662</v>
      </c>
    </row>
    <row r="119" spans="1:5" x14ac:dyDescent="0.2">
      <c r="A119" s="18" t="s">
        <v>67</v>
      </c>
      <c r="B119" s="19">
        <v>11405.875</v>
      </c>
      <c r="C119" s="19">
        <v>10101.5</v>
      </c>
      <c r="D119" s="19">
        <f t="shared" si="4"/>
        <v>-1304.375</v>
      </c>
      <c r="E119" s="20">
        <f t="shared" si="5"/>
        <v>-0.11435992416189025</v>
      </c>
    </row>
    <row r="120" spans="1:5" x14ac:dyDescent="0.2">
      <c r="A120" s="18" t="s">
        <v>68</v>
      </c>
      <c r="B120" s="19">
        <v>7948.5</v>
      </c>
      <c r="C120" s="19">
        <v>8636</v>
      </c>
      <c r="D120" s="19">
        <f t="shared" si="4"/>
        <v>687.5</v>
      </c>
      <c r="E120" s="20">
        <f t="shared" si="5"/>
        <v>8.6494307101968926E-2</v>
      </c>
    </row>
    <row r="121" spans="1:5" x14ac:dyDescent="0.2">
      <c r="A121" s="18" t="s">
        <v>69</v>
      </c>
      <c r="B121" s="19">
        <v>5535.75</v>
      </c>
      <c r="C121" s="19">
        <v>6356.25</v>
      </c>
      <c r="D121" s="19">
        <f t="shared" si="4"/>
        <v>820.5</v>
      </c>
      <c r="E121" s="20">
        <f t="shared" si="5"/>
        <v>0.14821839859097682</v>
      </c>
    </row>
    <row r="122" spans="1:5" x14ac:dyDescent="0.2">
      <c r="A122" s="28" t="s">
        <v>70</v>
      </c>
      <c r="B122" s="19">
        <f>B106-SUM(B107:B121)</f>
        <v>5466.75</v>
      </c>
      <c r="C122" s="19">
        <f>C106-SUM(C107:C121)</f>
        <v>5376.25</v>
      </c>
      <c r="D122" s="19">
        <f t="shared" si="4"/>
        <v>-90.5</v>
      </c>
      <c r="E122" s="20">
        <f t="shared" si="5"/>
        <v>-1.6554625691681528E-2</v>
      </c>
    </row>
    <row r="123" spans="1:5" x14ac:dyDescent="0.2">
      <c r="A123" s="14" t="s">
        <v>11</v>
      </c>
      <c r="B123" s="15">
        <v>1643380.6309999998</v>
      </c>
      <c r="C123" s="15">
        <v>1742829.2480000001</v>
      </c>
      <c r="D123" s="16">
        <f t="shared" si="4"/>
        <v>99448.617000000319</v>
      </c>
      <c r="E123" s="17">
        <f t="shared" si="5"/>
        <v>6.0514658092012237E-2</v>
      </c>
    </row>
    <row r="124" spans="1:5" x14ac:dyDescent="0.2">
      <c r="A124" s="18" t="s">
        <v>56</v>
      </c>
      <c r="B124" s="19">
        <v>422255.33999999997</v>
      </c>
      <c r="C124" s="19">
        <v>464154.57900000003</v>
      </c>
      <c r="D124" s="19">
        <f t="shared" si="4"/>
        <v>41899.23900000006</v>
      </c>
      <c r="E124" s="20">
        <f t="shared" si="5"/>
        <v>9.9227256664178753E-2</v>
      </c>
    </row>
    <row r="125" spans="1:5" x14ac:dyDescent="0.2">
      <c r="A125" s="18" t="s">
        <v>65</v>
      </c>
      <c r="B125" s="19">
        <v>385911.86599999998</v>
      </c>
      <c r="C125" s="19">
        <v>416245.43199999997</v>
      </c>
      <c r="D125" s="19">
        <f t="shared" si="4"/>
        <v>30333.565999999992</v>
      </c>
      <c r="E125" s="20">
        <f t="shared" si="5"/>
        <v>7.8602314861186448E-2</v>
      </c>
    </row>
    <row r="126" spans="1:5" x14ac:dyDescent="0.2">
      <c r="A126" s="18" t="s">
        <v>59</v>
      </c>
      <c r="B126" s="19">
        <v>191821.125</v>
      </c>
      <c r="C126" s="19">
        <v>199081.75</v>
      </c>
      <c r="D126" s="19">
        <f t="shared" si="4"/>
        <v>7260.625</v>
      </c>
      <c r="E126" s="20">
        <f t="shared" si="5"/>
        <v>3.7851018755103223E-2</v>
      </c>
    </row>
    <row r="127" spans="1:5" x14ac:dyDescent="0.2">
      <c r="A127" s="18" t="s">
        <v>55</v>
      </c>
      <c r="B127" s="19">
        <v>146767.88600000003</v>
      </c>
      <c r="C127" s="19">
        <v>149066.56299999999</v>
      </c>
      <c r="D127" s="19">
        <f t="shared" si="4"/>
        <v>2298.6769999999669</v>
      </c>
      <c r="E127" s="20">
        <f t="shared" si="5"/>
        <v>1.5661988890403222E-2</v>
      </c>
    </row>
    <row r="128" spans="1:5" x14ac:dyDescent="0.2">
      <c r="A128" s="18" t="s">
        <v>60</v>
      </c>
      <c r="B128" s="19">
        <v>90152.375</v>
      </c>
      <c r="C128" s="19">
        <v>102948</v>
      </c>
      <c r="D128" s="19">
        <f t="shared" si="4"/>
        <v>12795.625</v>
      </c>
      <c r="E128" s="20">
        <f t="shared" si="5"/>
        <v>0.14193331013187396</v>
      </c>
    </row>
    <row r="129" spans="1:5" x14ac:dyDescent="0.2">
      <c r="A129" s="18" t="s">
        <v>61</v>
      </c>
      <c r="B129" s="19">
        <v>103878.25</v>
      </c>
      <c r="C129" s="19">
        <v>96995</v>
      </c>
      <c r="D129" s="19">
        <f t="shared" si="4"/>
        <v>-6883.25</v>
      </c>
      <c r="E129" s="20">
        <f t="shared" si="5"/>
        <v>-6.626266807536707E-2</v>
      </c>
    </row>
    <row r="130" spans="1:5" x14ac:dyDescent="0.2">
      <c r="A130" s="18" t="s">
        <v>62</v>
      </c>
      <c r="B130" s="19">
        <v>50315.875</v>
      </c>
      <c r="C130" s="19">
        <v>74220.625</v>
      </c>
      <c r="D130" s="19">
        <f t="shared" si="4"/>
        <v>23904.75</v>
      </c>
      <c r="E130" s="20">
        <f t="shared" si="5"/>
        <v>0.4750935962059688</v>
      </c>
    </row>
    <row r="131" spans="1:5" x14ac:dyDescent="0.2">
      <c r="A131" s="18" t="s">
        <v>71</v>
      </c>
      <c r="B131" s="19">
        <v>46567.125</v>
      </c>
      <c r="C131" s="19">
        <v>52438.25</v>
      </c>
      <c r="D131" s="19">
        <f t="shared" si="4"/>
        <v>5871.125</v>
      </c>
      <c r="E131" s="20">
        <f t="shared" si="5"/>
        <v>0.12607875190920634</v>
      </c>
    </row>
    <row r="132" spans="1:5" x14ac:dyDescent="0.2">
      <c r="A132" s="18" t="s">
        <v>69</v>
      </c>
      <c r="B132" s="19">
        <v>50923.875</v>
      </c>
      <c r="C132" s="19">
        <v>48706.875</v>
      </c>
      <c r="D132" s="19">
        <f t="shared" si="4"/>
        <v>-2217</v>
      </c>
      <c r="E132" s="20">
        <f t="shared" si="5"/>
        <v>-4.3535571478014977E-2</v>
      </c>
    </row>
    <row r="133" spans="1:5" x14ac:dyDescent="0.2">
      <c r="A133" s="18" t="s">
        <v>57</v>
      </c>
      <c r="B133" s="19">
        <v>48528.099000000002</v>
      </c>
      <c r="C133" s="19">
        <v>45038.553999999996</v>
      </c>
      <c r="D133" s="19">
        <f t="shared" si="4"/>
        <v>-3489.5450000000055</v>
      </c>
      <c r="E133" s="20">
        <f t="shared" si="5"/>
        <v>-7.1907720926797591E-2</v>
      </c>
    </row>
    <row r="134" spans="1:5" x14ac:dyDescent="0.2">
      <c r="A134" s="18" t="s">
        <v>67</v>
      </c>
      <c r="B134" s="19">
        <v>32051.5</v>
      </c>
      <c r="C134" s="19">
        <v>30095.875</v>
      </c>
      <c r="D134" s="19">
        <f t="shared" si="4"/>
        <v>-1955.625</v>
      </c>
      <c r="E134" s="20">
        <f t="shared" si="5"/>
        <v>-6.1015085097421339E-2</v>
      </c>
    </row>
    <row r="135" spans="1:5" x14ac:dyDescent="0.2">
      <c r="A135" s="18" t="s">
        <v>58</v>
      </c>
      <c r="B135" s="19">
        <v>31883.375</v>
      </c>
      <c r="C135" s="19">
        <v>25779.875</v>
      </c>
      <c r="D135" s="19">
        <f t="shared" si="4"/>
        <v>-6103.5</v>
      </c>
      <c r="E135" s="20">
        <f t="shared" si="5"/>
        <v>-0.19143205510708952</v>
      </c>
    </row>
    <row r="136" spans="1:5" x14ac:dyDescent="0.2">
      <c r="A136" s="18" t="s">
        <v>72</v>
      </c>
      <c r="B136" s="19">
        <v>26511.75</v>
      </c>
      <c r="C136" s="19">
        <v>16467.75</v>
      </c>
      <c r="D136" s="19">
        <f t="shared" si="4"/>
        <v>-10044</v>
      </c>
      <c r="E136" s="20">
        <f t="shared" si="5"/>
        <v>-0.37885088687091573</v>
      </c>
    </row>
    <row r="137" spans="1:5" x14ac:dyDescent="0.2">
      <c r="A137" s="18" t="s">
        <v>63</v>
      </c>
      <c r="B137" s="19">
        <v>7275.75</v>
      </c>
      <c r="C137" s="19">
        <v>7569.75</v>
      </c>
      <c r="D137" s="19">
        <f t="shared" si="4"/>
        <v>294</v>
      </c>
      <c r="E137" s="20">
        <f t="shared" si="5"/>
        <v>4.0408205339655709E-2</v>
      </c>
    </row>
    <row r="138" spans="1:5" x14ac:dyDescent="0.2">
      <c r="A138" s="18" t="s">
        <v>68</v>
      </c>
      <c r="B138" s="19">
        <v>1472.5</v>
      </c>
      <c r="C138" s="19">
        <v>6665.75</v>
      </c>
      <c r="D138" s="19">
        <f t="shared" si="4"/>
        <v>5193.25</v>
      </c>
      <c r="E138" s="20">
        <f t="shared" si="5"/>
        <v>3.5268251273344653</v>
      </c>
    </row>
    <row r="139" spans="1:5" x14ac:dyDescent="0.2">
      <c r="A139" s="28" t="s">
        <v>70</v>
      </c>
      <c r="B139" s="19">
        <f>B123-SUM(B124:B138)</f>
        <v>7063.9399999999441</v>
      </c>
      <c r="C139" s="19">
        <f>C123-SUM(C124:C138)</f>
        <v>7354.6200000001118</v>
      </c>
      <c r="D139" s="19">
        <f t="shared" si="4"/>
        <v>290.68000000016764</v>
      </c>
      <c r="E139" s="20">
        <f t="shared" si="5"/>
        <v>4.1149839891076359E-2</v>
      </c>
    </row>
    <row r="140" spans="1:5" x14ac:dyDescent="0.2">
      <c r="A140" s="14" t="s">
        <v>12</v>
      </c>
      <c r="B140" s="15">
        <v>382581.25</v>
      </c>
      <c r="C140" s="15">
        <v>408698.92499999993</v>
      </c>
      <c r="D140" s="16">
        <f t="shared" si="4"/>
        <v>26117.67499999993</v>
      </c>
      <c r="E140" s="17">
        <f t="shared" si="5"/>
        <v>6.8267002107395308E-2</v>
      </c>
    </row>
    <row r="141" spans="1:5" x14ac:dyDescent="0.2">
      <c r="A141" s="18" t="s">
        <v>56</v>
      </c>
      <c r="B141" s="19">
        <v>168836.05000000002</v>
      </c>
      <c r="C141" s="19">
        <v>189916.17499999999</v>
      </c>
      <c r="D141" s="19">
        <f t="shared" si="4"/>
        <v>21080.124999999971</v>
      </c>
      <c r="E141" s="20">
        <f t="shared" si="5"/>
        <v>0.12485559215582198</v>
      </c>
    </row>
    <row r="142" spans="1:5" x14ac:dyDescent="0.2">
      <c r="A142" s="18" t="s">
        <v>55</v>
      </c>
      <c r="B142" s="19">
        <v>124667.05</v>
      </c>
      <c r="C142" s="19">
        <v>133843.37499999997</v>
      </c>
      <c r="D142" s="19">
        <f t="shared" si="4"/>
        <v>9176.324999999968</v>
      </c>
      <c r="E142" s="20">
        <f t="shared" si="5"/>
        <v>7.3606658696102681E-2</v>
      </c>
    </row>
    <row r="143" spans="1:5" x14ac:dyDescent="0.2">
      <c r="A143" s="18" t="s">
        <v>57</v>
      </c>
      <c r="B143" s="19">
        <v>61852.375000000007</v>
      </c>
      <c r="C143" s="19">
        <v>61398.45</v>
      </c>
      <c r="D143" s="19">
        <f t="shared" si="4"/>
        <v>-453.92500000001019</v>
      </c>
      <c r="E143" s="20">
        <f t="shared" si="5"/>
        <v>-7.3388451130617077E-3</v>
      </c>
    </row>
    <row r="144" spans="1:5" x14ac:dyDescent="0.2">
      <c r="A144" s="18" t="s">
        <v>73</v>
      </c>
      <c r="B144" s="19">
        <v>6887.25</v>
      </c>
      <c r="C144" s="19">
        <v>7730.625</v>
      </c>
      <c r="D144" s="19">
        <f t="shared" si="4"/>
        <v>843.375</v>
      </c>
      <c r="E144" s="20">
        <f t="shared" si="5"/>
        <v>0.12245453555482957</v>
      </c>
    </row>
    <row r="145" spans="1:5" x14ac:dyDescent="0.2">
      <c r="A145" s="18" t="s">
        <v>61</v>
      </c>
      <c r="B145" s="19">
        <v>8681.25</v>
      </c>
      <c r="C145" s="19">
        <v>6729</v>
      </c>
      <c r="D145" s="19">
        <f t="shared" si="4"/>
        <v>-1952.25</v>
      </c>
      <c r="E145" s="20">
        <f t="shared" si="5"/>
        <v>-0.22488120950323975</v>
      </c>
    </row>
    <row r="146" spans="1:5" x14ac:dyDescent="0.2">
      <c r="A146" s="18" t="s">
        <v>62</v>
      </c>
      <c r="B146" s="19">
        <v>6007.5</v>
      </c>
      <c r="C146" s="19">
        <v>3190.875</v>
      </c>
      <c r="D146" s="19">
        <f t="shared" si="4"/>
        <v>-2816.625</v>
      </c>
      <c r="E146" s="20">
        <f t="shared" si="5"/>
        <v>-0.4688514357053683</v>
      </c>
    </row>
    <row r="147" spans="1:5" x14ac:dyDescent="0.2">
      <c r="A147" s="28" t="s">
        <v>70</v>
      </c>
      <c r="B147" s="19">
        <f>B140-SUM(B141:B146)</f>
        <v>5649.7749999999651</v>
      </c>
      <c r="C147" s="19">
        <f>C140-SUM(C141:C146)</f>
        <v>5890.4249999999884</v>
      </c>
      <c r="D147" s="19">
        <f t="shared" si="4"/>
        <v>240.65000000002328</v>
      </c>
      <c r="E147" s="20">
        <f t="shared" si="5"/>
        <v>4.2594616599780484E-2</v>
      </c>
    </row>
    <row r="148" spans="1:5" x14ac:dyDescent="0.2">
      <c r="A148" s="14" t="s">
        <v>13</v>
      </c>
      <c r="B148" s="15">
        <v>212595.18699999998</v>
      </c>
      <c r="C148" s="15">
        <v>218792.20199999999</v>
      </c>
      <c r="D148" s="16">
        <f t="shared" si="4"/>
        <v>6197.015000000014</v>
      </c>
      <c r="E148" s="17">
        <f t="shared" si="5"/>
        <v>2.9149366396521548E-2</v>
      </c>
    </row>
    <row r="149" spans="1:5" x14ac:dyDescent="0.2">
      <c r="A149" s="18" t="s">
        <v>56</v>
      </c>
      <c r="B149" s="19">
        <v>89842.570999999982</v>
      </c>
      <c r="C149" s="19">
        <v>92541.969999999987</v>
      </c>
      <c r="D149" s="19">
        <f t="shared" si="4"/>
        <v>2699.3990000000049</v>
      </c>
      <c r="E149" s="20">
        <f t="shared" si="5"/>
        <v>3.0045878807275064E-2</v>
      </c>
    </row>
    <row r="150" spans="1:5" x14ac:dyDescent="0.2">
      <c r="A150" s="18" t="s">
        <v>55</v>
      </c>
      <c r="B150" s="19">
        <v>40441.991000000009</v>
      </c>
      <c r="C150" s="19">
        <v>44256.856999999996</v>
      </c>
      <c r="D150" s="19">
        <f t="shared" si="4"/>
        <v>3814.8659999999873</v>
      </c>
      <c r="E150" s="20">
        <f t="shared" si="5"/>
        <v>9.4329332104346353E-2</v>
      </c>
    </row>
    <row r="151" spans="1:5" x14ac:dyDescent="0.2">
      <c r="A151" s="18" t="s">
        <v>59</v>
      </c>
      <c r="B151" s="19">
        <v>27933</v>
      </c>
      <c r="C151" s="19">
        <v>26081.25</v>
      </c>
      <c r="D151" s="19">
        <f t="shared" si="4"/>
        <v>-1851.75</v>
      </c>
      <c r="E151" s="20">
        <f t="shared" si="5"/>
        <v>-6.6292557190419932E-2</v>
      </c>
    </row>
    <row r="152" spans="1:5" x14ac:dyDescent="0.2">
      <c r="A152" s="18" t="s">
        <v>65</v>
      </c>
      <c r="B152" s="19">
        <v>16184.5</v>
      </c>
      <c r="C152" s="19">
        <v>18424</v>
      </c>
      <c r="D152" s="19">
        <f t="shared" si="4"/>
        <v>2239.5</v>
      </c>
      <c r="E152" s="20">
        <f t="shared" si="5"/>
        <v>0.13837313478945906</v>
      </c>
    </row>
    <row r="153" spans="1:5" x14ac:dyDescent="0.2">
      <c r="A153" s="18" t="s">
        <v>58</v>
      </c>
      <c r="B153" s="19">
        <v>13223.25</v>
      </c>
      <c r="C153" s="19">
        <v>11416.125</v>
      </c>
      <c r="D153" s="19">
        <f t="shared" si="4"/>
        <v>-1807.125</v>
      </c>
      <c r="E153" s="20">
        <f t="shared" si="5"/>
        <v>-0.13666269638704553</v>
      </c>
    </row>
    <row r="154" spans="1:5" x14ac:dyDescent="0.2">
      <c r="A154" s="18" t="s">
        <v>57</v>
      </c>
      <c r="B154" s="19">
        <v>7532</v>
      </c>
      <c r="C154" s="19">
        <v>9680.25</v>
      </c>
      <c r="D154" s="19">
        <f t="shared" si="4"/>
        <v>2148.25</v>
      </c>
      <c r="E154" s="20">
        <f t="shared" si="5"/>
        <v>0.285216409984068</v>
      </c>
    </row>
    <row r="155" spans="1:5" x14ac:dyDescent="0.2">
      <c r="A155" s="18" t="s">
        <v>69</v>
      </c>
      <c r="B155" s="19">
        <v>4955.25</v>
      </c>
      <c r="C155" s="19">
        <v>5703</v>
      </c>
      <c r="D155" s="19">
        <f t="shared" si="4"/>
        <v>747.75</v>
      </c>
      <c r="E155" s="20">
        <f t="shared" si="5"/>
        <v>0.15090056001210836</v>
      </c>
    </row>
    <row r="156" spans="1:5" x14ac:dyDescent="0.2">
      <c r="A156" s="18" t="s">
        <v>61</v>
      </c>
      <c r="B156" s="19">
        <v>4483.25</v>
      </c>
      <c r="C156" s="19">
        <v>4847.75</v>
      </c>
      <c r="D156" s="19">
        <f t="shared" si="4"/>
        <v>364.5</v>
      </c>
      <c r="E156" s="20">
        <f t="shared" si="5"/>
        <v>8.1302626442870687E-2</v>
      </c>
    </row>
    <row r="157" spans="1:5" x14ac:dyDescent="0.2">
      <c r="A157" s="28" t="s">
        <v>70</v>
      </c>
      <c r="B157" s="19">
        <f>B148-SUM(B149:B156)</f>
        <v>7999.375</v>
      </c>
      <c r="C157" s="19">
        <f>C148-SUM(C149:C156)</f>
        <v>5841</v>
      </c>
      <c r="D157" s="19">
        <f t="shared" si="4"/>
        <v>-2158.375</v>
      </c>
      <c r="E157" s="20">
        <f t="shared" si="5"/>
        <v>-0.26981795452769747</v>
      </c>
    </row>
    <row r="158" spans="1:5" x14ac:dyDescent="0.2">
      <c r="A158" s="14" t="s">
        <v>14</v>
      </c>
      <c r="B158" s="15">
        <v>48028.600000000006</v>
      </c>
      <c r="C158" s="15">
        <v>46742.999999999993</v>
      </c>
      <c r="D158" s="16">
        <f t="shared" si="4"/>
        <v>-1285.6000000000131</v>
      </c>
      <c r="E158" s="17">
        <f t="shared" si="5"/>
        <v>-2.676738443344201E-2</v>
      </c>
    </row>
    <row r="159" spans="1:5" x14ac:dyDescent="0.2">
      <c r="A159" s="14" t="s">
        <v>15</v>
      </c>
      <c r="B159" s="15">
        <v>34995.316000000006</v>
      </c>
      <c r="C159" s="15">
        <v>33890.252</v>
      </c>
      <c r="D159" s="16">
        <f t="shared" si="4"/>
        <v>-1105.0640000000058</v>
      </c>
      <c r="E159" s="17">
        <f t="shared" si="5"/>
        <v>-3.1577483112311532E-2</v>
      </c>
    </row>
    <row r="160" spans="1:5" x14ac:dyDescent="0.2">
      <c r="A160" s="14" t="s">
        <v>16</v>
      </c>
      <c r="B160" s="15">
        <v>26894.695000000003</v>
      </c>
      <c r="C160" s="15">
        <v>28876.565000000002</v>
      </c>
      <c r="D160" s="16">
        <f t="shared" si="4"/>
        <v>1981.869999999999</v>
      </c>
      <c r="E160" s="17">
        <f t="shared" si="5"/>
        <v>7.3689997228077828E-2</v>
      </c>
    </row>
    <row r="161" spans="1:5" x14ac:dyDescent="0.2">
      <c r="A161" s="18" t="s">
        <v>74</v>
      </c>
      <c r="B161" s="19">
        <v>20714.790000000005</v>
      </c>
      <c r="C161" s="19">
        <v>22399.940000000002</v>
      </c>
      <c r="D161" s="19">
        <f t="shared" si="4"/>
        <v>1685.1499999999978</v>
      </c>
      <c r="E161" s="20">
        <f t="shared" si="5"/>
        <v>8.1350088511638177E-2</v>
      </c>
    </row>
    <row r="162" spans="1:5" x14ac:dyDescent="0.2">
      <c r="A162" s="18" t="s">
        <v>75</v>
      </c>
      <c r="B162" s="19">
        <v>4049.9300000000003</v>
      </c>
      <c r="C162" s="19">
        <v>3918.6300000000006</v>
      </c>
      <c r="D162" s="19">
        <f t="shared" si="4"/>
        <v>-131.29999999999973</v>
      </c>
      <c r="E162" s="20">
        <f t="shared" si="5"/>
        <v>-3.2420313437516134E-2</v>
      </c>
    </row>
    <row r="163" spans="1:5" x14ac:dyDescent="0.2">
      <c r="A163" s="28" t="s">
        <v>70</v>
      </c>
      <c r="B163" s="19">
        <f>B160-B161-B162</f>
        <v>2129.9749999999985</v>
      </c>
      <c r="C163" s="19">
        <f>C160-C161-C162</f>
        <v>2557.9949999999994</v>
      </c>
      <c r="D163" s="19">
        <f t="shared" si="4"/>
        <v>428.02000000000089</v>
      </c>
      <c r="E163" s="20">
        <f t="shared" si="5"/>
        <v>0.20095071538398393</v>
      </c>
    </row>
    <row r="164" spans="1:5" x14ac:dyDescent="0.2">
      <c r="A164" s="14" t="s">
        <v>17</v>
      </c>
      <c r="B164" s="15">
        <v>1141.6500000000001</v>
      </c>
      <c r="C164" s="15">
        <v>1272.95</v>
      </c>
      <c r="D164" s="16">
        <f t="shared" si="4"/>
        <v>131.29999999999995</v>
      </c>
      <c r="E164" s="17">
        <f t="shared" si="5"/>
        <v>0.11500897823325883</v>
      </c>
    </row>
    <row r="165" spans="1:5" x14ac:dyDescent="0.2">
      <c r="A165" s="21" t="s">
        <v>34</v>
      </c>
      <c r="B165" s="22">
        <v>5481017.9469999997</v>
      </c>
      <c r="C165" s="22">
        <v>5627699.7690000003</v>
      </c>
      <c r="D165" s="23">
        <f t="shared" si="4"/>
        <v>146681.82200000063</v>
      </c>
      <c r="E165" s="24">
        <f t="shared" si="5"/>
        <v>2.6761784657225212E-2</v>
      </c>
    </row>
  </sheetData>
  <mergeCells count="17">
    <mergeCell ref="A103:E103"/>
    <mergeCell ref="A104:A105"/>
    <mergeCell ref="B104:C104"/>
    <mergeCell ref="D104:E104"/>
    <mergeCell ref="A48:A49"/>
    <mergeCell ref="B48:C48"/>
    <mergeCell ref="D48:E48"/>
    <mergeCell ref="A80:E80"/>
    <mergeCell ref="A81:A82"/>
    <mergeCell ref="B81:C81"/>
    <mergeCell ref="D81:E81"/>
    <mergeCell ref="A1:E9"/>
    <mergeCell ref="A14:E14"/>
    <mergeCell ref="A15:A16"/>
    <mergeCell ref="B15:C15"/>
    <mergeCell ref="D15:E15"/>
    <mergeCell ref="A47:E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Oktober 2025</vt:lpstr>
    </vt:vector>
  </TitlesOfParts>
  <Company>AS Vinmonopolet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Nordahl, Jens</dc:creator>
  <cp:lastModifiedBy>Nordahl, Jens</cp:lastModifiedBy>
  <dcterms:created xsi:type="dcterms:W3CDTF">2025-11-03T10:21:14Z</dcterms:created>
  <dcterms:modified xsi:type="dcterms:W3CDTF">2025-11-03T10:23:16Z</dcterms:modified>
</cp:coreProperties>
</file>