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U:\SALG\Salg 2019\Web\"/>
    </mc:Choice>
  </mc:AlternateContent>
  <xr:revisionPtr revIDLastSave="0" documentId="8_{AC79E503-0E87-49AF-93FD-D44FDDB3D608}" xr6:coauthVersionLast="47" xr6:coauthVersionMax="47" xr10:uidLastSave="{00000000-0000-0000-0000-000000000000}"/>
  <bookViews>
    <workbookView xWindow="-120" yWindow="-120" windowWidth="51840" windowHeight="21240" xr2:uid="{D07703B4-49E5-404B-8DBB-0B8E6EC2739E}"/>
  </bookViews>
  <sheets>
    <sheet name="3Q 2019"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6" i="1" l="1"/>
  <c r="F186" i="1" s="1"/>
  <c r="E185" i="1"/>
  <c r="F185" i="1" s="1"/>
  <c r="E184" i="1"/>
  <c r="F184" i="1" s="1"/>
  <c r="E183" i="1"/>
  <c r="F183" i="1" s="1"/>
  <c r="E182" i="1"/>
  <c r="F182" i="1" s="1"/>
  <c r="E181" i="1"/>
  <c r="F181" i="1" s="1"/>
  <c r="E180" i="1"/>
  <c r="F180" i="1" s="1"/>
  <c r="E179" i="1"/>
  <c r="F179" i="1" s="1"/>
  <c r="E178" i="1"/>
  <c r="F178" i="1" s="1"/>
  <c r="E177" i="1"/>
  <c r="F177" i="1" s="1"/>
  <c r="E176" i="1"/>
  <c r="F176" i="1" s="1"/>
  <c r="E175" i="1"/>
  <c r="F175" i="1" s="1"/>
  <c r="E174" i="1"/>
  <c r="F174" i="1" s="1"/>
  <c r="E173" i="1"/>
  <c r="F173" i="1" s="1"/>
  <c r="E172" i="1"/>
  <c r="F172" i="1" s="1"/>
  <c r="E171" i="1"/>
  <c r="F171" i="1" s="1"/>
  <c r="E170" i="1"/>
  <c r="F170" i="1" s="1"/>
  <c r="E169" i="1"/>
  <c r="F169" i="1" s="1"/>
  <c r="E168" i="1"/>
  <c r="F168" i="1" s="1"/>
  <c r="E160" i="1"/>
  <c r="F160" i="1" s="1"/>
  <c r="E159" i="1"/>
  <c r="F159" i="1" s="1"/>
  <c r="E158" i="1"/>
  <c r="F158" i="1" s="1"/>
  <c r="E157" i="1"/>
  <c r="F157" i="1" s="1"/>
  <c r="E156" i="1"/>
  <c r="F156" i="1" s="1"/>
  <c r="D155" i="1"/>
  <c r="C155" i="1"/>
  <c r="E154" i="1"/>
  <c r="F154" i="1" s="1"/>
  <c r="E153" i="1"/>
  <c r="F153" i="1" s="1"/>
  <c r="E152" i="1"/>
  <c r="F152" i="1" s="1"/>
  <c r="E151" i="1"/>
  <c r="F151" i="1" s="1"/>
  <c r="E150" i="1"/>
  <c r="F150" i="1" s="1"/>
  <c r="E149" i="1"/>
  <c r="F149" i="1" s="1"/>
  <c r="E148" i="1"/>
  <c r="F148" i="1" s="1"/>
  <c r="E147" i="1"/>
  <c r="F147" i="1" s="1"/>
  <c r="D146" i="1"/>
  <c r="C146" i="1"/>
  <c r="E145" i="1"/>
  <c r="F145" i="1" s="1"/>
  <c r="E144" i="1"/>
  <c r="F144" i="1" s="1"/>
  <c r="E143" i="1"/>
  <c r="F143" i="1" s="1"/>
  <c r="E142" i="1"/>
  <c r="F142" i="1" s="1"/>
  <c r="E141" i="1"/>
  <c r="F141" i="1" s="1"/>
  <c r="E140" i="1"/>
  <c r="F140" i="1" s="1"/>
  <c r="E139" i="1"/>
  <c r="F139" i="1" s="1"/>
  <c r="E138" i="1"/>
  <c r="F138" i="1" s="1"/>
  <c r="E137" i="1"/>
  <c r="F137" i="1" s="1"/>
  <c r="E136" i="1"/>
  <c r="F136" i="1" s="1"/>
  <c r="E135" i="1"/>
  <c r="F135" i="1" s="1"/>
  <c r="E134" i="1"/>
  <c r="F134" i="1" s="1"/>
  <c r="E133" i="1"/>
  <c r="F133" i="1" s="1"/>
  <c r="E132" i="1"/>
  <c r="F132" i="1" s="1"/>
  <c r="E131" i="1"/>
  <c r="F131" i="1" s="1"/>
  <c r="E130" i="1"/>
  <c r="F130" i="1" s="1"/>
  <c r="E129" i="1"/>
  <c r="F129" i="1" s="1"/>
  <c r="E128" i="1"/>
  <c r="F128" i="1" s="1"/>
  <c r="E127" i="1"/>
  <c r="F127" i="1" s="1"/>
  <c r="E126" i="1"/>
  <c r="F126" i="1" s="1"/>
  <c r="E125" i="1"/>
  <c r="F125" i="1" s="1"/>
  <c r="E124" i="1"/>
  <c r="F124" i="1" s="1"/>
  <c r="E123" i="1"/>
  <c r="F123" i="1" s="1"/>
  <c r="D122" i="1"/>
  <c r="C122" i="1"/>
  <c r="E121" i="1"/>
  <c r="F121" i="1" s="1"/>
  <c r="E120" i="1"/>
  <c r="F120" i="1" s="1"/>
  <c r="E119" i="1"/>
  <c r="F119" i="1" s="1"/>
  <c r="E118" i="1"/>
  <c r="F118" i="1" s="1"/>
  <c r="E117" i="1"/>
  <c r="F117" i="1" s="1"/>
  <c r="E116" i="1"/>
  <c r="F116" i="1" s="1"/>
  <c r="E115" i="1"/>
  <c r="F115" i="1" s="1"/>
  <c r="E114" i="1"/>
  <c r="F114" i="1" s="1"/>
  <c r="E113" i="1"/>
  <c r="F113" i="1" s="1"/>
  <c r="E112" i="1"/>
  <c r="F112" i="1" s="1"/>
  <c r="E111" i="1"/>
  <c r="F111" i="1" s="1"/>
  <c r="E110" i="1"/>
  <c r="F110" i="1" s="1"/>
  <c r="E109" i="1"/>
  <c r="F109" i="1" s="1"/>
  <c r="E108" i="1"/>
  <c r="F108" i="1" s="1"/>
  <c r="D107" i="1"/>
  <c r="C107" i="1"/>
  <c r="E106" i="1"/>
  <c r="F106" i="1" s="1"/>
  <c r="E105" i="1"/>
  <c r="E104" i="1"/>
  <c r="F104" i="1" s="1"/>
  <c r="E103" i="1"/>
  <c r="F103" i="1" s="1"/>
  <c r="E102" i="1"/>
  <c r="F102" i="1" s="1"/>
  <c r="E101" i="1"/>
  <c r="F101" i="1" s="1"/>
  <c r="E100" i="1"/>
  <c r="F100" i="1" s="1"/>
  <c r="E99" i="1"/>
  <c r="F99" i="1" s="1"/>
  <c r="E98" i="1"/>
  <c r="F98" i="1" s="1"/>
  <c r="E97" i="1"/>
  <c r="F97" i="1" s="1"/>
  <c r="E96" i="1"/>
  <c r="F96" i="1" s="1"/>
  <c r="E95" i="1"/>
  <c r="F95" i="1" s="1"/>
  <c r="D94" i="1"/>
  <c r="C94" i="1"/>
  <c r="E93" i="1"/>
  <c r="F93" i="1" s="1"/>
  <c r="E92" i="1"/>
  <c r="F92" i="1" s="1"/>
  <c r="E91" i="1"/>
  <c r="F91" i="1" s="1"/>
  <c r="E90" i="1"/>
  <c r="F90" i="1" s="1"/>
  <c r="E89" i="1"/>
  <c r="F89" i="1" s="1"/>
  <c r="E88" i="1"/>
  <c r="E87" i="1"/>
  <c r="F87" i="1" s="1"/>
  <c r="E86" i="1"/>
  <c r="F86" i="1" s="1"/>
  <c r="E85" i="1"/>
  <c r="F85" i="1" s="1"/>
  <c r="E84" i="1"/>
  <c r="F84" i="1" s="1"/>
  <c r="E83" i="1"/>
  <c r="F83" i="1" s="1"/>
  <c r="E82" i="1"/>
  <c r="F82" i="1" s="1"/>
  <c r="E81" i="1"/>
  <c r="F81" i="1" s="1"/>
  <c r="E80" i="1"/>
  <c r="F80" i="1" s="1"/>
  <c r="E79" i="1"/>
  <c r="F79" i="1" s="1"/>
  <c r="E78" i="1"/>
  <c r="F78" i="1" s="1"/>
  <c r="E77" i="1"/>
  <c r="F77" i="1" s="1"/>
  <c r="E76" i="1"/>
  <c r="F76" i="1" s="1"/>
  <c r="E75" i="1"/>
  <c r="F75" i="1" s="1"/>
  <c r="E74" i="1"/>
  <c r="F74" i="1" s="1"/>
  <c r="D73" i="1"/>
  <c r="C73" i="1"/>
  <c r="E72" i="1"/>
  <c r="F72" i="1" s="1"/>
  <c r="E71" i="1"/>
  <c r="F71" i="1" s="1"/>
  <c r="E70" i="1"/>
  <c r="F70" i="1" s="1"/>
  <c r="E69" i="1"/>
  <c r="F69" i="1" s="1"/>
  <c r="E68" i="1"/>
  <c r="F68" i="1" s="1"/>
  <c r="E67" i="1"/>
  <c r="F67" i="1" s="1"/>
  <c r="E66" i="1"/>
  <c r="F66" i="1" s="1"/>
  <c r="E65" i="1"/>
  <c r="F65" i="1" s="1"/>
  <c r="E64" i="1"/>
  <c r="F64" i="1" s="1"/>
  <c r="E63" i="1"/>
  <c r="F63" i="1" s="1"/>
  <c r="E62" i="1"/>
  <c r="F62" i="1" s="1"/>
  <c r="E61" i="1"/>
  <c r="F61" i="1" s="1"/>
  <c r="E60" i="1"/>
  <c r="F60" i="1" s="1"/>
  <c r="E59" i="1"/>
  <c r="F59" i="1" s="1"/>
  <c r="E58" i="1"/>
  <c r="F58" i="1" s="1"/>
  <c r="E57" i="1"/>
  <c r="F57" i="1" s="1"/>
  <c r="E56" i="1"/>
  <c r="F56" i="1" s="1"/>
  <c r="E55" i="1"/>
  <c r="F55" i="1" s="1"/>
  <c r="E54" i="1"/>
  <c r="F54" i="1" s="1"/>
  <c r="E53" i="1"/>
  <c r="F53" i="1" s="1"/>
  <c r="E52" i="1"/>
  <c r="F52" i="1" s="1"/>
  <c r="E51" i="1"/>
  <c r="F51" i="1" s="1"/>
  <c r="E43" i="1"/>
  <c r="F43" i="1" s="1"/>
  <c r="E42" i="1"/>
  <c r="F42" i="1" s="1"/>
  <c r="E41" i="1"/>
  <c r="F41" i="1" s="1"/>
  <c r="E40" i="1"/>
  <c r="F40" i="1" s="1"/>
  <c r="E39" i="1"/>
  <c r="F39" i="1" s="1"/>
  <c r="E38" i="1"/>
  <c r="F38" i="1" s="1"/>
  <c r="E37" i="1"/>
  <c r="F37" i="1" s="1"/>
  <c r="E36" i="1"/>
  <c r="F36" i="1" s="1"/>
  <c r="E35" i="1"/>
  <c r="F35" i="1" s="1"/>
  <c r="E34" i="1"/>
  <c r="F34" i="1" s="1"/>
  <c r="E33" i="1"/>
  <c r="F33" i="1" s="1"/>
  <c r="E32" i="1"/>
  <c r="F32" i="1" s="1"/>
  <c r="E31" i="1"/>
  <c r="F31" i="1" s="1"/>
  <c r="E30" i="1"/>
  <c r="F30" i="1" s="1"/>
  <c r="E29" i="1"/>
  <c r="F29" i="1" s="1"/>
  <c r="E28" i="1"/>
  <c r="F28" i="1" s="1"/>
  <c r="E27" i="1"/>
  <c r="F27" i="1" s="1"/>
  <c r="E26" i="1"/>
  <c r="F26" i="1" s="1"/>
  <c r="E25" i="1"/>
  <c r="F25" i="1" s="1"/>
  <c r="E24" i="1"/>
  <c r="F24" i="1" s="1"/>
  <c r="E23" i="1"/>
  <c r="F23" i="1" s="1"/>
  <c r="E22" i="1"/>
  <c r="F22" i="1" s="1"/>
  <c r="E21" i="1"/>
  <c r="F21" i="1" s="1"/>
  <c r="E20" i="1"/>
  <c r="F20" i="1" s="1"/>
  <c r="E19" i="1"/>
  <c r="F19" i="1" s="1"/>
  <c r="E18" i="1"/>
  <c r="F18" i="1" s="1"/>
  <c r="E73" i="1" l="1"/>
  <c r="F73" i="1" s="1"/>
  <c r="E107" i="1"/>
  <c r="F107" i="1" s="1"/>
  <c r="E122" i="1"/>
  <c r="F122" i="1" s="1"/>
  <c r="E146" i="1"/>
  <c r="F146" i="1" s="1"/>
  <c r="E155" i="1"/>
  <c r="F155" i="1" s="1"/>
  <c r="E94" i="1"/>
  <c r="F94" i="1" s="1"/>
</calcChain>
</file>

<file path=xl/sharedStrings.xml><?xml version="1.0" encoding="utf-8"?>
<sst xmlns="http://schemas.openxmlformats.org/spreadsheetml/2006/main" count="180" uniqueCount="89">
  <si>
    <t xml:space="preserve">Ved utgangen av september har Vinmonopolet solgt 58,25 millioner vareliter hvilket tilsvarer en nedgang på 0,1 prosent eller 50.000 liter fra samme periode i fjor. Et mønster for året begynner å avtegne seg: Normalen er svak vekst (gjelder januar - april; og juli - september). For mai og juni var det imidlertid sterk nedgang pga rekordvarmen i fjor. Ved årets utgang vil vi se nedgang for rødvin og konjakk, stagnasjon for hvitvin, svak vekst for rosévin, whisky og vodka og mer markert vekst for øl, musserende, alkoholfritt og sider. </t>
  </si>
  <si>
    <t>Totalt, liter</t>
  </si>
  <si>
    <t>Kategori</t>
  </si>
  <si>
    <t>Januar - september</t>
  </si>
  <si>
    <t>Endring</t>
  </si>
  <si>
    <t>2018</t>
  </si>
  <si>
    <t>2019</t>
  </si>
  <si>
    <t>Liter</t>
  </si>
  <si>
    <t>Prosent</t>
  </si>
  <si>
    <t>Svakvin</t>
  </si>
  <si>
    <t>Rødvin</t>
  </si>
  <si>
    <t>Hvitvin</t>
  </si>
  <si>
    <t>Musserende vin</t>
  </si>
  <si>
    <t>Rosévin</t>
  </si>
  <si>
    <t>Perlende vin</t>
  </si>
  <si>
    <t>Aromatisert vin</t>
  </si>
  <si>
    <t>Sider</t>
  </si>
  <si>
    <t>Fruktvin</t>
  </si>
  <si>
    <t>Brennevin</t>
  </si>
  <si>
    <t>Vodka</t>
  </si>
  <si>
    <t>Whisky</t>
  </si>
  <si>
    <t>Druebrennevin</t>
  </si>
  <si>
    <t>Likør</t>
  </si>
  <si>
    <t>Akevitt</t>
  </si>
  <si>
    <t>Brennevin, annet</t>
  </si>
  <si>
    <t>Bitter</t>
  </si>
  <si>
    <t>Gin</t>
  </si>
  <si>
    <t>Brennevin, nøytralt &lt; 37,5 %</t>
  </si>
  <si>
    <t>Rom</t>
  </si>
  <si>
    <t>Fruktbrennevin</t>
  </si>
  <si>
    <t>Genever</t>
  </si>
  <si>
    <t>Øl</t>
  </si>
  <si>
    <t>Alkoholfritt</t>
  </si>
  <si>
    <t>Sterkvin</t>
  </si>
  <si>
    <t>Totalsum</t>
  </si>
  <si>
    <t>Svakvin, liter</t>
  </si>
  <si>
    <t>Kategori/land</t>
  </si>
  <si>
    <t>Italia</t>
  </si>
  <si>
    <t>Spania</t>
  </si>
  <si>
    <t>Frankrike</t>
  </si>
  <si>
    <t>Chile</t>
  </si>
  <si>
    <t>USA</t>
  </si>
  <si>
    <t>Portugal</t>
  </si>
  <si>
    <t>Australia</t>
  </si>
  <si>
    <t>Sør-Afrika</t>
  </si>
  <si>
    <t>Argentina</t>
  </si>
  <si>
    <t>Østerrike</t>
  </si>
  <si>
    <t>New Zealand</t>
  </si>
  <si>
    <t>Libanon</t>
  </si>
  <si>
    <t>Tyskland</t>
  </si>
  <si>
    <t>Ungarn</t>
  </si>
  <si>
    <t>Uruguay</t>
  </si>
  <si>
    <t>Hellas</t>
  </si>
  <si>
    <t>Øvrige</t>
  </si>
  <si>
    <t>Canada</t>
  </si>
  <si>
    <t>Bulgaria</t>
  </si>
  <si>
    <t>Tsjekkia</t>
  </si>
  <si>
    <t>Georgia</t>
  </si>
  <si>
    <t>Andre land</t>
  </si>
  <si>
    <t>Kroatia</t>
  </si>
  <si>
    <t>Slovenia</t>
  </si>
  <si>
    <t>England</t>
  </si>
  <si>
    <t>EU</t>
  </si>
  <si>
    <t>Irland</t>
  </si>
  <si>
    <t>Sverige</t>
  </si>
  <si>
    <t>Norge</t>
  </si>
  <si>
    <t>Danmark</t>
  </si>
  <si>
    <t>Storbritannia</t>
  </si>
  <si>
    <t>Finland</t>
  </si>
  <si>
    <t>Fylkene, liter</t>
  </si>
  <si>
    <t>Fylkene</t>
  </si>
  <si>
    <t>Akershus</t>
  </si>
  <si>
    <t>Aust-Agder</t>
  </si>
  <si>
    <t>Buskerud</t>
  </si>
  <si>
    <t>Finnmark</t>
  </si>
  <si>
    <t>Hedmark</t>
  </si>
  <si>
    <t>Hordaland</t>
  </si>
  <si>
    <t>Møre og Romsdal</t>
  </si>
  <si>
    <t>Nordland</t>
  </si>
  <si>
    <t>Oppland</t>
  </si>
  <si>
    <t>Oslo</t>
  </si>
  <si>
    <t>Rogaland</t>
  </si>
  <si>
    <t>Sogn og Fjordane</t>
  </si>
  <si>
    <t>Telemark</t>
  </si>
  <si>
    <t>Troms</t>
  </si>
  <si>
    <t>Trøndelag</t>
  </si>
  <si>
    <t>Vest-Agder</t>
  </si>
  <si>
    <t>Vestfold</t>
  </si>
  <si>
    <t>Østfold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</si>
</sst>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Red]\-#,##0\ "/>
    <numFmt numFmtId="165" formatCode="_-* #,##0_-;\-* #,##0_-;_-* &quot;-&quot;??_-;_-@_-"/>
    <numFmt numFmtId="166" formatCode="0.0\ %"/>
  </numFmts>
  <fonts count="4">
    <font>
      <sz val="10"/>
      <color rgb="FF000000"/>
      <name val="Arial"/>
      <family val="2"/>
    </font>
    <font>
      <sz val="10"/>
      <color rgb="FF000000"/>
      <name val="Arial"/>
      <family val="2"/>
    </font>
    <font>
      <b/>
      <sz val="10"/>
      <color rgb="FF000000"/>
      <name val="Arial"/>
      <family val="2"/>
    </font>
    <font>
      <b/>
      <sz val="10"/>
      <color theme="1"/>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9" fontId="1" fillId="0" borderId="0" applyFont="0" applyFill="0" applyBorder="0" applyAlignment="0" applyProtection="0"/>
  </cellStyleXfs>
  <cellXfs count="31">
    <xf numFmtId="0" fontId="0" fillId="0" borderId="0" xfId="0"/>
    <xf numFmtId="0" fontId="3" fillId="3" borderId="1" xfId="0" applyFont="1" applyFill="1" applyBorder="1" applyAlignment="1">
      <alignment horizontal="center"/>
    </xf>
    <xf numFmtId="164" fontId="3" fillId="3" borderId="1" xfId="0" applyNumberFormat="1" applyFont="1" applyFill="1" applyBorder="1" applyAlignment="1">
      <alignment horizontal="center"/>
    </xf>
    <xf numFmtId="0" fontId="3" fillId="0" borderId="1" xfId="0" applyFont="1" applyBorder="1" applyAlignment="1">
      <alignment horizontal="left"/>
    </xf>
    <xf numFmtId="165" fontId="3" fillId="0" borderId="1" xfId="0" applyNumberFormat="1" applyFont="1" applyBorder="1"/>
    <xf numFmtId="164" fontId="2" fillId="0" borderId="1" xfId="0" applyNumberFormat="1" applyFont="1" applyBorder="1"/>
    <xf numFmtId="166" fontId="2" fillId="0" borderId="1" xfId="1" applyNumberFormat="1" applyFont="1" applyBorder="1"/>
    <xf numFmtId="0" fontId="0" fillId="0" borderId="1" xfId="0" applyBorder="1" applyAlignment="1">
      <alignment horizontal="left" indent="1"/>
    </xf>
    <xf numFmtId="165" fontId="0" fillId="0" borderId="1" xfId="0" applyNumberFormat="1" applyBorder="1"/>
    <xf numFmtId="164" fontId="0" fillId="0" borderId="1" xfId="0" applyNumberFormat="1" applyBorder="1"/>
    <xf numFmtId="166" fontId="0" fillId="0" borderId="1" xfId="1" applyNumberFormat="1" applyFont="1" applyBorder="1"/>
    <xf numFmtId="0" fontId="3" fillId="3" borderId="1" xfId="0" applyFont="1" applyFill="1" applyBorder="1" applyAlignment="1">
      <alignment horizontal="left"/>
    </xf>
    <xf numFmtId="165" fontId="3" fillId="3" borderId="1" xfId="0" applyNumberFormat="1" applyFont="1" applyFill="1" applyBorder="1"/>
    <xf numFmtId="164" fontId="2" fillId="2" borderId="1" xfId="0" applyNumberFormat="1" applyFont="1" applyFill="1" applyBorder="1"/>
    <xf numFmtId="166" fontId="2" fillId="2" borderId="1" xfId="1" applyNumberFormat="1" applyFont="1" applyFill="1" applyBorder="1"/>
    <xf numFmtId="164" fontId="0" fillId="0" borderId="0" xfId="0" applyNumberFormat="1"/>
    <xf numFmtId="166" fontId="0" fillId="0" borderId="0" xfId="1" applyNumberFormat="1" applyFont="1"/>
    <xf numFmtId="0" fontId="3" fillId="4" borderId="1" xfId="0" applyFont="1" applyFill="1" applyBorder="1" applyAlignment="1">
      <alignment horizontal="left"/>
    </xf>
    <xf numFmtId="165" fontId="3" fillId="4" borderId="1" xfId="0" applyNumberFormat="1" applyFont="1" applyFill="1" applyBorder="1"/>
    <xf numFmtId="164" fontId="2" fillId="4" borderId="1" xfId="0" applyNumberFormat="1" applyFont="1" applyFill="1" applyBorder="1"/>
    <xf numFmtId="166" fontId="2" fillId="4" borderId="1" xfId="1" applyNumberFormat="1" applyFont="1" applyFill="1" applyBorder="1"/>
    <xf numFmtId="0" fontId="1" fillId="0" borderId="1" xfId="0" applyFont="1" applyBorder="1" applyAlignment="1">
      <alignment horizontal="left" indent="1"/>
    </xf>
    <xf numFmtId="0" fontId="0" fillId="0" borderId="1" xfId="0" applyBorder="1" applyAlignment="1">
      <alignment horizontal="left"/>
    </xf>
    <xf numFmtId="0" fontId="3" fillId="3" borderId="1" xfId="0" applyFont="1" applyFill="1" applyBorder="1" applyAlignment="1">
      <alignment horizontal="center"/>
    </xf>
    <xf numFmtId="0" fontId="2" fillId="2" borderId="1" xfId="0" applyFont="1" applyFill="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81159-287C-4BC3-BF11-B9080AF1AABB}">
  <dimension ref="B3:F186"/>
  <sheetViews>
    <sheetView tabSelected="1" workbookViewId="0">
      <pane ySplit="11" topLeftCell="A12" activePane="bottomLeft" state="frozen"/>
      <selection pane="bottomLeft" activeCell="A2" sqref="A2"/>
    </sheetView>
  </sheetViews>
  <sheetFormatPr defaultColWidth="11.42578125" defaultRowHeight="12.75"/>
  <cols>
    <col min="2" max="2" width="26.140625" bestFit="1" customWidth="1"/>
  </cols>
  <sheetData>
    <row r="3" spans="2:6" ht="12.75" customHeight="1">
      <c r="B3" s="25" t="s">
        <v>0</v>
      </c>
      <c r="C3" s="26"/>
      <c r="D3" s="26"/>
      <c r="E3" s="26"/>
      <c r="F3" s="27"/>
    </row>
    <row r="4" spans="2:6">
      <c r="B4" s="28"/>
      <c r="C4" s="29"/>
      <c r="D4" s="29"/>
      <c r="E4" s="29"/>
      <c r="F4" s="30"/>
    </row>
    <row r="5" spans="2:6">
      <c r="B5" s="28"/>
      <c r="C5" s="29"/>
      <c r="D5" s="29"/>
      <c r="E5" s="29"/>
      <c r="F5" s="30"/>
    </row>
    <row r="6" spans="2:6">
      <c r="B6" s="28"/>
      <c r="C6" s="29"/>
      <c r="D6" s="29"/>
      <c r="E6" s="29"/>
      <c r="F6" s="30"/>
    </row>
    <row r="7" spans="2:6">
      <c r="B7" s="28"/>
      <c r="C7" s="29"/>
      <c r="D7" s="29"/>
      <c r="E7" s="29"/>
      <c r="F7" s="30"/>
    </row>
    <row r="8" spans="2:6">
      <c r="B8" s="28"/>
      <c r="C8" s="29"/>
      <c r="D8" s="29"/>
      <c r="E8" s="29"/>
      <c r="F8" s="30"/>
    </row>
    <row r="9" spans="2:6">
      <c r="B9" s="28"/>
      <c r="C9" s="29"/>
      <c r="D9" s="29"/>
      <c r="E9" s="29"/>
      <c r="F9" s="30"/>
    </row>
    <row r="10" spans="2:6">
      <c r="B10" s="28"/>
      <c r="C10" s="29"/>
      <c r="D10" s="29"/>
      <c r="E10" s="29"/>
      <c r="F10" s="30"/>
    </row>
    <row r="11" spans="2:6">
      <c r="B11" s="28"/>
      <c r="C11" s="29"/>
      <c r="D11" s="29"/>
      <c r="E11" s="29"/>
      <c r="F11" s="30"/>
    </row>
    <row r="15" spans="2:6">
      <c r="B15" s="24" t="s">
        <v>1</v>
      </c>
      <c r="C15" s="24"/>
      <c r="D15" s="24"/>
      <c r="E15" s="24"/>
      <c r="F15" s="24"/>
    </row>
    <row r="16" spans="2:6">
      <c r="B16" s="23" t="s">
        <v>2</v>
      </c>
      <c r="C16" s="24" t="s">
        <v>3</v>
      </c>
      <c r="D16" s="24"/>
      <c r="E16" s="24" t="s">
        <v>4</v>
      </c>
      <c r="F16" s="24"/>
    </row>
    <row r="17" spans="2:6">
      <c r="B17" s="23"/>
      <c r="C17" s="1" t="s">
        <v>5</v>
      </c>
      <c r="D17" s="1" t="s">
        <v>6</v>
      </c>
      <c r="E17" s="2" t="s">
        <v>7</v>
      </c>
      <c r="F17" s="1" t="s">
        <v>8</v>
      </c>
    </row>
    <row r="18" spans="2:6">
      <c r="B18" s="3" t="s">
        <v>9</v>
      </c>
      <c r="C18" s="4">
        <v>48241482.250999987</v>
      </c>
      <c r="D18" s="4">
        <v>47963852.806999989</v>
      </c>
      <c r="E18" s="5">
        <f>D18-C18</f>
        <v>-277629.44399999827</v>
      </c>
      <c r="F18" s="6">
        <f>E18/C18</f>
        <v>-5.7549940641436932E-3</v>
      </c>
    </row>
    <row r="19" spans="2:6">
      <c r="B19" s="7" t="s">
        <v>10</v>
      </c>
      <c r="C19" s="8">
        <v>26539371.877999995</v>
      </c>
      <c r="D19" s="8">
        <v>26405114.873999991</v>
      </c>
      <c r="E19" s="9">
        <f t="shared" ref="E19:E82" si="0">D19-C19</f>
        <v>-134257.00400000438</v>
      </c>
      <c r="F19" s="10">
        <f t="shared" ref="F19:F82" si="1">E19/C19</f>
        <v>-5.058786041251327E-3</v>
      </c>
    </row>
    <row r="20" spans="2:6">
      <c r="B20" s="7" t="s">
        <v>11</v>
      </c>
      <c r="C20" s="8">
        <v>14742112.619999999</v>
      </c>
      <c r="D20" s="8">
        <v>14443194.148999991</v>
      </c>
      <c r="E20" s="9">
        <f t="shared" si="0"/>
        <v>-298918.47100000829</v>
      </c>
      <c r="F20" s="10">
        <f t="shared" si="1"/>
        <v>-2.0276501659231547E-2</v>
      </c>
    </row>
    <row r="21" spans="2:6">
      <c r="B21" s="7" t="s">
        <v>12</v>
      </c>
      <c r="C21" s="8">
        <v>3633593.8749999977</v>
      </c>
      <c r="D21" s="8">
        <v>3818034.0500000031</v>
      </c>
      <c r="E21" s="9">
        <f t="shared" si="0"/>
        <v>184440.1750000054</v>
      </c>
      <c r="F21" s="10">
        <f t="shared" si="1"/>
        <v>5.0759711003752594E-2</v>
      </c>
    </row>
    <row r="22" spans="2:6">
      <c r="B22" s="7" t="s">
        <v>13</v>
      </c>
      <c r="C22" s="8">
        <v>2437280.413000003</v>
      </c>
      <c r="D22" s="8">
        <v>2365590.1340000024</v>
      </c>
      <c r="E22" s="9">
        <f t="shared" si="0"/>
        <v>-71690.279000000563</v>
      </c>
      <c r="F22" s="10">
        <f t="shared" si="1"/>
        <v>-2.9414046335258705E-2</v>
      </c>
    </row>
    <row r="23" spans="2:6">
      <c r="B23" s="7" t="s">
        <v>14</v>
      </c>
      <c r="C23" s="8">
        <v>530806.14999999991</v>
      </c>
      <c r="D23" s="8">
        <v>518678.34999999992</v>
      </c>
      <c r="E23" s="9">
        <f t="shared" si="0"/>
        <v>-12127.799999999988</v>
      </c>
      <c r="F23" s="10">
        <f t="shared" si="1"/>
        <v>-2.2847889008068181E-2</v>
      </c>
    </row>
    <row r="24" spans="2:6">
      <c r="B24" s="7" t="s">
        <v>15</v>
      </c>
      <c r="C24" s="8">
        <v>177364.36000000004</v>
      </c>
      <c r="D24" s="8">
        <v>209923.66499999983</v>
      </c>
      <c r="E24" s="9">
        <f t="shared" si="0"/>
        <v>32559.304999999789</v>
      </c>
      <c r="F24" s="10">
        <f t="shared" si="1"/>
        <v>0.18357298501232031</v>
      </c>
    </row>
    <row r="25" spans="2:6">
      <c r="B25" s="7" t="s">
        <v>16</v>
      </c>
      <c r="C25" s="8">
        <v>141683.34500000023</v>
      </c>
      <c r="D25" s="8">
        <v>163492.61000000004</v>
      </c>
      <c r="E25" s="9">
        <f t="shared" si="0"/>
        <v>21809.26499999981</v>
      </c>
      <c r="F25" s="10">
        <f t="shared" si="1"/>
        <v>0.15392963089627629</v>
      </c>
    </row>
    <row r="26" spans="2:6">
      <c r="B26" s="7" t="s">
        <v>17</v>
      </c>
      <c r="C26" s="8">
        <v>39269.610000000022</v>
      </c>
      <c r="D26" s="8">
        <v>39824.975000000028</v>
      </c>
      <c r="E26" s="9">
        <f t="shared" si="0"/>
        <v>555.36500000000524</v>
      </c>
      <c r="F26" s="10">
        <f t="shared" si="1"/>
        <v>1.4142360975828508E-2</v>
      </c>
    </row>
    <row r="27" spans="2:6">
      <c r="B27" s="3" t="s">
        <v>18</v>
      </c>
      <c r="C27" s="4">
        <v>7775849.6699999999</v>
      </c>
      <c r="D27" s="4">
        <v>7857996.2200000035</v>
      </c>
      <c r="E27" s="5">
        <f t="shared" si="0"/>
        <v>82146.550000003539</v>
      </c>
      <c r="F27" s="6">
        <f t="shared" si="1"/>
        <v>1.0564318175662923E-2</v>
      </c>
    </row>
    <row r="28" spans="2:6">
      <c r="B28" s="7" t="s">
        <v>19</v>
      </c>
      <c r="C28" s="8">
        <v>2437321.2500000005</v>
      </c>
      <c r="D28" s="8">
        <v>2449200.190000006</v>
      </c>
      <c r="E28" s="9">
        <f t="shared" si="0"/>
        <v>11878.940000005532</v>
      </c>
      <c r="F28" s="10">
        <f t="shared" si="1"/>
        <v>4.8737686917576127E-3</v>
      </c>
    </row>
    <row r="29" spans="2:6">
      <c r="B29" s="7" t="s">
        <v>20</v>
      </c>
      <c r="C29" s="8">
        <v>952533.59999999823</v>
      </c>
      <c r="D29" s="8">
        <v>970724.29999999737</v>
      </c>
      <c r="E29" s="9">
        <f t="shared" si="0"/>
        <v>18190.699999999139</v>
      </c>
      <c r="F29" s="10">
        <f t="shared" si="1"/>
        <v>1.9097174104933591E-2</v>
      </c>
    </row>
    <row r="30" spans="2:6">
      <c r="B30" s="7" t="s">
        <v>21</v>
      </c>
      <c r="C30" s="8">
        <v>1011811.9799999996</v>
      </c>
      <c r="D30" s="8">
        <v>961037.4799999987</v>
      </c>
      <c r="E30" s="9">
        <f t="shared" si="0"/>
        <v>-50774.500000000931</v>
      </c>
      <c r="F30" s="10">
        <f t="shared" si="1"/>
        <v>-5.0181754123924241E-2</v>
      </c>
    </row>
    <row r="31" spans="2:6">
      <c r="B31" s="7" t="s">
        <v>22</v>
      </c>
      <c r="C31" s="8">
        <v>935029.65000000049</v>
      </c>
      <c r="D31" s="8">
        <v>959533.2999999997</v>
      </c>
      <c r="E31" s="9">
        <f t="shared" si="0"/>
        <v>24503.649999999208</v>
      </c>
      <c r="F31" s="10">
        <f t="shared" si="1"/>
        <v>2.6206281266053108E-2</v>
      </c>
    </row>
    <row r="32" spans="2:6">
      <c r="B32" s="7" t="s">
        <v>23</v>
      </c>
      <c r="C32" s="8">
        <v>662465.25000000081</v>
      </c>
      <c r="D32" s="8">
        <v>678530.41000000038</v>
      </c>
      <c r="E32" s="9">
        <f t="shared" si="0"/>
        <v>16065.159999999567</v>
      </c>
      <c r="F32" s="10">
        <f t="shared" si="1"/>
        <v>2.4250570124243569E-2</v>
      </c>
    </row>
    <row r="33" spans="2:6">
      <c r="B33" s="7" t="s">
        <v>24</v>
      </c>
      <c r="C33" s="8">
        <v>568992.52499999944</v>
      </c>
      <c r="D33" s="8">
        <v>586068.02000000037</v>
      </c>
      <c r="E33" s="9">
        <f t="shared" si="0"/>
        <v>17075.495000000927</v>
      </c>
      <c r="F33" s="10">
        <f t="shared" si="1"/>
        <v>3.001005153802494E-2</v>
      </c>
    </row>
    <row r="34" spans="2:6">
      <c r="B34" s="7" t="s">
        <v>25</v>
      </c>
      <c r="C34" s="8">
        <v>482417.55500000087</v>
      </c>
      <c r="D34" s="8">
        <v>478020.77000000025</v>
      </c>
      <c r="E34" s="9">
        <f t="shared" si="0"/>
        <v>-4396.7850000006147</v>
      </c>
      <c r="F34" s="10">
        <f t="shared" si="1"/>
        <v>-9.114065096575117E-3</v>
      </c>
    </row>
    <row r="35" spans="2:6">
      <c r="B35" s="7" t="s">
        <v>26</v>
      </c>
      <c r="C35" s="8">
        <v>409218.00000000116</v>
      </c>
      <c r="D35" s="8">
        <v>429720.400000002</v>
      </c>
      <c r="E35" s="9">
        <f t="shared" si="0"/>
        <v>20502.400000000838</v>
      </c>
      <c r="F35" s="10">
        <f t="shared" si="1"/>
        <v>5.0101412938826688E-2</v>
      </c>
    </row>
    <row r="36" spans="2:6">
      <c r="B36" s="7" t="s">
        <v>27</v>
      </c>
      <c r="C36" s="8">
        <v>133258.39999999985</v>
      </c>
      <c r="D36" s="8">
        <v>161188.29999999996</v>
      </c>
      <c r="E36" s="9">
        <f t="shared" si="0"/>
        <v>27929.900000000111</v>
      </c>
      <c r="F36" s="10">
        <f t="shared" si="1"/>
        <v>0.20959204072688958</v>
      </c>
    </row>
    <row r="37" spans="2:6">
      <c r="B37" s="7" t="s">
        <v>28</v>
      </c>
      <c r="C37" s="8">
        <v>126576.99999999951</v>
      </c>
      <c r="D37" s="8">
        <v>127451.59999999913</v>
      </c>
      <c r="E37" s="9">
        <f t="shared" si="0"/>
        <v>874.59999999962747</v>
      </c>
      <c r="F37" s="10">
        <f t="shared" si="1"/>
        <v>6.909628131490167E-3</v>
      </c>
    </row>
    <row r="38" spans="2:6">
      <c r="B38" s="7" t="s">
        <v>29</v>
      </c>
      <c r="C38" s="8">
        <v>45827.459999999919</v>
      </c>
      <c r="D38" s="8">
        <v>47043.849999999948</v>
      </c>
      <c r="E38" s="9">
        <f t="shared" si="0"/>
        <v>1216.3900000000285</v>
      </c>
      <c r="F38" s="10">
        <f t="shared" si="1"/>
        <v>2.6542819523491606E-2</v>
      </c>
    </row>
    <row r="39" spans="2:6">
      <c r="B39" s="7" t="s">
        <v>30</v>
      </c>
      <c r="C39" s="8">
        <v>10397.000000000004</v>
      </c>
      <c r="D39" s="8">
        <v>9477.600000000004</v>
      </c>
      <c r="E39" s="9">
        <f t="shared" si="0"/>
        <v>-919.39999999999964</v>
      </c>
      <c r="F39" s="10">
        <f t="shared" si="1"/>
        <v>-8.8429354621525375E-2</v>
      </c>
    </row>
    <row r="40" spans="2:6">
      <c r="B40" s="3" t="s">
        <v>31</v>
      </c>
      <c r="C40" s="4">
        <v>1607413.8829999983</v>
      </c>
      <c r="D40" s="4">
        <v>1742436.6149999972</v>
      </c>
      <c r="E40" s="5">
        <f t="shared" si="0"/>
        <v>135022.73199999891</v>
      </c>
      <c r="F40" s="6">
        <f t="shared" si="1"/>
        <v>8.3999978741006717E-2</v>
      </c>
    </row>
    <row r="41" spans="2:6">
      <c r="B41" s="3" t="s">
        <v>32</v>
      </c>
      <c r="C41" s="4">
        <v>363837.4250000008</v>
      </c>
      <c r="D41" s="4">
        <v>387638.61999999965</v>
      </c>
      <c r="E41" s="5">
        <f t="shared" si="0"/>
        <v>23801.194999998843</v>
      </c>
      <c r="F41" s="6">
        <f t="shared" si="1"/>
        <v>6.541711590004462E-2</v>
      </c>
    </row>
    <row r="42" spans="2:6">
      <c r="B42" s="3" t="s">
        <v>33</v>
      </c>
      <c r="C42" s="4">
        <v>310190.24999999994</v>
      </c>
      <c r="D42" s="4">
        <v>300219.87499999994</v>
      </c>
      <c r="E42" s="5">
        <f t="shared" si="0"/>
        <v>-9970.375</v>
      </c>
      <c r="F42" s="6">
        <f t="shared" si="1"/>
        <v>-3.2142773668740403E-2</v>
      </c>
    </row>
    <row r="43" spans="2:6">
      <c r="B43" s="11" t="s">
        <v>34</v>
      </c>
      <c r="C43" s="12">
        <v>58298773.478999987</v>
      </c>
      <c r="D43" s="12">
        <v>58252144.136999987</v>
      </c>
      <c r="E43" s="13">
        <f t="shared" si="0"/>
        <v>-46629.342000000179</v>
      </c>
      <c r="F43" s="14">
        <f t="shared" si="1"/>
        <v>-7.9983401394879603E-4</v>
      </c>
    </row>
    <row r="44" spans="2:6">
      <c r="E44" s="15"/>
      <c r="F44" s="16"/>
    </row>
    <row r="45" spans="2:6">
      <c r="E45" s="15"/>
      <c r="F45" s="16"/>
    </row>
    <row r="46" spans="2:6">
      <c r="E46" s="15"/>
      <c r="F46" s="16"/>
    </row>
    <row r="47" spans="2:6">
      <c r="E47" s="15"/>
      <c r="F47" s="16"/>
    </row>
    <row r="48" spans="2:6">
      <c r="B48" s="24" t="s">
        <v>35</v>
      </c>
      <c r="C48" s="24"/>
      <c r="D48" s="24"/>
      <c r="E48" s="24"/>
      <c r="F48" s="24"/>
    </row>
    <row r="49" spans="2:6">
      <c r="B49" s="23" t="s">
        <v>36</v>
      </c>
      <c r="C49" s="24" t="s">
        <v>3</v>
      </c>
      <c r="D49" s="24"/>
      <c r="E49" s="24" t="s">
        <v>4</v>
      </c>
      <c r="F49" s="24"/>
    </row>
    <row r="50" spans="2:6">
      <c r="B50" s="23"/>
      <c r="C50" s="1" t="s">
        <v>5</v>
      </c>
      <c r="D50" s="1" t="s">
        <v>6</v>
      </c>
      <c r="E50" s="2" t="s">
        <v>7</v>
      </c>
      <c r="F50" s="1" t="s">
        <v>8</v>
      </c>
    </row>
    <row r="51" spans="2:6">
      <c r="B51" s="17" t="s">
        <v>10</v>
      </c>
      <c r="C51" s="18">
        <v>26539371.877999999</v>
      </c>
      <c r="D51" s="18">
        <v>26405114.874000009</v>
      </c>
      <c r="E51" s="19">
        <f t="shared" si="0"/>
        <v>-134257.00399998948</v>
      </c>
      <c r="F51" s="20">
        <f t="shared" si="1"/>
        <v>-5.0587860412507641E-3</v>
      </c>
    </row>
    <row r="52" spans="2:6">
      <c r="B52" s="7" t="s">
        <v>37</v>
      </c>
      <c r="C52" s="8">
        <v>9829883.5159999989</v>
      </c>
      <c r="D52" s="8">
        <v>9646367.5750000067</v>
      </c>
      <c r="E52" s="9">
        <f t="shared" si="0"/>
        <v>-183515.94099999219</v>
      </c>
      <c r="F52" s="10">
        <f t="shared" si="1"/>
        <v>-1.8669187758052801E-2</v>
      </c>
    </row>
    <row r="53" spans="2:6">
      <c r="B53" s="7" t="s">
        <v>38</v>
      </c>
      <c r="C53" s="8">
        <v>3966116.625</v>
      </c>
      <c r="D53" s="8">
        <v>3963895.25</v>
      </c>
      <c r="E53" s="9">
        <f t="shared" si="0"/>
        <v>-2221.375</v>
      </c>
      <c r="F53" s="10">
        <f t="shared" si="1"/>
        <v>-5.6008816936894794E-4</v>
      </c>
    </row>
    <row r="54" spans="2:6">
      <c r="B54" s="7" t="s">
        <v>39</v>
      </c>
      <c r="C54" s="8">
        <v>3305865.9120000014</v>
      </c>
      <c r="D54" s="8">
        <v>3523245.0150000011</v>
      </c>
      <c r="E54" s="9">
        <f t="shared" si="0"/>
        <v>217379.10299999965</v>
      </c>
      <c r="F54" s="10">
        <f t="shared" si="1"/>
        <v>6.5755571697851595E-2</v>
      </c>
    </row>
    <row r="55" spans="2:6">
      <c r="B55" s="7" t="s">
        <v>40</v>
      </c>
      <c r="C55" s="8">
        <v>2546734.034</v>
      </c>
      <c r="D55" s="8">
        <v>2336311.875</v>
      </c>
      <c r="E55" s="9">
        <f t="shared" si="0"/>
        <v>-210422.15899999999</v>
      </c>
      <c r="F55" s="10">
        <f t="shared" si="1"/>
        <v>-8.262431655240525E-2</v>
      </c>
    </row>
    <row r="56" spans="2:6">
      <c r="B56" s="7" t="s">
        <v>41</v>
      </c>
      <c r="C56" s="8">
        <v>2068094.436</v>
      </c>
      <c r="D56" s="8">
        <v>2260955.3179999986</v>
      </c>
      <c r="E56" s="9">
        <f t="shared" si="0"/>
        <v>192860.88199999859</v>
      </c>
      <c r="F56" s="10">
        <f t="shared" si="1"/>
        <v>9.3255355578935759E-2</v>
      </c>
    </row>
    <row r="57" spans="2:6">
      <c r="B57" s="7" t="s">
        <v>42</v>
      </c>
      <c r="C57" s="8">
        <v>1873499.2249999994</v>
      </c>
      <c r="D57" s="8">
        <v>1706674.25</v>
      </c>
      <c r="E57" s="9">
        <f t="shared" si="0"/>
        <v>-166824.97499999939</v>
      </c>
      <c r="F57" s="10">
        <f t="shared" si="1"/>
        <v>-8.9044592479081197E-2</v>
      </c>
    </row>
    <row r="58" spans="2:6">
      <c r="B58" s="7" t="s">
        <v>43</v>
      </c>
      <c r="C58" s="8">
        <v>1634897.9539999999</v>
      </c>
      <c r="D58" s="8">
        <v>1582541.0249999997</v>
      </c>
      <c r="E58" s="9">
        <f t="shared" si="0"/>
        <v>-52356.929000000237</v>
      </c>
      <c r="F58" s="10">
        <f t="shared" si="1"/>
        <v>-3.2024585309377809E-2</v>
      </c>
    </row>
    <row r="59" spans="2:6">
      <c r="B59" s="7" t="s">
        <v>44</v>
      </c>
      <c r="C59" s="8">
        <v>563327.68700000003</v>
      </c>
      <c r="D59" s="8">
        <v>543044.81999999995</v>
      </c>
      <c r="E59" s="9">
        <f t="shared" si="0"/>
        <v>-20282.867000000086</v>
      </c>
      <c r="F59" s="10">
        <f t="shared" si="1"/>
        <v>-3.6005450234509927E-2</v>
      </c>
    </row>
    <row r="60" spans="2:6">
      <c r="B60" s="7" t="s">
        <v>45</v>
      </c>
      <c r="C60" s="8">
        <v>468921</v>
      </c>
      <c r="D60" s="8">
        <v>528716.25</v>
      </c>
      <c r="E60" s="9">
        <f t="shared" si="0"/>
        <v>59795.25</v>
      </c>
      <c r="F60" s="10">
        <f t="shared" si="1"/>
        <v>0.1275166819144376</v>
      </c>
    </row>
    <row r="61" spans="2:6">
      <c r="B61" s="7" t="s">
        <v>46</v>
      </c>
      <c r="C61" s="8">
        <v>92210.25</v>
      </c>
      <c r="D61" s="8">
        <v>95857.125</v>
      </c>
      <c r="E61" s="9">
        <f t="shared" si="0"/>
        <v>3646.875</v>
      </c>
      <c r="F61" s="10">
        <f t="shared" si="1"/>
        <v>3.9549562006393001E-2</v>
      </c>
    </row>
    <row r="62" spans="2:6">
      <c r="B62" s="7" t="s">
        <v>47</v>
      </c>
      <c r="C62" s="8">
        <v>61137.75</v>
      </c>
      <c r="D62" s="8">
        <v>87084.75</v>
      </c>
      <c r="E62" s="9">
        <f t="shared" si="0"/>
        <v>25947</v>
      </c>
      <c r="F62" s="10">
        <f t="shared" si="1"/>
        <v>0.42440227191874086</v>
      </c>
    </row>
    <row r="63" spans="2:6">
      <c r="B63" s="7" t="s">
        <v>48</v>
      </c>
      <c r="C63" s="8">
        <v>52045.125</v>
      </c>
      <c r="D63" s="8">
        <v>63838.125</v>
      </c>
      <c r="E63" s="9">
        <f t="shared" si="0"/>
        <v>11793</v>
      </c>
      <c r="F63" s="10">
        <f t="shared" si="1"/>
        <v>0.22659182776484829</v>
      </c>
    </row>
    <row r="64" spans="2:6">
      <c r="B64" s="7" t="s">
        <v>49</v>
      </c>
      <c r="C64" s="8">
        <v>20443.5</v>
      </c>
      <c r="D64" s="8">
        <v>46282.5</v>
      </c>
      <c r="E64" s="9">
        <f t="shared" si="0"/>
        <v>25839</v>
      </c>
      <c r="F64" s="10">
        <f t="shared" si="1"/>
        <v>1.2639225181598064</v>
      </c>
    </row>
    <row r="65" spans="2:6">
      <c r="B65" s="7" t="s">
        <v>50</v>
      </c>
      <c r="C65" s="8">
        <v>40892.25</v>
      </c>
      <c r="D65" s="8">
        <v>3423.75</v>
      </c>
      <c r="E65" s="9">
        <f t="shared" si="0"/>
        <v>-37468.5</v>
      </c>
      <c r="F65" s="10">
        <f t="shared" si="1"/>
        <v>-0.91627386607486749</v>
      </c>
    </row>
    <row r="66" spans="2:6">
      <c r="B66" s="7" t="s">
        <v>51</v>
      </c>
      <c r="C66" s="8">
        <v>517.5</v>
      </c>
      <c r="D66" s="8">
        <v>3079.5</v>
      </c>
      <c r="E66" s="9">
        <f t="shared" si="0"/>
        <v>2562</v>
      </c>
      <c r="F66" s="10">
        <f t="shared" si="1"/>
        <v>4.9507246376811596</v>
      </c>
    </row>
    <row r="67" spans="2:6">
      <c r="B67" s="7" t="s">
        <v>52</v>
      </c>
      <c r="C67" s="8">
        <v>1767.75</v>
      </c>
      <c r="D67" s="8">
        <v>2550.75</v>
      </c>
      <c r="E67" s="9">
        <f t="shared" si="0"/>
        <v>783</v>
      </c>
      <c r="F67" s="10">
        <f t="shared" si="1"/>
        <v>0.44293593551124311</v>
      </c>
    </row>
    <row r="68" spans="2:6">
      <c r="B68" s="7" t="s">
        <v>53</v>
      </c>
      <c r="C68" s="8">
        <v>2091</v>
      </c>
      <c r="D68" s="8">
        <v>2067.75</v>
      </c>
      <c r="E68" s="9">
        <f t="shared" si="0"/>
        <v>-23.25</v>
      </c>
      <c r="F68" s="10">
        <f t="shared" si="1"/>
        <v>-1.1119081779053085E-2</v>
      </c>
    </row>
    <row r="69" spans="2:6">
      <c r="B69" s="7" t="s">
        <v>54</v>
      </c>
      <c r="C69" s="8">
        <v>1584.75</v>
      </c>
      <c r="D69" s="8">
        <v>1483.5</v>
      </c>
      <c r="E69" s="9">
        <f t="shared" si="0"/>
        <v>-101.25</v>
      </c>
      <c r="F69" s="10">
        <f t="shared" si="1"/>
        <v>-6.3890203502129678E-2</v>
      </c>
    </row>
    <row r="70" spans="2:6">
      <c r="B70" s="7" t="s">
        <v>55</v>
      </c>
      <c r="C70" s="8">
        <v>1044.75</v>
      </c>
      <c r="D70" s="8">
        <v>1322.25</v>
      </c>
      <c r="E70" s="9">
        <f t="shared" si="0"/>
        <v>277.5</v>
      </c>
      <c r="F70" s="10">
        <f t="shared" si="1"/>
        <v>0.26561378320172291</v>
      </c>
    </row>
    <row r="71" spans="2:6">
      <c r="B71" s="7" t="s">
        <v>56</v>
      </c>
      <c r="C71" s="8">
        <v>1704.75</v>
      </c>
      <c r="D71" s="8">
        <v>1218</v>
      </c>
      <c r="E71" s="9">
        <f t="shared" si="0"/>
        <v>-486.75</v>
      </c>
      <c r="F71" s="10">
        <f t="shared" si="1"/>
        <v>-0.28552573691157063</v>
      </c>
    </row>
    <row r="72" spans="2:6">
      <c r="B72" s="7" t="s">
        <v>57</v>
      </c>
      <c r="C72" s="8">
        <v>620.25</v>
      </c>
      <c r="D72" s="8">
        <v>1199.25</v>
      </c>
      <c r="E72" s="9">
        <f t="shared" si="0"/>
        <v>579</v>
      </c>
      <c r="F72" s="10">
        <f t="shared" si="1"/>
        <v>0.93349455864570741</v>
      </c>
    </row>
    <row r="73" spans="2:6">
      <c r="B73" s="21" t="s">
        <v>58</v>
      </c>
      <c r="C73" s="8">
        <f>C51-SUM(C52:C72)</f>
        <v>5971.8640000037849</v>
      </c>
      <c r="D73" s="8">
        <f>D51-SUM(D52:D72)</f>
        <v>3956.2460000030696</v>
      </c>
      <c r="E73" s="9">
        <f t="shared" si="0"/>
        <v>-2015.6180000007153</v>
      </c>
      <c r="F73" s="10">
        <f t="shared" si="1"/>
        <v>-0.3375190727718243</v>
      </c>
    </row>
    <row r="74" spans="2:6">
      <c r="B74" s="17" t="s">
        <v>11</v>
      </c>
      <c r="C74" s="18">
        <v>14742112.619999999</v>
      </c>
      <c r="D74" s="18">
        <v>14443194.149</v>
      </c>
      <c r="E74" s="19">
        <f t="shared" si="0"/>
        <v>-298918.47099999897</v>
      </c>
      <c r="F74" s="20">
        <f t="shared" si="1"/>
        <v>-2.0276501659230912E-2</v>
      </c>
    </row>
    <row r="75" spans="2:6">
      <c r="B75" s="7" t="s">
        <v>49</v>
      </c>
      <c r="C75" s="8">
        <v>4034392.8079999993</v>
      </c>
      <c r="D75" s="8">
        <v>3905311.4609999992</v>
      </c>
      <c r="E75" s="9">
        <f t="shared" si="0"/>
        <v>-129081.34700000007</v>
      </c>
      <c r="F75" s="10">
        <f t="shared" si="1"/>
        <v>-3.1995235254246489E-2</v>
      </c>
    </row>
    <row r="76" spans="2:6">
      <c r="B76" s="7" t="s">
        <v>39</v>
      </c>
      <c r="C76" s="8">
        <v>3672089.2230000002</v>
      </c>
      <c r="D76" s="8">
        <v>3630948.0150000015</v>
      </c>
      <c r="E76" s="9">
        <f t="shared" si="0"/>
        <v>-41141.207999998704</v>
      </c>
      <c r="F76" s="10">
        <f t="shared" si="1"/>
        <v>-1.1203760448496788E-2</v>
      </c>
    </row>
    <row r="77" spans="2:6">
      <c r="B77" s="7" t="s">
        <v>37</v>
      </c>
      <c r="C77" s="8">
        <v>1605348.9689999998</v>
      </c>
      <c r="D77" s="8">
        <v>1451648.5929999996</v>
      </c>
      <c r="E77" s="9">
        <f t="shared" si="0"/>
        <v>-153700.37600000016</v>
      </c>
      <c r="F77" s="10">
        <f t="shared" si="1"/>
        <v>-9.5742657184215124E-2</v>
      </c>
    </row>
    <row r="78" spans="2:6">
      <c r="B78" s="7" t="s">
        <v>40</v>
      </c>
      <c r="C78" s="8">
        <v>1259617.875</v>
      </c>
      <c r="D78" s="8">
        <v>1258666.625</v>
      </c>
      <c r="E78" s="9">
        <f t="shared" si="0"/>
        <v>-951.25</v>
      </c>
      <c r="F78" s="10">
        <f t="shared" si="1"/>
        <v>-7.5518934661037579E-4</v>
      </c>
    </row>
    <row r="79" spans="2:6">
      <c r="B79" s="7" t="s">
        <v>43</v>
      </c>
      <c r="C79" s="8">
        <v>1044337.365</v>
      </c>
      <c r="D79" s="8">
        <v>880967.79900000012</v>
      </c>
      <c r="E79" s="9">
        <f t="shared" si="0"/>
        <v>-163369.56599999988</v>
      </c>
      <c r="F79" s="10">
        <f t="shared" si="1"/>
        <v>-0.15643370760750275</v>
      </c>
    </row>
    <row r="80" spans="2:6">
      <c r="B80" s="7" t="s">
        <v>42</v>
      </c>
      <c r="C80" s="8">
        <v>456070.1339999999</v>
      </c>
      <c r="D80" s="8">
        <v>575274.56200000003</v>
      </c>
      <c r="E80" s="9">
        <f t="shared" si="0"/>
        <v>119204.42800000013</v>
      </c>
      <c r="F80" s="10">
        <f t="shared" si="1"/>
        <v>0.26137301944003233</v>
      </c>
    </row>
    <row r="81" spans="2:6">
      <c r="B81" s="7" t="s">
        <v>47</v>
      </c>
      <c r="C81" s="8">
        <v>486899.06099999999</v>
      </c>
      <c r="D81" s="8">
        <v>511467.31199999992</v>
      </c>
      <c r="E81" s="9">
        <f t="shared" si="0"/>
        <v>24568.250999999931</v>
      </c>
      <c r="F81" s="10">
        <f t="shared" si="1"/>
        <v>5.0458612406319533E-2</v>
      </c>
    </row>
    <row r="82" spans="2:6">
      <c r="B82" s="7" t="s">
        <v>50</v>
      </c>
      <c r="C82" s="8">
        <v>504635.625</v>
      </c>
      <c r="D82" s="8">
        <v>504051.25</v>
      </c>
      <c r="E82" s="9">
        <f t="shared" si="0"/>
        <v>-584.375</v>
      </c>
      <c r="F82" s="10">
        <f t="shared" si="1"/>
        <v>-1.1580137648823346E-3</v>
      </c>
    </row>
    <row r="83" spans="2:6">
      <c r="B83" s="7" t="s">
        <v>46</v>
      </c>
      <c r="C83" s="8">
        <v>459084.875</v>
      </c>
      <c r="D83" s="8">
        <v>422074.625</v>
      </c>
      <c r="E83" s="9">
        <f t="shared" ref="E83:E146" si="2">D83-C83</f>
        <v>-37010.25</v>
      </c>
      <c r="F83" s="10">
        <f t="shared" ref="F83:F146" si="3">E83/C83</f>
        <v>-8.0617445739200183E-2</v>
      </c>
    </row>
    <row r="84" spans="2:6">
      <c r="B84" s="7" t="s">
        <v>44</v>
      </c>
      <c r="C84" s="8">
        <v>385360.875</v>
      </c>
      <c r="D84" s="8">
        <v>419430.375</v>
      </c>
      <c r="E84" s="9">
        <f t="shared" si="2"/>
        <v>34069.5</v>
      </c>
      <c r="F84" s="10">
        <f t="shared" si="3"/>
        <v>8.840933838963283E-2</v>
      </c>
    </row>
    <row r="85" spans="2:6">
      <c r="B85" s="7" t="s">
        <v>38</v>
      </c>
      <c r="C85" s="8">
        <v>438811.375</v>
      </c>
      <c r="D85" s="8">
        <v>393386.99900000001</v>
      </c>
      <c r="E85" s="9">
        <f t="shared" si="2"/>
        <v>-45424.375999999989</v>
      </c>
      <c r="F85" s="10">
        <f t="shared" si="3"/>
        <v>-0.10351686074682998</v>
      </c>
    </row>
    <row r="86" spans="2:6">
      <c r="B86" s="7" t="s">
        <v>45</v>
      </c>
      <c r="C86" s="8">
        <v>190808.625</v>
      </c>
      <c r="D86" s="8">
        <v>265051.5</v>
      </c>
      <c r="E86" s="9">
        <f t="shared" si="2"/>
        <v>74242.875</v>
      </c>
      <c r="F86" s="10">
        <f t="shared" si="3"/>
        <v>0.38909601177619724</v>
      </c>
    </row>
    <row r="87" spans="2:6">
      <c r="B87" s="7" t="s">
        <v>41</v>
      </c>
      <c r="C87" s="8">
        <v>183325.185</v>
      </c>
      <c r="D87" s="8">
        <v>179926.65800000002</v>
      </c>
      <c r="E87" s="9">
        <f t="shared" si="2"/>
        <v>-3398.5269999999728</v>
      </c>
      <c r="F87" s="10">
        <f t="shared" si="3"/>
        <v>-1.8538243940678271E-2</v>
      </c>
    </row>
    <row r="88" spans="2:6">
      <c r="B88" s="7" t="s">
        <v>55</v>
      </c>
      <c r="C88" s="8"/>
      <c r="D88" s="8">
        <v>19743.75</v>
      </c>
      <c r="E88" s="9">
        <f t="shared" si="2"/>
        <v>19743.75</v>
      </c>
      <c r="F88" s="10"/>
    </row>
    <row r="89" spans="2:6">
      <c r="B89" s="7" t="s">
        <v>52</v>
      </c>
      <c r="C89" s="8">
        <v>12059.5</v>
      </c>
      <c r="D89" s="8">
        <v>10887</v>
      </c>
      <c r="E89" s="9">
        <f t="shared" si="2"/>
        <v>-1172.5</v>
      </c>
      <c r="F89" s="10">
        <f t="shared" si="3"/>
        <v>-9.7226253161408024E-2</v>
      </c>
    </row>
    <row r="90" spans="2:6">
      <c r="B90" s="7" t="s">
        <v>59</v>
      </c>
      <c r="C90" s="8">
        <v>2661.75</v>
      </c>
      <c r="D90" s="8">
        <v>3177.75</v>
      </c>
      <c r="E90" s="9">
        <f t="shared" si="2"/>
        <v>516</v>
      </c>
      <c r="F90" s="10">
        <f t="shared" si="3"/>
        <v>0.19385742462665539</v>
      </c>
    </row>
    <row r="91" spans="2:6">
      <c r="B91" s="7" t="s">
        <v>54</v>
      </c>
      <c r="C91" s="8">
        <v>1131.375</v>
      </c>
      <c r="D91" s="8">
        <v>2737.125</v>
      </c>
      <c r="E91" s="9">
        <f t="shared" si="2"/>
        <v>1605.75</v>
      </c>
      <c r="F91" s="10">
        <f t="shared" si="3"/>
        <v>1.4192906861120318</v>
      </c>
    </row>
    <row r="92" spans="2:6">
      <c r="B92" s="7" t="s">
        <v>60</v>
      </c>
      <c r="C92" s="8">
        <v>3004.5</v>
      </c>
      <c r="D92" s="8">
        <v>2603.25</v>
      </c>
      <c r="E92" s="9">
        <f t="shared" si="2"/>
        <v>-401.25</v>
      </c>
      <c r="F92" s="10">
        <f t="shared" si="3"/>
        <v>-0.13354967548676985</v>
      </c>
    </row>
    <row r="93" spans="2:6">
      <c r="B93" s="7" t="s">
        <v>56</v>
      </c>
      <c r="C93" s="8">
        <v>180</v>
      </c>
      <c r="D93" s="8">
        <v>1183.5</v>
      </c>
      <c r="E93" s="9">
        <f t="shared" si="2"/>
        <v>1003.5</v>
      </c>
      <c r="F93" s="10">
        <f t="shared" si="3"/>
        <v>5.5750000000000002</v>
      </c>
    </row>
    <row r="94" spans="2:6">
      <c r="B94" s="21" t="s">
        <v>58</v>
      </c>
      <c r="C94" s="8">
        <f>C74-SUM(C75:C93)</f>
        <v>2293.4999999981374</v>
      </c>
      <c r="D94" s="8">
        <f>D74-SUM(D75:D93)</f>
        <v>4655.9999999981374</v>
      </c>
      <c r="E94" s="9">
        <f t="shared" si="2"/>
        <v>2362.5</v>
      </c>
      <c r="F94" s="10">
        <f t="shared" si="3"/>
        <v>1.030085022891615</v>
      </c>
    </row>
    <row r="95" spans="2:6">
      <c r="B95" s="17" t="s">
        <v>12</v>
      </c>
      <c r="C95" s="18">
        <v>3633593.8749999991</v>
      </c>
      <c r="D95" s="18">
        <v>3818034.0499999993</v>
      </c>
      <c r="E95" s="19">
        <f t="shared" si="2"/>
        <v>184440.17500000028</v>
      </c>
      <c r="F95" s="20">
        <f t="shared" si="3"/>
        <v>5.0759711003751165E-2</v>
      </c>
    </row>
    <row r="96" spans="2:6">
      <c r="B96" s="7" t="s">
        <v>37</v>
      </c>
      <c r="C96" s="8">
        <v>1790205.95</v>
      </c>
      <c r="D96" s="8">
        <v>1772214.2250000001</v>
      </c>
      <c r="E96" s="9">
        <f t="shared" si="2"/>
        <v>-17991.72499999986</v>
      </c>
      <c r="F96" s="10">
        <f t="shared" si="3"/>
        <v>-1.0050086695332378E-2</v>
      </c>
    </row>
    <row r="97" spans="2:6">
      <c r="B97" s="7" t="s">
        <v>39</v>
      </c>
      <c r="C97" s="8">
        <v>838093.9249999997</v>
      </c>
      <c r="D97" s="8">
        <v>998110.25000000023</v>
      </c>
      <c r="E97" s="9">
        <f t="shared" si="2"/>
        <v>160016.32500000054</v>
      </c>
      <c r="F97" s="10">
        <f t="shared" si="3"/>
        <v>0.19092886874224818</v>
      </c>
    </row>
    <row r="98" spans="2:6">
      <c r="B98" s="7" t="s">
        <v>38</v>
      </c>
      <c r="C98" s="8">
        <v>834625.15</v>
      </c>
      <c r="D98" s="8">
        <v>882702.8749999993</v>
      </c>
      <c r="E98" s="9">
        <f t="shared" si="2"/>
        <v>48077.724999999278</v>
      </c>
      <c r="F98" s="10">
        <f t="shared" si="3"/>
        <v>5.7603973472401683E-2</v>
      </c>
    </row>
    <row r="99" spans="2:6">
      <c r="B99" s="7" t="s">
        <v>43</v>
      </c>
      <c r="C99" s="8">
        <v>91655</v>
      </c>
      <c r="D99" s="8">
        <v>85610.450000000026</v>
      </c>
      <c r="E99" s="9">
        <f t="shared" si="2"/>
        <v>-6044.5499999999738</v>
      </c>
      <c r="F99" s="10">
        <f t="shared" si="3"/>
        <v>-6.5948938955866829E-2</v>
      </c>
    </row>
    <row r="100" spans="2:6">
      <c r="B100" s="7" t="s">
        <v>49</v>
      </c>
      <c r="C100" s="8">
        <v>27829.300000000007</v>
      </c>
      <c r="D100" s="8">
        <v>26737.100000000006</v>
      </c>
      <c r="E100" s="9">
        <f t="shared" si="2"/>
        <v>-1092.2000000000007</v>
      </c>
      <c r="F100" s="10">
        <f t="shared" si="3"/>
        <v>-3.9246405766584155E-2</v>
      </c>
    </row>
    <row r="101" spans="2:6">
      <c r="B101" s="7" t="s">
        <v>44</v>
      </c>
      <c r="C101" s="8">
        <v>8883.75</v>
      </c>
      <c r="D101" s="8">
        <v>12500.25</v>
      </c>
      <c r="E101" s="9">
        <f t="shared" si="2"/>
        <v>3616.5</v>
      </c>
      <c r="F101" s="10">
        <f t="shared" si="3"/>
        <v>0.4070915998311524</v>
      </c>
    </row>
    <row r="102" spans="2:6">
      <c r="B102" s="7" t="s">
        <v>46</v>
      </c>
      <c r="C102" s="8">
        <v>2197.75</v>
      </c>
      <c r="D102" s="8">
        <v>11801.125</v>
      </c>
      <c r="E102" s="9">
        <f t="shared" si="2"/>
        <v>9603.375</v>
      </c>
      <c r="F102" s="10">
        <f t="shared" si="3"/>
        <v>4.3696394039358433</v>
      </c>
    </row>
    <row r="103" spans="2:6">
      <c r="B103" s="7" t="s">
        <v>61</v>
      </c>
      <c r="C103" s="8">
        <v>7348.5</v>
      </c>
      <c r="D103" s="8">
        <v>9666</v>
      </c>
      <c r="E103" s="9">
        <f t="shared" si="2"/>
        <v>2317.5</v>
      </c>
      <c r="F103" s="10">
        <f t="shared" si="3"/>
        <v>0.3153704837721984</v>
      </c>
    </row>
    <row r="104" spans="2:6">
      <c r="B104" s="7" t="s">
        <v>47</v>
      </c>
      <c r="C104" s="8">
        <v>12606.75</v>
      </c>
      <c r="D104" s="8">
        <v>9024.75</v>
      </c>
      <c r="E104" s="9">
        <f t="shared" si="2"/>
        <v>-3582</v>
      </c>
      <c r="F104" s="10">
        <f t="shared" si="3"/>
        <v>-0.28413349991076209</v>
      </c>
    </row>
    <row r="105" spans="2:6">
      <c r="B105" s="7" t="s">
        <v>45</v>
      </c>
      <c r="C105" s="8"/>
      <c r="D105" s="8">
        <v>3577.5</v>
      </c>
      <c r="E105" s="9">
        <f t="shared" si="2"/>
        <v>3577.5</v>
      </c>
      <c r="F105" s="10"/>
    </row>
    <row r="106" spans="2:6">
      <c r="B106" s="7" t="s">
        <v>42</v>
      </c>
      <c r="C106" s="8">
        <v>5412.75</v>
      </c>
      <c r="D106" s="8">
        <v>3375.75</v>
      </c>
      <c r="E106" s="9">
        <f t="shared" si="2"/>
        <v>-2037</v>
      </c>
      <c r="F106" s="10">
        <f t="shared" si="3"/>
        <v>-0.3763336566440349</v>
      </c>
    </row>
    <row r="107" spans="2:6">
      <c r="B107" s="21" t="s">
        <v>58</v>
      </c>
      <c r="C107" s="8">
        <f>C95-SUM(C96:C106)</f>
        <v>14735.049999999814</v>
      </c>
      <c r="D107" s="8">
        <f>D95-SUM(D96:D106)</f>
        <v>2713.7749999994412</v>
      </c>
      <c r="E107" s="9">
        <f t="shared" si="2"/>
        <v>-12021.275000000373</v>
      </c>
      <c r="F107" s="10">
        <f t="shared" si="3"/>
        <v>-0.81582858558338955</v>
      </c>
    </row>
    <row r="108" spans="2:6">
      <c r="B108" s="17" t="s">
        <v>13</v>
      </c>
      <c r="C108" s="18">
        <v>2437280.4130000006</v>
      </c>
      <c r="D108" s="18">
        <v>2365590.1339999987</v>
      </c>
      <c r="E108" s="19">
        <f t="shared" si="2"/>
        <v>-71690.27900000196</v>
      </c>
      <c r="F108" s="20">
        <f t="shared" si="3"/>
        <v>-2.9414046335259306E-2</v>
      </c>
    </row>
    <row r="109" spans="2:6">
      <c r="B109" s="7" t="s">
        <v>39</v>
      </c>
      <c r="C109" s="8">
        <v>1280898.3220000002</v>
      </c>
      <c r="D109" s="8">
        <v>1283089.550999999</v>
      </c>
      <c r="E109" s="9">
        <f t="shared" si="2"/>
        <v>2191.2289999988861</v>
      </c>
      <c r="F109" s="10">
        <f t="shared" si="3"/>
        <v>1.7106970649922405E-3</v>
      </c>
    </row>
    <row r="110" spans="2:6">
      <c r="B110" s="7" t="s">
        <v>37</v>
      </c>
      <c r="C110" s="8">
        <v>482227.34100000025</v>
      </c>
      <c r="D110" s="8">
        <v>468596.45799999987</v>
      </c>
      <c r="E110" s="9">
        <f t="shared" si="2"/>
        <v>-13630.88300000038</v>
      </c>
      <c r="F110" s="10">
        <f t="shared" si="3"/>
        <v>-2.8266508016185611E-2</v>
      </c>
    </row>
    <row r="111" spans="2:6">
      <c r="B111" s="7" t="s">
        <v>41</v>
      </c>
      <c r="C111" s="8">
        <v>297975.75</v>
      </c>
      <c r="D111" s="8">
        <v>234232.5</v>
      </c>
      <c r="E111" s="9">
        <f t="shared" si="2"/>
        <v>-63743.25</v>
      </c>
      <c r="F111" s="10">
        <f t="shared" si="3"/>
        <v>-0.21392093148519636</v>
      </c>
    </row>
    <row r="112" spans="2:6">
      <c r="B112" s="7" t="s">
        <v>38</v>
      </c>
      <c r="C112" s="8">
        <v>175017</v>
      </c>
      <c r="D112" s="8">
        <v>175456.5</v>
      </c>
      <c r="E112" s="9">
        <f t="shared" si="2"/>
        <v>439.5</v>
      </c>
      <c r="F112" s="10">
        <f t="shared" si="3"/>
        <v>2.5111846277790159E-3</v>
      </c>
    </row>
    <row r="113" spans="2:6">
      <c r="B113" s="7" t="s">
        <v>49</v>
      </c>
      <c r="C113" s="8">
        <v>82461</v>
      </c>
      <c r="D113" s="8">
        <v>75403</v>
      </c>
      <c r="E113" s="9">
        <f t="shared" si="2"/>
        <v>-7058</v>
      </c>
      <c r="F113" s="10">
        <f t="shared" si="3"/>
        <v>-8.5591976813281428E-2</v>
      </c>
    </row>
    <row r="114" spans="2:6">
      <c r="B114" s="7" t="s">
        <v>40</v>
      </c>
      <c r="C114" s="8">
        <v>49118.25</v>
      </c>
      <c r="D114" s="8">
        <v>36775</v>
      </c>
      <c r="E114" s="9">
        <f t="shared" si="2"/>
        <v>-12343.25</v>
      </c>
      <c r="F114" s="10">
        <f t="shared" si="3"/>
        <v>-0.25129661581998547</v>
      </c>
    </row>
    <row r="115" spans="2:6">
      <c r="B115" s="7" t="s">
        <v>47</v>
      </c>
      <c r="C115" s="8">
        <v>16616.25</v>
      </c>
      <c r="D115" s="8">
        <v>31222.5</v>
      </c>
      <c r="E115" s="9">
        <f t="shared" si="2"/>
        <v>14606.25</v>
      </c>
      <c r="F115" s="10">
        <f t="shared" si="3"/>
        <v>0.87903407808621081</v>
      </c>
    </row>
    <row r="116" spans="2:6">
      <c r="B116" s="7" t="s">
        <v>46</v>
      </c>
      <c r="C116" s="8">
        <v>24681.75</v>
      </c>
      <c r="D116" s="8">
        <v>27678.75</v>
      </c>
      <c r="E116" s="9">
        <f t="shared" si="2"/>
        <v>2997</v>
      </c>
      <c r="F116" s="10">
        <f t="shared" si="3"/>
        <v>0.12142574979488893</v>
      </c>
    </row>
    <row r="117" spans="2:6">
      <c r="B117" s="7" t="s">
        <v>45</v>
      </c>
      <c r="C117" s="8">
        <v>7008</v>
      </c>
      <c r="D117" s="8">
        <v>11853</v>
      </c>
      <c r="E117" s="9">
        <f t="shared" si="2"/>
        <v>4845</v>
      </c>
      <c r="F117" s="10">
        <f t="shared" si="3"/>
        <v>0.6913527397260274</v>
      </c>
    </row>
    <row r="118" spans="2:6">
      <c r="B118" s="7" t="s">
        <v>44</v>
      </c>
      <c r="C118" s="8">
        <v>9522.75</v>
      </c>
      <c r="D118" s="8">
        <v>7320.75</v>
      </c>
      <c r="E118" s="9">
        <f t="shared" si="2"/>
        <v>-2202</v>
      </c>
      <c r="F118" s="10">
        <f t="shared" si="3"/>
        <v>-0.23123572497440339</v>
      </c>
    </row>
    <row r="119" spans="2:6">
      <c r="B119" s="7" t="s">
        <v>43</v>
      </c>
      <c r="C119" s="8">
        <v>1976.25</v>
      </c>
      <c r="D119" s="8">
        <v>6609</v>
      </c>
      <c r="E119" s="9">
        <f t="shared" si="2"/>
        <v>4632.75</v>
      </c>
      <c r="F119" s="10">
        <f t="shared" si="3"/>
        <v>2.3442125237191651</v>
      </c>
    </row>
    <row r="120" spans="2:6">
      <c r="B120" s="7" t="s">
        <v>42</v>
      </c>
      <c r="C120" s="8">
        <v>3556.5</v>
      </c>
      <c r="D120" s="8">
        <v>4420.125</v>
      </c>
      <c r="E120" s="9">
        <f t="shared" si="2"/>
        <v>863.625</v>
      </c>
      <c r="F120" s="10">
        <f t="shared" si="3"/>
        <v>0.24283002952340785</v>
      </c>
    </row>
    <row r="121" spans="2:6">
      <c r="B121" s="7" t="s">
        <v>52</v>
      </c>
      <c r="C121" s="8">
        <v>4187.25</v>
      </c>
      <c r="D121" s="8">
        <v>1971</v>
      </c>
      <c r="E121" s="9">
        <f t="shared" si="2"/>
        <v>-2216.25</v>
      </c>
      <c r="F121" s="10">
        <f t="shared" si="3"/>
        <v>-0.5292853304674906</v>
      </c>
    </row>
    <row r="122" spans="2:6">
      <c r="B122" s="21" t="s">
        <v>58</v>
      </c>
      <c r="C122" s="8">
        <f>C108-SUM(C109:C121)</f>
        <v>2034</v>
      </c>
      <c r="D122" s="8">
        <f>D108-SUM(D109:D121)</f>
        <v>962</v>
      </c>
      <c r="E122" s="9">
        <f t="shared" si="2"/>
        <v>-1072</v>
      </c>
      <c r="F122" s="10">
        <f t="shared" si="3"/>
        <v>-0.52704031465093415</v>
      </c>
    </row>
    <row r="123" spans="2:6">
      <c r="B123" s="17" t="s">
        <v>14</v>
      </c>
      <c r="C123" s="18">
        <v>530806.14999999991</v>
      </c>
      <c r="D123" s="18">
        <v>518678.35000000015</v>
      </c>
      <c r="E123" s="19">
        <f t="shared" si="2"/>
        <v>-12127.799999999756</v>
      </c>
      <c r="F123" s="20">
        <f t="shared" si="3"/>
        <v>-2.2847889008067744E-2</v>
      </c>
    </row>
    <row r="124" spans="2:6">
      <c r="B124" s="7" t="s">
        <v>37</v>
      </c>
      <c r="C124" s="8">
        <v>297964.89999999997</v>
      </c>
      <c r="D124" s="8">
        <v>283648.22500000015</v>
      </c>
      <c r="E124" s="9">
        <f t="shared" si="2"/>
        <v>-14316.674999999814</v>
      </c>
      <c r="F124" s="10">
        <f t="shared" si="3"/>
        <v>-4.8048192924736492E-2</v>
      </c>
    </row>
    <row r="125" spans="2:6">
      <c r="B125" s="7" t="s">
        <v>46</v>
      </c>
      <c r="C125" s="8">
        <v>88383</v>
      </c>
      <c r="D125" s="8">
        <v>89887.5</v>
      </c>
      <c r="E125" s="9">
        <f t="shared" si="2"/>
        <v>1504.5</v>
      </c>
      <c r="F125" s="10">
        <f t="shared" si="3"/>
        <v>1.7022504327755338E-2</v>
      </c>
    </row>
    <row r="126" spans="2:6">
      <c r="B126" s="7" t="s">
        <v>43</v>
      </c>
      <c r="C126" s="8">
        <v>53721.75</v>
      </c>
      <c r="D126" s="8">
        <v>52578</v>
      </c>
      <c r="E126" s="9">
        <f t="shared" si="2"/>
        <v>-1143.75</v>
      </c>
      <c r="F126" s="10">
        <f t="shared" si="3"/>
        <v>-2.12902595317539E-2</v>
      </c>
    </row>
    <row r="127" spans="2:6">
      <c r="B127" s="7" t="s">
        <v>42</v>
      </c>
      <c r="C127" s="8">
        <v>46529.25</v>
      </c>
      <c r="D127" s="8">
        <v>38810.625</v>
      </c>
      <c r="E127" s="9">
        <f t="shared" si="2"/>
        <v>-7718.625</v>
      </c>
      <c r="F127" s="10">
        <f t="shared" si="3"/>
        <v>-0.16588758684053578</v>
      </c>
    </row>
    <row r="128" spans="2:6">
      <c r="B128" s="7" t="s">
        <v>62</v>
      </c>
      <c r="C128" s="8">
        <v>25830</v>
      </c>
      <c r="D128" s="8">
        <v>32652</v>
      </c>
      <c r="E128" s="9">
        <f t="shared" si="2"/>
        <v>6822</v>
      </c>
      <c r="F128" s="10">
        <f t="shared" si="3"/>
        <v>0.26411149825783969</v>
      </c>
    </row>
    <row r="129" spans="2:6">
      <c r="B129" s="7" t="s">
        <v>39</v>
      </c>
      <c r="C129" s="8">
        <v>13036.5</v>
      </c>
      <c r="D129" s="8">
        <v>12217.5</v>
      </c>
      <c r="E129" s="9">
        <f t="shared" si="2"/>
        <v>-819</v>
      </c>
      <c r="F129" s="10">
        <f t="shared" si="3"/>
        <v>-6.2823610631687954E-2</v>
      </c>
    </row>
    <row r="130" spans="2:6">
      <c r="B130" s="7" t="s">
        <v>49</v>
      </c>
      <c r="C130" s="8">
        <v>2507.25</v>
      </c>
      <c r="D130" s="8">
        <v>5734.5</v>
      </c>
      <c r="E130" s="9">
        <f t="shared" si="2"/>
        <v>3227.25</v>
      </c>
      <c r="F130" s="10">
        <f t="shared" si="3"/>
        <v>1.2871672150762787</v>
      </c>
    </row>
    <row r="131" spans="2:6">
      <c r="B131" s="7" t="s">
        <v>41</v>
      </c>
      <c r="C131" s="8">
        <v>1028.25</v>
      </c>
      <c r="D131" s="8">
        <v>1376.25</v>
      </c>
      <c r="E131" s="9">
        <f t="shared" si="2"/>
        <v>348</v>
      </c>
      <c r="F131" s="10">
        <f t="shared" si="3"/>
        <v>0.3384390955506929</v>
      </c>
    </row>
    <row r="132" spans="2:6">
      <c r="B132" s="7" t="s">
        <v>38</v>
      </c>
      <c r="C132" s="8">
        <v>1520.25</v>
      </c>
      <c r="D132" s="8">
        <v>1285.5</v>
      </c>
      <c r="E132" s="9">
        <f t="shared" si="2"/>
        <v>-234.75</v>
      </c>
      <c r="F132" s="10">
        <f t="shared" si="3"/>
        <v>-0.1544153922052294</v>
      </c>
    </row>
    <row r="133" spans="2:6">
      <c r="B133" s="21" t="s">
        <v>58</v>
      </c>
      <c r="C133" s="8">
        <v>9.75</v>
      </c>
      <c r="D133" s="8">
        <v>15.75</v>
      </c>
      <c r="E133" s="9">
        <f t="shared" si="2"/>
        <v>6</v>
      </c>
      <c r="F133" s="10">
        <f t="shared" si="3"/>
        <v>0.61538461538461542</v>
      </c>
    </row>
    <row r="134" spans="2:6">
      <c r="B134" s="17" t="s">
        <v>15</v>
      </c>
      <c r="C134" s="18">
        <v>177364.36</v>
      </c>
      <c r="D134" s="18">
        <v>209923.66499999998</v>
      </c>
      <c r="E134" s="19">
        <f t="shared" si="2"/>
        <v>32559.304999999993</v>
      </c>
      <c r="F134" s="20">
        <f t="shared" si="3"/>
        <v>0.1835729850123215</v>
      </c>
    </row>
    <row r="135" spans="2:6">
      <c r="B135" s="7" t="s">
        <v>37</v>
      </c>
      <c r="C135" s="8">
        <v>44054.400000000001</v>
      </c>
      <c r="D135" s="8">
        <v>62182.099999999991</v>
      </c>
      <c r="E135" s="9">
        <f t="shared" si="2"/>
        <v>18127.69999999999</v>
      </c>
      <c r="F135" s="10">
        <f t="shared" si="3"/>
        <v>0.41148443742282242</v>
      </c>
    </row>
    <row r="136" spans="2:6">
      <c r="B136" s="7" t="s">
        <v>61</v>
      </c>
      <c r="C136" s="8">
        <v>13315.189999999999</v>
      </c>
      <c r="D136" s="8">
        <v>28512.900000000016</v>
      </c>
      <c r="E136" s="9">
        <f t="shared" si="2"/>
        <v>15197.710000000017</v>
      </c>
      <c r="F136" s="10">
        <f t="shared" si="3"/>
        <v>1.1413813847192582</v>
      </c>
    </row>
    <row r="137" spans="2:6">
      <c r="B137" s="7" t="s">
        <v>63</v>
      </c>
      <c r="C137" s="8">
        <v>27715.119999999999</v>
      </c>
      <c r="D137" s="8">
        <v>24243.179999999993</v>
      </c>
      <c r="E137" s="9">
        <f t="shared" si="2"/>
        <v>-3471.940000000006</v>
      </c>
      <c r="F137" s="10">
        <f t="shared" si="3"/>
        <v>-0.12527241447989423</v>
      </c>
    </row>
    <row r="138" spans="2:6">
      <c r="B138" s="7" t="s">
        <v>49</v>
      </c>
      <c r="C138" s="8">
        <v>24393.650000000005</v>
      </c>
      <c r="D138" s="8">
        <v>23945.949999999997</v>
      </c>
      <c r="E138" s="9">
        <f t="shared" si="2"/>
        <v>-447.700000000008</v>
      </c>
      <c r="F138" s="10">
        <f t="shared" si="3"/>
        <v>-1.835313698442045E-2</v>
      </c>
    </row>
    <row r="139" spans="2:6">
      <c r="B139" s="7" t="s">
        <v>38</v>
      </c>
      <c r="C139" s="8">
        <v>22645.680000000004</v>
      </c>
      <c r="D139" s="8">
        <v>18116.02</v>
      </c>
      <c r="E139" s="9">
        <f t="shared" si="2"/>
        <v>-4529.6600000000035</v>
      </c>
      <c r="F139" s="10">
        <f t="shared" si="3"/>
        <v>-0.20002313907111655</v>
      </c>
    </row>
    <row r="140" spans="2:6">
      <c r="B140" s="7" t="s">
        <v>40</v>
      </c>
      <c r="C140" s="8">
        <v>16697</v>
      </c>
      <c r="D140" s="8">
        <v>17172.100000000002</v>
      </c>
      <c r="E140" s="9">
        <f t="shared" si="2"/>
        <v>475.10000000000218</v>
      </c>
      <c r="F140" s="10">
        <f t="shared" si="3"/>
        <v>2.845421333173637E-2</v>
      </c>
    </row>
    <row r="141" spans="2:6">
      <c r="B141" s="7" t="s">
        <v>64</v>
      </c>
      <c r="C141" s="8">
        <v>9129.2100000000009</v>
      </c>
      <c r="D141" s="8">
        <v>15539.13</v>
      </c>
      <c r="E141" s="9">
        <f t="shared" si="2"/>
        <v>6409.9199999999983</v>
      </c>
      <c r="F141" s="10">
        <f t="shared" si="3"/>
        <v>0.70213304327537629</v>
      </c>
    </row>
    <row r="142" spans="2:6">
      <c r="B142" s="7" t="s">
        <v>65</v>
      </c>
      <c r="C142" s="8">
        <v>11153.35</v>
      </c>
      <c r="D142" s="8">
        <v>7997.829999999999</v>
      </c>
      <c r="E142" s="9">
        <f t="shared" si="2"/>
        <v>-3155.5200000000013</v>
      </c>
      <c r="F142" s="10">
        <f t="shared" si="3"/>
        <v>-0.28292127477394696</v>
      </c>
    </row>
    <row r="143" spans="2:6">
      <c r="B143" s="7" t="s">
        <v>39</v>
      </c>
      <c r="C143" s="8">
        <v>803.99999999999955</v>
      </c>
      <c r="D143" s="8">
        <v>4158.5249999999996</v>
      </c>
      <c r="E143" s="9">
        <f t="shared" si="2"/>
        <v>3354.5250000000001</v>
      </c>
      <c r="F143" s="10">
        <f t="shared" si="3"/>
        <v>4.1722947761194051</v>
      </c>
    </row>
    <row r="144" spans="2:6">
      <c r="B144" s="7" t="s">
        <v>66</v>
      </c>
      <c r="C144" s="8">
        <v>3310.2600000000007</v>
      </c>
      <c r="D144" s="8">
        <v>3318.6399999999994</v>
      </c>
      <c r="E144" s="9">
        <f t="shared" si="2"/>
        <v>8.3799999999987449</v>
      </c>
      <c r="F144" s="10">
        <f t="shared" si="3"/>
        <v>2.5315232036150462E-3</v>
      </c>
    </row>
    <row r="145" spans="2:6">
      <c r="B145" s="7" t="s">
        <v>42</v>
      </c>
      <c r="C145" s="8">
        <v>3084</v>
      </c>
      <c r="D145" s="8">
        <v>2567.25</v>
      </c>
      <c r="E145" s="9">
        <f t="shared" si="2"/>
        <v>-516.75</v>
      </c>
      <c r="F145" s="10">
        <f t="shared" si="3"/>
        <v>-0.16755836575875485</v>
      </c>
    </row>
    <row r="146" spans="2:6">
      <c r="B146" s="21" t="s">
        <v>58</v>
      </c>
      <c r="C146" s="8">
        <f>C134-SUM(C135:C145)</f>
        <v>1062.4999999999709</v>
      </c>
      <c r="D146" s="8">
        <f>D134-SUM(D135:D145)</f>
        <v>2170.039999999979</v>
      </c>
      <c r="E146" s="9">
        <f t="shared" si="2"/>
        <v>1107.5400000000081</v>
      </c>
      <c r="F146" s="10">
        <f t="shared" si="3"/>
        <v>1.0423905882353304</v>
      </c>
    </row>
    <row r="147" spans="2:6">
      <c r="B147" s="17" t="s">
        <v>16</v>
      </c>
      <c r="C147" s="18">
        <v>141683.345</v>
      </c>
      <c r="D147" s="18">
        <v>163492.60999999999</v>
      </c>
      <c r="E147" s="19">
        <f t="shared" ref="E147:E186" si="4">D147-C147</f>
        <v>21809.264999999985</v>
      </c>
      <c r="F147" s="20">
        <f t="shared" ref="F147:F186" si="5">E147/C147</f>
        <v>0.15392963089627779</v>
      </c>
    </row>
    <row r="148" spans="2:6">
      <c r="B148" s="7" t="s">
        <v>65</v>
      </c>
      <c r="C148" s="8">
        <v>89457.11500000002</v>
      </c>
      <c r="D148" s="8">
        <v>108061.95499999999</v>
      </c>
      <c r="E148" s="9">
        <f t="shared" si="4"/>
        <v>18604.839999999967</v>
      </c>
      <c r="F148" s="10">
        <f t="shared" si="5"/>
        <v>0.20797496096313819</v>
      </c>
    </row>
    <row r="149" spans="2:6">
      <c r="B149" s="7" t="s">
        <v>61</v>
      </c>
      <c r="C149" s="8">
        <v>24393.29</v>
      </c>
      <c r="D149" s="8">
        <v>20103.399999999994</v>
      </c>
      <c r="E149" s="9">
        <f t="shared" si="4"/>
        <v>-4289.8900000000067</v>
      </c>
      <c r="F149" s="10">
        <f t="shared" si="5"/>
        <v>-0.17586352640418765</v>
      </c>
    </row>
    <row r="150" spans="2:6">
      <c r="B150" s="7" t="s">
        <v>39</v>
      </c>
      <c r="C150" s="8">
        <v>5523.0349999999989</v>
      </c>
      <c r="D150" s="8">
        <v>11585.379999999994</v>
      </c>
      <c r="E150" s="9">
        <f t="shared" si="4"/>
        <v>6062.3449999999948</v>
      </c>
      <c r="F150" s="10">
        <f t="shared" si="5"/>
        <v>1.0976473985770498</v>
      </c>
    </row>
    <row r="151" spans="2:6">
      <c r="B151" s="7" t="s">
        <v>67</v>
      </c>
      <c r="C151" s="8">
        <v>10481.5</v>
      </c>
      <c r="D151" s="8">
        <v>9096.5</v>
      </c>
      <c r="E151" s="9">
        <f t="shared" si="4"/>
        <v>-1385</v>
      </c>
      <c r="F151" s="10">
        <f t="shared" si="5"/>
        <v>-0.1321375757286648</v>
      </c>
    </row>
    <row r="152" spans="2:6">
      <c r="B152" s="7" t="s">
        <v>44</v>
      </c>
      <c r="C152" s="8">
        <v>4414.7399999999971</v>
      </c>
      <c r="D152" s="8">
        <v>6453.8099999999977</v>
      </c>
      <c r="E152" s="9">
        <f t="shared" si="4"/>
        <v>2039.0700000000006</v>
      </c>
      <c r="F152" s="10">
        <f t="shared" si="5"/>
        <v>0.46187770967259723</v>
      </c>
    </row>
    <row r="153" spans="2:6">
      <c r="B153" s="7" t="s">
        <v>38</v>
      </c>
      <c r="C153" s="8">
        <v>2149.0250000000001</v>
      </c>
      <c r="D153" s="8">
        <v>3849.7249999999995</v>
      </c>
      <c r="E153" s="9">
        <f t="shared" si="4"/>
        <v>1700.6999999999994</v>
      </c>
      <c r="F153" s="10">
        <f t="shared" si="5"/>
        <v>0.79138213841160499</v>
      </c>
    </row>
    <row r="154" spans="2:6">
      <c r="B154" s="7" t="s">
        <v>41</v>
      </c>
      <c r="C154" s="8">
        <v>2487.2100000000005</v>
      </c>
      <c r="D154" s="8">
        <v>2550.985000000001</v>
      </c>
      <c r="E154" s="9">
        <f t="shared" si="4"/>
        <v>63.775000000000546</v>
      </c>
      <c r="F154" s="10">
        <f t="shared" si="5"/>
        <v>2.5641180278304018E-2</v>
      </c>
    </row>
    <row r="155" spans="2:6">
      <c r="B155" s="21" t="s">
        <v>58</v>
      </c>
      <c r="C155" s="8">
        <f>C147-SUM(C148:C154)</f>
        <v>2777.429999999993</v>
      </c>
      <c r="D155" s="8">
        <f>D147-SUM(D148:D154)</f>
        <v>1790.8549999999814</v>
      </c>
      <c r="E155" s="9">
        <f t="shared" si="4"/>
        <v>-986.57500000001164</v>
      </c>
      <c r="F155" s="10">
        <f t="shared" si="5"/>
        <v>-0.35521147247635915</v>
      </c>
    </row>
    <row r="156" spans="2:6">
      <c r="B156" s="17" t="s">
        <v>17</v>
      </c>
      <c r="C156" s="18">
        <v>39269.61</v>
      </c>
      <c r="D156" s="18">
        <v>39824.974999999999</v>
      </c>
      <c r="E156" s="19">
        <f t="shared" si="4"/>
        <v>555.36499999999796</v>
      </c>
      <c r="F156" s="20">
        <f t="shared" si="5"/>
        <v>1.4142360975828331E-2</v>
      </c>
    </row>
    <row r="157" spans="2:6">
      <c r="B157" s="7" t="s">
        <v>68</v>
      </c>
      <c r="C157" s="8">
        <v>27858</v>
      </c>
      <c r="D157" s="8">
        <v>26524.5</v>
      </c>
      <c r="E157" s="9">
        <f t="shared" si="4"/>
        <v>-1333.5</v>
      </c>
      <c r="F157" s="10">
        <f t="shared" si="5"/>
        <v>-4.7867757915141071E-2</v>
      </c>
    </row>
    <row r="158" spans="2:6">
      <c r="B158" s="7" t="s">
        <v>66</v>
      </c>
      <c r="C158" s="8">
        <v>9363.35</v>
      </c>
      <c r="D158" s="8">
        <v>9046.2499999999964</v>
      </c>
      <c r="E158" s="9">
        <f t="shared" si="4"/>
        <v>-317.100000000004</v>
      </c>
      <c r="F158" s="10">
        <f t="shared" si="5"/>
        <v>-3.3866084254033438E-2</v>
      </c>
    </row>
    <row r="159" spans="2:6">
      <c r="B159" s="7" t="s">
        <v>65</v>
      </c>
      <c r="C159" s="8">
        <v>1566.375</v>
      </c>
      <c r="D159" s="8">
        <v>2416.6949999999993</v>
      </c>
      <c r="E159" s="9">
        <f t="shared" si="4"/>
        <v>850.31999999999925</v>
      </c>
      <c r="F159" s="10">
        <f t="shared" si="5"/>
        <v>0.54285851089298487</v>
      </c>
    </row>
    <row r="160" spans="2:6">
      <c r="B160" s="11" t="s">
        <v>34</v>
      </c>
      <c r="C160" s="12">
        <v>48241482.250999995</v>
      </c>
      <c r="D160" s="12">
        <v>47963852.807000004</v>
      </c>
      <c r="E160" s="13">
        <f t="shared" si="4"/>
        <v>-277629.44399999082</v>
      </c>
      <c r="F160" s="14">
        <f t="shared" si="5"/>
        <v>-5.754994064143538E-3</v>
      </c>
    </row>
    <row r="161" spans="2:6">
      <c r="E161" s="15"/>
      <c r="F161" s="16"/>
    </row>
    <row r="162" spans="2:6">
      <c r="E162" s="15"/>
      <c r="F162" s="16"/>
    </row>
    <row r="163" spans="2:6">
      <c r="E163" s="15"/>
      <c r="F163" s="16"/>
    </row>
    <row r="164" spans="2:6">
      <c r="E164" s="15"/>
      <c r="F164" s="16"/>
    </row>
    <row r="165" spans="2:6">
      <c r="B165" s="24" t="s">
        <v>69</v>
      </c>
      <c r="C165" s="24"/>
      <c r="D165" s="24"/>
      <c r="E165" s="24"/>
      <c r="F165" s="24"/>
    </row>
    <row r="166" spans="2:6">
      <c r="B166" s="23" t="s">
        <v>70</v>
      </c>
      <c r="C166" s="24" t="s">
        <v>3</v>
      </c>
      <c r="D166" s="24"/>
      <c r="E166" s="24" t="s">
        <v>4</v>
      </c>
      <c r="F166" s="24"/>
    </row>
    <row r="167" spans="2:6">
      <c r="B167" s="23"/>
      <c r="C167" s="1" t="s">
        <v>5</v>
      </c>
      <c r="D167" s="1" t="s">
        <v>6</v>
      </c>
      <c r="E167" s="2" t="s">
        <v>7</v>
      </c>
      <c r="F167" s="1" t="s">
        <v>8</v>
      </c>
    </row>
    <row r="168" spans="2:6">
      <c r="B168" s="22" t="s">
        <v>71</v>
      </c>
      <c r="C168" s="8">
        <v>6943117.5540000023</v>
      </c>
      <c r="D168" s="8">
        <v>6954433.3290000008</v>
      </c>
      <c r="E168" s="9">
        <f t="shared" si="4"/>
        <v>11315.77499999851</v>
      </c>
      <c r="F168" s="10">
        <f t="shared" si="5"/>
        <v>1.6297830062634291E-3</v>
      </c>
    </row>
    <row r="169" spans="2:6">
      <c r="B169" s="22" t="s">
        <v>72</v>
      </c>
      <c r="C169" s="8">
        <v>1364926.7289999998</v>
      </c>
      <c r="D169" s="8">
        <v>1370823.2459999998</v>
      </c>
      <c r="E169" s="9">
        <f t="shared" si="4"/>
        <v>5896.5169999999925</v>
      </c>
      <c r="F169" s="10">
        <f t="shared" si="5"/>
        <v>4.320024565948692E-3</v>
      </c>
    </row>
    <row r="170" spans="2:6">
      <c r="B170" s="22" t="s">
        <v>73</v>
      </c>
      <c r="C170" s="8">
        <v>3093244.0110000027</v>
      </c>
      <c r="D170" s="8">
        <v>3068449.6549999993</v>
      </c>
      <c r="E170" s="9">
        <f t="shared" si="4"/>
        <v>-24794.356000003405</v>
      </c>
      <c r="F170" s="10">
        <f t="shared" si="5"/>
        <v>-8.0156482682359528E-3</v>
      </c>
    </row>
    <row r="171" spans="2:6">
      <c r="B171" s="22" t="s">
        <v>74</v>
      </c>
      <c r="C171" s="8">
        <v>794102.95899999957</v>
      </c>
      <c r="D171" s="8">
        <v>801211.42399999988</v>
      </c>
      <c r="E171" s="9">
        <f t="shared" si="4"/>
        <v>7108.4650000003166</v>
      </c>
      <c r="F171" s="10">
        <f t="shared" si="5"/>
        <v>8.9515659391974645E-3</v>
      </c>
    </row>
    <row r="172" spans="2:6">
      <c r="B172" s="22" t="s">
        <v>75</v>
      </c>
      <c r="C172" s="8">
        <v>1845538.34</v>
      </c>
      <c r="D172" s="8">
        <v>1807339.6889999998</v>
      </c>
      <c r="E172" s="9">
        <f t="shared" si="4"/>
        <v>-38198.651000000304</v>
      </c>
      <c r="F172" s="10">
        <f t="shared" si="5"/>
        <v>-2.0697836599807676E-2</v>
      </c>
    </row>
    <row r="173" spans="2:6">
      <c r="B173" s="22" t="s">
        <v>76</v>
      </c>
      <c r="C173" s="8">
        <v>5800781.6720000003</v>
      </c>
      <c r="D173" s="8">
        <v>5809736.0109999971</v>
      </c>
      <c r="E173" s="9">
        <f t="shared" si="4"/>
        <v>8954.3389999968931</v>
      </c>
      <c r="F173" s="10">
        <f t="shared" si="5"/>
        <v>1.5436435132904435E-3</v>
      </c>
    </row>
    <row r="174" spans="2:6">
      <c r="B174" s="22" t="s">
        <v>77</v>
      </c>
      <c r="C174" s="8">
        <v>2734747.3060000008</v>
      </c>
      <c r="D174" s="8">
        <v>2744577.0320000025</v>
      </c>
      <c r="E174" s="9">
        <f t="shared" si="4"/>
        <v>9829.726000001654</v>
      </c>
      <c r="F174" s="10">
        <f t="shared" si="5"/>
        <v>3.5943818203734439E-3</v>
      </c>
    </row>
    <row r="175" spans="2:6">
      <c r="B175" s="22" t="s">
        <v>78</v>
      </c>
      <c r="C175" s="8">
        <v>2996762.3449999993</v>
      </c>
      <c r="D175" s="8">
        <v>3037333.1349999984</v>
      </c>
      <c r="E175" s="9">
        <f t="shared" si="4"/>
        <v>40570.789999999106</v>
      </c>
      <c r="F175" s="10">
        <f t="shared" si="5"/>
        <v>1.3538207348237057E-2</v>
      </c>
    </row>
    <row r="176" spans="2:6">
      <c r="B176" s="22" t="s">
        <v>79</v>
      </c>
      <c r="C176" s="8">
        <v>2270571.4790000003</v>
      </c>
      <c r="D176" s="8">
        <v>2261403.5080000008</v>
      </c>
      <c r="E176" s="9">
        <f t="shared" si="4"/>
        <v>-9167.9709999994375</v>
      </c>
      <c r="F176" s="10">
        <f t="shared" si="5"/>
        <v>-4.0377372325830383E-3</v>
      </c>
    </row>
    <row r="177" spans="2:6">
      <c r="B177" s="22" t="s">
        <v>80</v>
      </c>
      <c r="C177" s="8">
        <v>8696353.367999997</v>
      </c>
      <c r="D177" s="8">
        <v>8675664.2749999948</v>
      </c>
      <c r="E177" s="9">
        <f t="shared" si="4"/>
        <v>-20689.093000002205</v>
      </c>
      <c r="F177" s="10">
        <f t="shared" si="5"/>
        <v>-2.3790538544732941E-3</v>
      </c>
    </row>
    <row r="178" spans="2:6">
      <c r="B178" s="22" t="s">
        <v>81</v>
      </c>
      <c r="C178" s="8">
        <v>4895851.779000002</v>
      </c>
      <c r="D178" s="8">
        <v>4906516.0390000027</v>
      </c>
      <c r="E178" s="9">
        <f t="shared" si="4"/>
        <v>10664.260000000708</v>
      </c>
      <c r="F178" s="10">
        <f t="shared" si="5"/>
        <v>2.1782236230564415E-3</v>
      </c>
    </row>
    <row r="179" spans="2:6">
      <c r="B179" s="22" t="s">
        <v>82</v>
      </c>
      <c r="C179" s="8">
        <v>1021857.4549999995</v>
      </c>
      <c r="D179" s="8">
        <v>1023026.6299999995</v>
      </c>
      <c r="E179" s="9">
        <f t="shared" si="4"/>
        <v>1169.1750000000466</v>
      </c>
      <c r="F179" s="10">
        <f t="shared" si="5"/>
        <v>1.1441664336637317E-3</v>
      </c>
    </row>
    <row r="180" spans="2:6">
      <c r="B180" s="22" t="s">
        <v>83</v>
      </c>
      <c r="C180" s="8">
        <v>1847624.9680000001</v>
      </c>
      <c r="D180" s="8">
        <v>1820883.6620000009</v>
      </c>
      <c r="E180" s="9">
        <f t="shared" si="4"/>
        <v>-26741.305999999167</v>
      </c>
      <c r="F180" s="10">
        <f t="shared" si="5"/>
        <v>-1.4473340890681861E-2</v>
      </c>
    </row>
    <row r="181" spans="2:6">
      <c r="B181" s="22" t="s">
        <v>84</v>
      </c>
      <c r="C181" s="8">
        <v>2096278.2520000001</v>
      </c>
      <c r="D181" s="8">
        <v>2133594.1730000004</v>
      </c>
      <c r="E181" s="9">
        <f t="shared" si="4"/>
        <v>37315.921000000322</v>
      </c>
      <c r="F181" s="10">
        <f t="shared" si="5"/>
        <v>1.7801034268422264E-2</v>
      </c>
    </row>
    <row r="182" spans="2:6">
      <c r="B182" s="22" t="s">
        <v>85</v>
      </c>
      <c r="C182" s="8">
        <v>4913712.4459999995</v>
      </c>
      <c r="D182" s="8">
        <v>4935104.8829999957</v>
      </c>
      <c r="E182" s="9">
        <f t="shared" si="4"/>
        <v>21392.436999996193</v>
      </c>
      <c r="F182" s="10">
        <f t="shared" si="5"/>
        <v>4.3536200449439556E-3</v>
      </c>
    </row>
    <row r="183" spans="2:6">
      <c r="B183" s="22" t="s">
        <v>86</v>
      </c>
      <c r="C183" s="8">
        <v>1838129.3249999995</v>
      </c>
      <c r="D183" s="8">
        <v>1823461.3730000015</v>
      </c>
      <c r="E183" s="9">
        <f t="shared" si="4"/>
        <v>-14667.951999997953</v>
      </c>
      <c r="F183" s="10">
        <f t="shared" si="5"/>
        <v>-7.9798259026186615E-3</v>
      </c>
    </row>
    <row r="184" spans="2:6">
      <c r="B184" s="22" t="s">
        <v>87</v>
      </c>
      <c r="C184" s="8">
        <v>3119791.6590000009</v>
      </c>
      <c r="D184" s="8">
        <v>3071095.5760000017</v>
      </c>
      <c r="E184" s="9">
        <f t="shared" si="4"/>
        <v>-48696.082999999169</v>
      </c>
      <c r="F184" s="10">
        <f t="shared" si="5"/>
        <v>-1.5608761200293713E-2</v>
      </c>
    </row>
    <row r="185" spans="2:6">
      <c r="B185" s="22" t="s">
        <v>88</v>
      </c>
      <c r="C185" s="8">
        <v>2025381.8319999999</v>
      </c>
      <c r="D185" s="8">
        <v>2007490.4970000011</v>
      </c>
      <c r="E185" s="9">
        <f t="shared" si="4"/>
        <v>-17891.334999998799</v>
      </c>
      <c r="F185" s="10">
        <f t="shared" si="5"/>
        <v>-8.8335615128588754E-3</v>
      </c>
    </row>
    <row r="186" spans="2:6">
      <c r="B186" s="11" t="s">
        <v>34</v>
      </c>
      <c r="C186" s="12">
        <v>58298773.479000002</v>
      </c>
      <c r="D186" s="12">
        <v>58252144.137000002</v>
      </c>
      <c r="E186" s="13">
        <f t="shared" si="4"/>
        <v>-46629.342000000179</v>
      </c>
      <c r="F186" s="14">
        <f t="shared" si="5"/>
        <v>-7.9983401394879592E-4</v>
      </c>
    </row>
  </sheetData>
  <mergeCells count="13">
    <mergeCell ref="B3:F11"/>
    <mergeCell ref="B15:F15"/>
    <mergeCell ref="B16:B17"/>
    <mergeCell ref="C16:D16"/>
    <mergeCell ref="E16:F16"/>
    <mergeCell ref="B48:F48"/>
    <mergeCell ref="B49:B50"/>
    <mergeCell ref="C49:D49"/>
    <mergeCell ref="E49:F49"/>
    <mergeCell ref="B165:F165"/>
    <mergeCell ref="B166:B167"/>
    <mergeCell ref="C166:D166"/>
    <mergeCell ref="E166:F16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8017dbb-a32a-40e8-9f02-a412e9e1a8ab">
      <Terms xmlns="http://schemas.microsoft.com/office/infopath/2007/PartnerControls"/>
    </lcf76f155ced4ddcb4097134ff3c332f>
    <TaxCatchAll xmlns="cb3009fd-0dd9-42b4-b636-d64152022a8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6756168E9D51F4884422AF8811BC745" ma:contentTypeVersion="20" ma:contentTypeDescription="Opprett et nytt dokument." ma:contentTypeScope="" ma:versionID="e63dd0323b00081c59b4c61fb611c905">
  <xsd:schema xmlns:xsd="http://www.w3.org/2001/XMLSchema" xmlns:xs="http://www.w3.org/2001/XMLSchema" xmlns:p="http://schemas.microsoft.com/office/2006/metadata/properties" xmlns:ns2="38017dbb-a32a-40e8-9f02-a412e9e1a8ab" xmlns:ns3="bb9e497e-50d1-499c-ab9b-a1dd365e5d32" xmlns:ns4="cb3009fd-0dd9-42b4-b636-d64152022a82" targetNamespace="http://schemas.microsoft.com/office/2006/metadata/properties" ma:root="true" ma:fieldsID="2787b651c0e81e83d85509309ef1a6b8" ns2:_="" ns3:_="" ns4:_="">
    <xsd:import namespace="38017dbb-a32a-40e8-9f02-a412e9e1a8ab"/>
    <xsd:import namespace="bb9e497e-50d1-499c-ab9b-a1dd365e5d32"/>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GenerationTime" minOccurs="0"/>
                <xsd:element ref="ns2:MediaServiceEventHashCode" minOccurs="0"/>
                <xsd:element ref="ns4:TaxCatchAll" minOccurs="0"/>
                <xsd:element ref="ns2:lcf76f155ced4ddcb4097134ff3c332f"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17dbb-a32a-40e8-9f02-a412e9e1a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9e497e-50d1-499c-ab9b-a1dd365e5d32"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63cdbb-252c-4d42-aa37-721b51ee920e}" ma:internalName="TaxCatchAll" ma:showField="CatchAllData" ma:web="bb9e497e-50d1-499c-ab9b-a1dd365e5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F738C4-1EF6-42E8-8F8A-5B645A8FB070}"/>
</file>

<file path=customXml/itemProps2.xml><?xml version="1.0" encoding="utf-8"?>
<ds:datastoreItem xmlns:ds="http://schemas.openxmlformats.org/officeDocument/2006/customXml" ds:itemID="{8DF376C9-A125-44D9-8113-06827F7C4EF8}"/>
</file>

<file path=customXml/itemProps3.xml><?xml version="1.0" encoding="utf-8"?>
<ds:datastoreItem xmlns:ds="http://schemas.openxmlformats.org/officeDocument/2006/customXml" ds:itemID="{3C61C7F9-6C7A-40C1-82B7-999171FE5E1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Nordahl, Jens</dc:creator>
  <cp:keywords/>
  <dc:description/>
  <cp:lastModifiedBy/>
  <cp:revision/>
  <dcterms:created xsi:type="dcterms:W3CDTF">2019-10-02T10:53:10Z</dcterms:created>
  <dcterms:modified xsi:type="dcterms:W3CDTF">2025-01-31T17:49:44Z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0x010100C6756168E9D51F4884422AF8811BC745</vt:lpwstr>
  </property>
</Properties>
</file>