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6/Web/"/>
    </mc:Choice>
  </mc:AlternateContent>
  <xr:revisionPtr revIDLastSave="95" documentId="8_{0DF1990C-B3F1-4312-88FD-4F69F009E2DB}" xr6:coauthVersionLast="47" xr6:coauthVersionMax="47" xr10:uidLastSave="{1A76DA3E-2216-48ED-90B2-590DB3BD0A38}"/>
  <bookViews>
    <workbookView xWindow="-120" yWindow="-120" windowWidth="51840" windowHeight="21120" xr2:uid="{A7AB5191-F886-4303-858D-85C5C6D8BBE9}"/>
  </bookViews>
  <sheets>
    <sheet name="April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7" i="1" l="1"/>
  <c r="B117" i="1"/>
  <c r="C111" i="1"/>
  <c r="B111" i="1"/>
  <c r="C102" i="1"/>
  <c r="B102" i="1"/>
  <c r="C95" i="1"/>
  <c r="B95" i="1"/>
  <c r="C80" i="1"/>
  <c r="B80" i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/>
  <c r="D65" i="1"/>
  <c r="E65" i="1" s="1"/>
  <c r="D66" i="1"/>
  <c r="E66" i="1" s="1"/>
  <c r="D67" i="1"/>
  <c r="E67" i="1" s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4" i="1"/>
  <c r="E74" i="1" s="1"/>
  <c r="D75" i="1"/>
  <c r="E75" i="1"/>
  <c r="D76" i="1"/>
  <c r="E76" i="1" s="1"/>
  <c r="D77" i="1"/>
  <c r="E77" i="1" s="1"/>
  <c r="D78" i="1"/>
  <c r="E78" i="1" s="1"/>
  <c r="D79" i="1"/>
  <c r="E79" i="1" s="1"/>
  <c r="D81" i="1"/>
  <c r="E81" i="1" s="1"/>
  <c r="D82" i="1"/>
  <c r="E82" i="1" s="1"/>
  <c r="D83" i="1"/>
  <c r="E83" i="1" s="1"/>
  <c r="D84" i="1"/>
  <c r="E84" i="1" s="1"/>
  <c r="D85" i="1"/>
  <c r="E85" i="1" s="1"/>
  <c r="D86" i="1"/>
  <c r="E86" i="1" s="1"/>
  <c r="D87" i="1"/>
  <c r="E87" i="1" s="1"/>
  <c r="D88" i="1"/>
  <c r="E88" i="1" s="1"/>
  <c r="D89" i="1"/>
  <c r="E89" i="1" s="1"/>
  <c r="D90" i="1"/>
  <c r="E90" i="1" s="1"/>
  <c r="D91" i="1"/>
  <c r="E91" i="1" s="1"/>
  <c r="D92" i="1"/>
  <c r="E92" i="1" s="1"/>
  <c r="D93" i="1"/>
  <c r="E93" i="1" s="1"/>
  <c r="D94" i="1"/>
  <c r="E94" i="1" s="1"/>
  <c r="D96" i="1"/>
  <c r="E96" i="1" s="1"/>
  <c r="D97" i="1"/>
  <c r="E97" i="1" s="1"/>
  <c r="D98" i="1"/>
  <c r="E98" i="1" s="1"/>
  <c r="D99" i="1"/>
  <c r="E99" i="1" s="1"/>
  <c r="D100" i="1"/>
  <c r="E100" i="1" s="1"/>
  <c r="D101" i="1"/>
  <c r="E101" i="1" s="1"/>
  <c r="D103" i="1"/>
  <c r="E103" i="1" s="1"/>
  <c r="D104" i="1"/>
  <c r="E104" i="1" s="1"/>
  <c r="D105" i="1"/>
  <c r="E105" i="1" s="1"/>
  <c r="D106" i="1"/>
  <c r="E106" i="1" s="1"/>
  <c r="D107" i="1"/>
  <c r="E107" i="1" s="1"/>
  <c r="D108" i="1"/>
  <c r="E108" i="1" s="1"/>
  <c r="D109" i="1"/>
  <c r="E109" i="1" s="1"/>
  <c r="D110" i="1"/>
  <c r="E110" i="1" s="1"/>
  <c r="D112" i="1"/>
  <c r="E112" i="1" s="1"/>
  <c r="D113" i="1"/>
  <c r="E113" i="1" s="1"/>
  <c r="D114" i="1"/>
  <c r="E114" i="1" s="1"/>
  <c r="D115" i="1"/>
  <c r="E115" i="1" s="1"/>
  <c r="D116" i="1"/>
  <c r="E116" i="1" s="1"/>
  <c r="D117" i="1"/>
  <c r="E117" i="1" s="1"/>
  <c r="D118" i="1"/>
  <c r="E118" i="1"/>
  <c r="D119" i="1"/>
  <c r="E119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11" i="1"/>
  <c r="E11" i="1" s="1"/>
  <c r="D95" i="1" l="1"/>
  <c r="E95" i="1" s="1"/>
  <c r="D111" i="1"/>
  <c r="E111" i="1" s="1"/>
  <c r="D102" i="1"/>
  <c r="E102" i="1" s="1"/>
  <c r="D80" i="1"/>
  <c r="E80" i="1" s="1"/>
</calcChain>
</file>

<file path=xl/sharedStrings.xml><?xml version="1.0" encoding="utf-8"?>
<sst xmlns="http://schemas.openxmlformats.org/spreadsheetml/2006/main" count="122" uniqueCount="72">
  <si>
    <t>2025</t>
  </si>
  <si>
    <t>2026</t>
  </si>
  <si>
    <t>Rødvin</t>
  </si>
  <si>
    <t>Italia</t>
  </si>
  <si>
    <t>Frankrike</t>
  </si>
  <si>
    <t>Spania</t>
  </si>
  <si>
    <t>Chile</t>
  </si>
  <si>
    <t>USA</t>
  </si>
  <si>
    <t>Portugal</t>
  </si>
  <si>
    <t>Australia</t>
  </si>
  <si>
    <t>Sør-Afrika</t>
  </si>
  <si>
    <t>Argentina</t>
  </si>
  <si>
    <t>Libanon</t>
  </si>
  <si>
    <t>Tyskland</t>
  </si>
  <si>
    <t>Hellas</t>
  </si>
  <si>
    <t>Georgia</t>
  </si>
  <si>
    <t>Østerrike</t>
  </si>
  <si>
    <t>New Zealand</t>
  </si>
  <si>
    <t>Romania</t>
  </si>
  <si>
    <t>England</t>
  </si>
  <si>
    <t>Ungarn</t>
  </si>
  <si>
    <t>Sverige</t>
  </si>
  <si>
    <t>Hvitvin</t>
  </si>
  <si>
    <t>Musserende vin</t>
  </si>
  <si>
    <t>Norge</t>
  </si>
  <si>
    <t>Rosévin</t>
  </si>
  <si>
    <t>Perlende vin</t>
  </si>
  <si>
    <t>Aromatisert vin</t>
  </si>
  <si>
    <t>Sider</t>
  </si>
  <si>
    <t>Fruktvin</t>
  </si>
  <si>
    <t>Totalsum</t>
  </si>
  <si>
    <t>Svakvin</t>
  </si>
  <si>
    <t>Brennevin</t>
  </si>
  <si>
    <t>Vodka</t>
  </si>
  <si>
    <t>Likør</t>
  </si>
  <si>
    <t>Whisky</t>
  </si>
  <si>
    <t>Akevitt</t>
  </si>
  <si>
    <t>Druebrennevin</t>
  </si>
  <si>
    <t>Brennevin, annet</t>
  </si>
  <si>
    <t>Gin</t>
  </si>
  <si>
    <t>Brennevin, nøytralt &lt; 37,5 %</t>
  </si>
  <si>
    <t>Bitter</t>
  </si>
  <si>
    <t>Rom</t>
  </si>
  <si>
    <t>Fruktbrennevin</t>
  </si>
  <si>
    <t>Genever</t>
  </si>
  <si>
    <t>Øl</t>
  </si>
  <si>
    <t>Alkoholfritt</t>
  </si>
  <si>
    <t>Sterkvin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</si>
  <si>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</si>
  <si>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</si>
  <si>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</si>
  <si>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</si>
  <si>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</si>
  <si>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</si>
  <si>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</si>
  <si>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</si>
  <si>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</si>
  <si>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</si>
  <si>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</si>
  <si>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</si>
  <si>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</si>
  <si>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</si>
  <si>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</si>
  <si>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Andre land</t>
  </si>
  <si>
    <t>Totalt salg, liter</t>
  </si>
  <si>
    <t>Kategori</t>
  </si>
  <si>
    <t>Endring</t>
  </si>
  <si>
    <t>Liter</t>
  </si>
  <si>
    <t>Prosent</t>
  </si>
  <si>
    <t>April</t>
  </si>
  <si>
    <t>Svakvin, liter</t>
  </si>
  <si>
    <t>Påsken er årets første salgstopp. Årets påske var to uker tidligere enn fjorårets, det meste av påskesalget ble i år tatt i mars, mot april i fjor. Apriltallene er derfor ikke sammenlignbare med fjorårets.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</si>
</sst>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#,##0;@"/>
    <numFmt numFmtId="165" formatCode="_-* #,##0_-;\-* #,##0_-;_-* &quot;-&quot;??_-;_-@_-"/>
  </numFmts>
  <fonts count="3" x14ac:knownFonts="1">
    <font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9" fontId="0" fillId="0" borderId="0" xfId="1" applyFont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164" fontId="2" fillId="4" borderId="1" xfId="0" applyNumberFormat="1" applyFont="1" applyFill="1" applyBorder="1"/>
    <xf numFmtId="9" fontId="2" fillId="4" borderId="1" xfId="1" applyFont="1" applyFill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9" fontId="0" fillId="0" borderId="1" xfId="1" applyFont="1" applyBorder="1"/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/>
    <xf numFmtId="164" fontId="2" fillId="3" borderId="1" xfId="0" applyNumberFormat="1" applyFont="1" applyFill="1" applyBorder="1"/>
    <xf numFmtId="9" fontId="2" fillId="3" borderId="1" xfId="1" applyFont="1" applyFill="1" applyBorder="1"/>
    <xf numFmtId="0" fontId="0" fillId="0" borderId="1" xfId="0" applyBorder="1" applyAlignment="1">
      <alignment horizontal="left"/>
    </xf>
    <xf numFmtId="165" fontId="0" fillId="0" borderId="1" xfId="0" applyNumberFormat="1" applyBorder="1"/>
    <xf numFmtId="165" fontId="2" fillId="2" borderId="1" xfId="0" applyNumberFormat="1" applyFont="1" applyFill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134D5-B3FA-48B4-97D2-E6B9529D0843}">
  <dimension ref="A1:E119"/>
  <sheetViews>
    <sheetView tabSelected="1" workbookViewId="0">
      <selection sqref="A1:E4"/>
    </sheetView>
  </sheetViews>
  <sheetFormatPr baseColWidth="10" defaultRowHeight="14.25" x14ac:dyDescent="0.25"/>
  <cols>
    <col min="1" max="1" width="31.28515625" customWidth="1"/>
    <col min="2" max="3" width="12.42578125" customWidth="1"/>
  </cols>
  <sheetData>
    <row r="1" spans="1:5" x14ac:dyDescent="0.25">
      <c r="A1" s="23" t="s">
        <v>71</v>
      </c>
      <c r="B1" s="24"/>
      <c r="C1" s="24"/>
      <c r="D1" s="24"/>
      <c r="E1" s="25"/>
    </row>
    <row r="2" spans="1:5" x14ac:dyDescent="0.25">
      <c r="A2" s="26"/>
      <c r="B2" s="22"/>
      <c r="C2" s="22"/>
      <c r="D2" s="22"/>
      <c r="E2" s="27"/>
    </row>
    <row r="3" spans="1:5" x14ac:dyDescent="0.25">
      <c r="A3" s="26"/>
      <c r="B3" s="22"/>
      <c r="C3" s="22"/>
      <c r="D3" s="22"/>
      <c r="E3" s="27"/>
    </row>
    <row r="4" spans="1:5" ht="15" thickBot="1" x14ac:dyDescent="0.3">
      <c r="A4" s="28"/>
      <c r="B4" s="29"/>
      <c r="C4" s="29"/>
      <c r="D4" s="29"/>
      <c r="E4" s="30"/>
    </row>
    <row r="8" spans="1:5" x14ac:dyDescent="0.25">
      <c r="A8" s="3" t="s">
        <v>64</v>
      </c>
      <c r="B8" s="3"/>
      <c r="C8" s="3"/>
      <c r="D8" s="3"/>
      <c r="E8" s="3"/>
    </row>
    <row r="9" spans="1:5" x14ac:dyDescent="0.25">
      <c r="A9" s="4" t="s">
        <v>65</v>
      </c>
      <c r="B9" s="3" t="s">
        <v>69</v>
      </c>
      <c r="C9" s="3"/>
      <c r="D9" s="3" t="s">
        <v>66</v>
      </c>
      <c r="E9" s="3"/>
    </row>
    <row r="10" spans="1:5" x14ac:dyDescent="0.25">
      <c r="A10" s="4"/>
      <c r="B10" s="5" t="s">
        <v>0</v>
      </c>
      <c r="C10" s="5" t="s">
        <v>1</v>
      </c>
      <c r="D10" s="6" t="s">
        <v>67</v>
      </c>
      <c r="E10" s="6" t="s">
        <v>68</v>
      </c>
    </row>
    <row r="11" spans="1:5" x14ac:dyDescent="0.25">
      <c r="A11" s="7" t="s">
        <v>31</v>
      </c>
      <c r="B11" s="8">
        <v>6571379.9699999997</v>
      </c>
      <c r="C11" s="8">
        <v>5310383.5440000007</v>
      </c>
      <c r="D11" s="8">
        <f>C11-B11</f>
        <v>-1260996.425999999</v>
      </c>
      <c r="E11" s="9">
        <f>D11/B11</f>
        <v>-0.19189217968779229</v>
      </c>
    </row>
    <row r="12" spans="1:5" x14ac:dyDescent="0.25">
      <c r="A12" s="10" t="s">
        <v>2</v>
      </c>
      <c r="B12" s="11">
        <v>3253236.82</v>
      </c>
      <c r="C12" s="11">
        <v>2500691.33</v>
      </c>
      <c r="D12" s="11">
        <f t="shared" ref="D12:D36" si="0">C12-B12</f>
        <v>-752545.48999999976</v>
      </c>
      <c r="E12" s="12">
        <f t="shared" ref="E12:E36" si="1">D12/B12</f>
        <v>-0.23132207448703343</v>
      </c>
    </row>
    <row r="13" spans="1:5" x14ac:dyDescent="0.25">
      <c r="A13" s="10" t="s">
        <v>22</v>
      </c>
      <c r="B13" s="11">
        <v>2133783.8429999999</v>
      </c>
      <c r="C13" s="11">
        <v>1809966.4740000002</v>
      </c>
      <c r="D13" s="11">
        <f t="shared" si="0"/>
        <v>-323817.36899999972</v>
      </c>
      <c r="E13" s="12">
        <f t="shared" si="1"/>
        <v>-0.15175734414819061</v>
      </c>
    </row>
    <row r="14" spans="1:5" x14ac:dyDescent="0.25">
      <c r="A14" s="10" t="s">
        <v>23</v>
      </c>
      <c r="B14" s="11">
        <v>555614.17499999981</v>
      </c>
      <c r="C14" s="11">
        <v>461957.75</v>
      </c>
      <c r="D14" s="11">
        <f t="shared" si="0"/>
        <v>-93656.424999999814</v>
      </c>
      <c r="E14" s="12">
        <f t="shared" si="1"/>
        <v>-0.16856377899285929</v>
      </c>
    </row>
    <row r="15" spans="1:5" x14ac:dyDescent="0.25">
      <c r="A15" s="10" t="s">
        <v>25</v>
      </c>
      <c r="B15" s="11">
        <v>480659.21499999997</v>
      </c>
      <c r="C15" s="11">
        <v>419628.25</v>
      </c>
      <c r="D15" s="11">
        <f t="shared" si="0"/>
        <v>-61030.964999999967</v>
      </c>
      <c r="E15" s="12">
        <f t="shared" si="1"/>
        <v>-0.12697346289303946</v>
      </c>
    </row>
    <row r="16" spans="1:5" x14ac:dyDescent="0.25">
      <c r="A16" s="10" t="s">
        <v>26</v>
      </c>
      <c r="B16" s="11">
        <v>65538.450000000012</v>
      </c>
      <c r="C16" s="11">
        <v>51625.25</v>
      </c>
      <c r="D16" s="11">
        <f t="shared" si="0"/>
        <v>-13913.200000000012</v>
      </c>
      <c r="E16" s="12">
        <f t="shared" si="1"/>
        <v>-0.21229064770375267</v>
      </c>
    </row>
    <row r="17" spans="1:5" x14ac:dyDescent="0.25">
      <c r="A17" s="10" t="s">
        <v>27</v>
      </c>
      <c r="B17" s="11">
        <v>47878.087000000007</v>
      </c>
      <c r="C17" s="11">
        <v>35289.635000000002</v>
      </c>
      <c r="D17" s="11">
        <f t="shared" si="0"/>
        <v>-12588.452000000005</v>
      </c>
      <c r="E17" s="12">
        <f t="shared" si="1"/>
        <v>-0.26292721344526576</v>
      </c>
    </row>
    <row r="18" spans="1:5" x14ac:dyDescent="0.25">
      <c r="A18" s="10" t="s">
        <v>28</v>
      </c>
      <c r="B18" s="11">
        <v>33885.030000000006</v>
      </c>
      <c r="C18" s="11">
        <v>30199.255000000001</v>
      </c>
      <c r="D18" s="11">
        <f t="shared" si="0"/>
        <v>-3685.7750000000051</v>
      </c>
      <c r="E18" s="12">
        <f t="shared" si="1"/>
        <v>-0.10877295962258272</v>
      </c>
    </row>
    <row r="19" spans="1:5" x14ac:dyDescent="0.25">
      <c r="A19" s="10" t="s">
        <v>29</v>
      </c>
      <c r="B19" s="11">
        <v>780.6</v>
      </c>
      <c r="C19" s="11">
        <v>1021.85</v>
      </c>
      <c r="D19" s="11">
        <f t="shared" si="0"/>
        <v>241.25</v>
      </c>
      <c r="E19" s="12">
        <f t="shared" si="1"/>
        <v>0.30905713553676656</v>
      </c>
    </row>
    <row r="20" spans="1:5" x14ac:dyDescent="0.25">
      <c r="A20" s="7" t="s">
        <v>32</v>
      </c>
      <c r="B20" s="8">
        <v>1056513.2749999999</v>
      </c>
      <c r="C20" s="8">
        <v>854638.36</v>
      </c>
      <c r="D20" s="8">
        <f t="shared" si="0"/>
        <v>-201874.91499999992</v>
      </c>
      <c r="E20" s="9">
        <f t="shared" si="1"/>
        <v>-0.19107655320279807</v>
      </c>
    </row>
    <row r="21" spans="1:5" x14ac:dyDescent="0.25">
      <c r="A21" s="10" t="s">
        <v>33</v>
      </c>
      <c r="B21" s="11">
        <v>279615.67</v>
      </c>
      <c r="C21" s="11">
        <v>241129.3</v>
      </c>
      <c r="D21" s="11">
        <f t="shared" si="0"/>
        <v>-38486.369999999995</v>
      </c>
      <c r="E21" s="12">
        <f t="shared" si="1"/>
        <v>-0.1376402474153183</v>
      </c>
    </row>
    <row r="22" spans="1:5" x14ac:dyDescent="0.25">
      <c r="A22" s="10" t="s">
        <v>34</v>
      </c>
      <c r="B22" s="11">
        <v>226073.95999999996</v>
      </c>
      <c r="C22" s="11">
        <v>173239.53000000003</v>
      </c>
      <c r="D22" s="11">
        <f t="shared" si="0"/>
        <v>-52834.429999999935</v>
      </c>
      <c r="E22" s="12">
        <f t="shared" si="1"/>
        <v>-0.233704182471966</v>
      </c>
    </row>
    <row r="23" spans="1:5" x14ac:dyDescent="0.25">
      <c r="A23" s="10" t="s">
        <v>35</v>
      </c>
      <c r="B23" s="11">
        <v>133246.85999999999</v>
      </c>
      <c r="C23" s="11">
        <v>117419.47</v>
      </c>
      <c r="D23" s="11">
        <f t="shared" si="0"/>
        <v>-15827.389999999985</v>
      </c>
      <c r="E23" s="12">
        <f t="shared" si="1"/>
        <v>-0.11878246136531838</v>
      </c>
    </row>
    <row r="24" spans="1:5" x14ac:dyDescent="0.25">
      <c r="A24" s="10" t="s">
        <v>36</v>
      </c>
      <c r="B24" s="11">
        <v>99662</v>
      </c>
      <c r="C24" s="11">
        <v>75209.180000000008</v>
      </c>
      <c r="D24" s="11">
        <f t="shared" si="0"/>
        <v>-24452.819999999992</v>
      </c>
      <c r="E24" s="12">
        <f t="shared" si="1"/>
        <v>-0.24535750837831863</v>
      </c>
    </row>
    <row r="25" spans="1:5" x14ac:dyDescent="0.25">
      <c r="A25" s="10" t="s">
        <v>37</v>
      </c>
      <c r="B25" s="11">
        <v>88436.450000000012</v>
      </c>
      <c r="C25" s="11">
        <v>68853.95</v>
      </c>
      <c r="D25" s="11">
        <f t="shared" si="0"/>
        <v>-19582.500000000015</v>
      </c>
      <c r="E25" s="12">
        <f t="shared" si="1"/>
        <v>-0.22143019083194782</v>
      </c>
    </row>
    <row r="26" spans="1:5" x14ac:dyDescent="0.25">
      <c r="A26" s="10" t="s">
        <v>38</v>
      </c>
      <c r="B26" s="11">
        <v>82889.664999999994</v>
      </c>
      <c r="C26" s="11">
        <v>63988.75</v>
      </c>
      <c r="D26" s="11">
        <f t="shared" si="0"/>
        <v>-18900.914999999994</v>
      </c>
      <c r="E26" s="12">
        <f t="shared" si="1"/>
        <v>-0.2280249896051576</v>
      </c>
    </row>
    <row r="27" spans="1:5" x14ac:dyDescent="0.25">
      <c r="A27" s="10" t="s">
        <v>39</v>
      </c>
      <c r="B27" s="11">
        <v>65518.149999999994</v>
      </c>
      <c r="C27" s="11">
        <v>51907.319999999985</v>
      </c>
      <c r="D27" s="11">
        <f t="shared" si="0"/>
        <v>-13610.830000000009</v>
      </c>
      <c r="E27" s="12">
        <f t="shared" si="1"/>
        <v>-0.20774136632368298</v>
      </c>
    </row>
    <row r="28" spans="1:5" x14ac:dyDescent="0.25">
      <c r="A28" s="10" t="s">
        <v>40</v>
      </c>
      <c r="B28" s="11">
        <v>39453.850000000006</v>
      </c>
      <c r="C28" s="11">
        <v>27902.199999999997</v>
      </c>
      <c r="D28" s="11">
        <f t="shared" si="0"/>
        <v>-11551.650000000009</v>
      </c>
      <c r="E28" s="12">
        <f t="shared" si="1"/>
        <v>-0.29278891667099682</v>
      </c>
    </row>
    <row r="29" spans="1:5" x14ac:dyDescent="0.25">
      <c r="A29" s="10" t="s">
        <v>41</v>
      </c>
      <c r="B29" s="11">
        <v>18078.12</v>
      </c>
      <c r="C29" s="11">
        <v>14772.96</v>
      </c>
      <c r="D29" s="11">
        <f t="shared" si="0"/>
        <v>-3305.16</v>
      </c>
      <c r="E29" s="12">
        <f t="shared" si="1"/>
        <v>-0.1828265328474421</v>
      </c>
    </row>
    <row r="30" spans="1:5" x14ac:dyDescent="0.25">
      <c r="A30" s="10" t="s">
        <v>42</v>
      </c>
      <c r="B30" s="11">
        <v>15671.8</v>
      </c>
      <c r="C30" s="11">
        <v>13842.599999999999</v>
      </c>
      <c r="D30" s="11">
        <f t="shared" si="0"/>
        <v>-1829.2000000000007</v>
      </c>
      <c r="E30" s="12">
        <f t="shared" si="1"/>
        <v>-0.11671920264424003</v>
      </c>
    </row>
    <row r="31" spans="1:5" x14ac:dyDescent="0.25">
      <c r="A31" s="10" t="s">
        <v>43</v>
      </c>
      <c r="B31" s="11">
        <v>7079.25</v>
      </c>
      <c r="C31" s="11">
        <v>5798.4</v>
      </c>
      <c r="D31" s="11">
        <f t="shared" si="0"/>
        <v>-1280.8500000000004</v>
      </c>
      <c r="E31" s="12">
        <f t="shared" si="1"/>
        <v>-0.1809301832821274</v>
      </c>
    </row>
    <row r="32" spans="1:5" x14ac:dyDescent="0.25">
      <c r="A32" s="10" t="s">
        <v>44</v>
      </c>
      <c r="B32" s="11">
        <v>787.5</v>
      </c>
      <c r="C32" s="11">
        <v>574.70000000000005</v>
      </c>
      <c r="D32" s="11">
        <f t="shared" si="0"/>
        <v>-212.79999999999995</v>
      </c>
      <c r="E32" s="12">
        <f t="shared" si="1"/>
        <v>-0.27022222222222214</v>
      </c>
    </row>
    <row r="33" spans="1:5" x14ac:dyDescent="0.25">
      <c r="A33" s="7" t="s">
        <v>45</v>
      </c>
      <c r="B33" s="8">
        <v>297771.96699999995</v>
      </c>
      <c r="C33" s="8">
        <v>264003.91099999996</v>
      </c>
      <c r="D33" s="8">
        <f t="shared" si="0"/>
        <v>-33768.055999999982</v>
      </c>
      <c r="E33" s="9">
        <f t="shared" si="1"/>
        <v>-0.11340240097215057</v>
      </c>
    </row>
    <row r="34" spans="1:5" x14ac:dyDescent="0.25">
      <c r="A34" s="7" t="s">
        <v>46</v>
      </c>
      <c r="B34" s="8">
        <v>104656.87</v>
      </c>
      <c r="C34" s="8">
        <v>98222.7</v>
      </c>
      <c r="D34" s="8">
        <f t="shared" si="0"/>
        <v>-6434.1699999999983</v>
      </c>
      <c r="E34" s="9">
        <f t="shared" si="1"/>
        <v>-6.1478716112950811E-2</v>
      </c>
    </row>
    <row r="35" spans="1:5" x14ac:dyDescent="0.25">
      <c r="A35" s="7" t="s">
        <v>47</v>
      </c>
      <c r="B35" s="8">
        <v>34217.675000000003</v>
      </c>
      <c r="C35" s="8">
        <v>27905.075000000001</v>
      </c>
      <c r="D35" s="8">
        <f t="shared" si="0"/>
        <v>-6312.6000000000022</v>
      </c>
      <c r="E35" s="9">
        <f t="shared" si="1"/>
        <v>-0.1844836038684686</v>
      </c>
    </row>
    <row r="36" spans="1:5" x14ac:dyDescent="0.25">
      <c r="A36" s="13" t="s">
        <v>30</v>
      </c>
      <c r="B36" s="14">
        <v>8064539.7570000002</v>
      </c>
      <c r="C36" s="14">
        <v>6555153.5900000008</v>
      </c>
      <c r="D36" s="15">
        <f t="shared" si="0"/>
        <v>-1509386.1669999994</v>
      </c>
      <c r="E36" s="16">
        <f t="shared" si="1"/>
        <v>-0.18716333634412999</v>
      </c>
    </row>
    <row r="37" spans="1:5" x14ac:dyDescent="0.25">
      <c r="D37" s="1"/>
      <c r="E37" s="2"/>
    </row>
    <row r="38" spans="1:5" x14ac:dyDescent="0.25">
      <c r="D38" s="1"/>
      <c r="E38" s="2"/>
    </row>
    <row r="39" spans="1:5" x14ac:dyDescent="0.25">
      <c r="D39" s="1"/>
      <c r="E39" s="2"/>
    </row>
    <row r="40" spans="1:5" x14ac:dyDescent="0.25">
      <c r="A40" s="3" t="s">
        <v>64</v>
      </c>
      <c r="B40" s="3"/>
      <c r="C40" s="3"/>
      <c r="D40" s="3"/>
      <c r="E40" s="3"/>
    </row>
    <row r="41" spans="1:5" x14ac:dyDescent="0.25">
      <c r="A41" s="4" t="s">
        <v>65</v>
      </c>
      <c r="B41" s="3" t="s">
        <v>69</v>
      </c>
      <c r="C41" s="3"/>
      <c r="D41" s="3" t="s">
        <v>66</v>
      </c>
      <c r="E41" s="3"/>
    </row>
    <row r="42" spans="1:5" x14ac:dyDescent="0.25">
      <c r="A42" s="4"/>
      <c r="B42" s="5" t="s">
        <v>0</v>
      </c>
      <c r="C42" s="5" t="s">
        <v>1</v>
      </c>
      <c r="D42" s="6" t="s">
        <v>67</v>
      </c>
      <c r="E42" s="6" t="s">
        <v>68</v>
      </c>
    </row>
    <row r="43" spans="1:5" x14ac:dyDescent="0.25">
      <c r="A43" s="17" t="s">
        <v>48</v>
      </c>
      <c r="B43" s="18">
        <v>455449.21200000006</v>
      </c>
      <c r="C43" s="18">
        <v>363715.67700000003</v>
      </c>
      <c r="D43" s="11">
        <f t="shared" ref="D43:D79" si="2">C43-B43</f>
        <v>-91733.535000000033</v>
      </c>
      <c r="E43" s="12">
        <f t="shared" ref="E43:E79" si="3">D43/B43</f>
        <v>-0.20141331367590559</v>
      </c>
    </row>
    <row r="44" spans="1:5" x14ac:dyDescent="0.25">
      <c r="A44" s="17" t="s">
        <v>49</v>
      </c>
      <c r="B44" s="18">
        <v>1025452.3169999999</v>
      </c>
      <c r="C44" s="18">
        <v>867054.04899999988</v>
      </c>
      <c r="D44" s="11">
        <f t="shared" si="2"/>
        <v>-158398.26800000004</v>
      </c>
      <c r="E44" s="12">
        <f t="shared" si="3"/>
        <v>-0.1544667317768614</v>
      </c>
    </row>
    <row r="45" spans="1:5" x14ac:dyDescent="0.25">
      <c r="A45" s="17" t="s">
        <v>50</v>
      </c>
      <c r="B45" s="18">
        <v>424763.73800000001</v>
      </c>
      <c r="C45" s="18">
        <v>330567.12499999994</v>
      </c>
      <c r="D45" s="11">
        <f t="shared" si="2"/>
        <v>-94196.61300000007</v>
      </c>
      <c r="E45" s="12">
        <f t="shared" si="3"/>
        <v>-0.2217623694610204</v>
      </c>
    </row>
    <row r="46" spans="1:5" x14ac:dyDescent="0.25">
      <c r="A46" s="17" t="s">
        <v>51</v>
      </c>
      <c r="B46" s="18">
        <v>115726.202</v>
      </c>
      <c r="C46" s="18">
        <v>86407.239999999991</v>
      </c>
      <c r="D46" s="11">
        <f t="shared" si="2"/>
        <v>-29318.962000000014</v>
      </c>
      <c r="E46" s="12">
        <f t="shared" si="3"/>
        <v>-0.25334765587485547</v>
      </c>
    </row>
    <row r="47" spans="1:5" x14ac:dyDescent="0.25">
      <c r="A47" s="17" t="s">
        <v>52</v>
      </c>
      <c r="B47" s="18">
        <v>578854.00100000005</v>
      </c>
      <c r="C47" s="18">
        <v>431032.73300000001</v>
      </c>
      <c r="D47" s="11">
        <f t="shared" si="2"/>
        <v>-147821.26800000004</v>
      </c>
      <c r="E47" s="12">
        <f t="shared" si="3"/>
        <v>-0.25536882831358376</v>
      </c>
    </row>
    <row r="48" spans="1:5" x14ac:dyDescent="0.25">
      <c r="A48" s="17" t="s">
        <v>53</v>
      </c>
      <c r="B48" s="18">
        <v>379651.22399999999</v>
      </c>
      <c r="C48" s="18">
        <v>299405.79000000004</v>
      </c>
      <c r="D48" s="11">
        <f t="shared" si="2"/>
        <v>-80245.43399999995</v>
      </c>
      <c r="E48" s="12">
        <f t="shared" si="3"/>
        <v>-0.21136619330377809</v>
      </c>
    </row>
    <row r="49" spans="1:5" x14ac:dyDescent="0.25">
      <c r="A49" s="17" t="s">
        <v>54</v>
      </c>
      <c r="B49" s="18">
        <v>398859.79499999998</v>
      </c>
      <c r="C49" s="18">
        <v>314906.74700000003</v>
      </c>
      <c r="D49" s="11">
        <f t="shared" si="2"/>
        <v>-83953.047999999952</v>
      </c>
      <c r="E49" s="12">
        <f t="shared" si="3"/>
        <v>-0.21048260329171548</v>
      </c>
    </row>
    <row r="50" spans="1:5" x14ac:dyDescent="0.25">
      <c r="A50" s="17" t="s">
        <v>55</v>
      </c>
      <c r="B50" s="18">
        <v>1070643.8629999999</v>
      </c>
      <c r="C50" s="18">
        <v>953747.83199999994</v>
      </c>
      <c r="D50" s="11">
        <f t="shared" si="2"/>
        <v>-116896.03099999996</v>
      </c>
      <c r="E50" s="12">
        <f t="shared" si="3"/>
        <v>-0.10918292724571473</v>
      </c>
    </row>
    <row r="51" spans="1:5" x14ac:dyDescent="0.25">
      <c r="A51" s="17" t="s">
        <v>56</v>
      </c>
      <c r="B51" s="18">
        <v>709655.61300000013</v>
      </c>
      <c r="C51" s="18">
        <v>574688.92700000003</v>
      </c>
      <c r="D51" s="11">
        <f t="shared" si="2"/>
        <v>-134966.6860000001</v>
      </c>
      <c r="E51" s="12">
        <f t="shared" si="3"/>
        <v>-0.19018617414923494</v>
      </c>
    </row>
    <row r="52" spans="1:5" x14ac:dyDescent="0.25">
      <c r="A52" s="17" t="s">
        <v>57</v>
      </c>
      <c r="B52" s="18">
        <v>261070.473</v>
      </c>
      <c r="C52" s="18">
        <v>204896.77299999999</v>
      </c>
      <c r="D52" s="11">
        <f t="shared" si="2"/>
        <v>-56173.700000000012</v>
      </c>
      <c r="E52" s="12">
        <f t="shared" si="3"/>
        <v>-0.21516680670356778</v>
      </c>
    </row>
    <row r="53" spans="1:5" x14ac:dyDescent="0.25">
      <c r="A53" s="17" t="s">
        <v>58</v>
      </c>
      <c r="B53" s="18">
        <v>292240.27500000002</v>
      </c>
      <c r="C53" s="18">
        <v>228000.978</v>
      </c>
      <c r="D53" s="11">
        <f t="shared" si="2"/>
        <v>-64239.29700000002</v>
      </c>
      <c r="E53" s="12">
        <f t="shared" si="3"/>
        <v>-0.21981671417466336</v>
      </c>
    </row>
    <row r="54" spans="1:5" x14ac:dyDescent="0.25">
      <c r="A54" s="17" t="s">
        <v>59</v>
      </c>
      <c r="B54" s="18">
        <v>703398.47899999993</v>
      </c>
      <c r="C54" s="18">
        <v>549986.39999999991</v>
      </c>
      <c r="D54" s="11">
        <f t="shared" si="2"/>
        <v>-153412.07900000003</v>
      </c>
      <c r="E54" s="12">
        <f t="shared" si="3"/>
        <v>-0.21810123789022301</v>
      </c>
    </row>
    <row r="55" spans="1:5" x14ac:dyDescent="0.25">
      <c r="A55" s="17" t="s">
        <v>60</v>
      </c>
      <c r="B55" s="18">
        <v>422465.06900000008</v>
      </c>
      <c r="C55" s="18">
        <v>350784.52100000001</v>
      </c>
      <c r="D55" s="11">
        <f t="shared" si="2"/>
        <v>-71680.548000000068</v>
      </c>
      <c r="E55" s="12">
        <f t="shared" si="3"/>
        <v>-0.16967212974476725</v>
      </c>
    </row>
    <row r="56" spans="1:5" x14ac:dyDescent="0.25">
      <c r="A56" s="17" t="s">
        <v>61</v>
      </c>
      <c r="B56" s="18">
        <v>922622.74600000004</v>
      </c>
      <c r="C56" s="18">
        <v>741177.41399999999</v>
      </c>
      <c r="D56" s="11">
        <f t="shared" si="2"/>
        <v>-181445.33200000005</v>
      </c>
      <c r="E56" s="12">
        <f t="shared" si="3"/>
        <v>-0.19666253925198593</v>
      </c>
    </row>
    <row r="57" spans="1:5" x14ac:dyDescent="0.25">
      <c r="A57" s="17" t="s">
        <v>62</v>
      </c>
      <c r="B57" s="18">
        <v>303686.75</v>
      </c>
      <c r="C57" s="18">
        <v>258781.38400000002</v>
      </c>
      <c r="D57" s="11">
        <f t="shared" si="2"/>
        <v>-44905.36599999998</v>
      </c>
      <c r="E57" s="12">
        <f t="shared" si="3"/>
        <v>-0.14786738637757485</v>
      </c>
    </row>
    <row r="58" spans="1:5" x14ac:dyDescent="0.25">
      <c r="A58" s="13" t="s">
        <v>30</v>
      </c>
      <c r="B58" s="19">
        <v>8064539.7570000011</v>
      </c>
      <c r="C58" s="19">
        <v>6555153.5899999989</v>
      </c>
      <c r="D58" s="15">
        <f t="shared" si="2"/>
        <v>-1509386.1670000022</v>
      </c>
      <c r="E58" s="16">
        <f t="shared" si="3"/>
        <v>-0.18716333634413032</v>
      </c>
    </row>
    <row r="59" spans="1:5" x14ac:dyDescent="0.25">
      <c r="D59" s="1"/>
      <c r="E59" s="2"/>
    </row>
    <row r="60" spans="1:5" x14ac:dyDescent="0.25">
      <c r="D60" s="1"/>
      <c r="E60" s="2"/>
    </row>
    <row r="61" spans="1:5" x14ac:dyDescent="0.25">
      <c r="D61" s="1"/>
      <c r="E61" s="2"/>
    </row>
    <row r="62" spans="1:5" x14ac:dyDescent="0.25">
      <c r="A62" s="3" t="s">
        <v>70</v>
      </c>
      <c r="B62" s="3"/>
      <c r="C62" s="3"/>
      <c r="D62" s="3"/>
      <c r="E62" s="3"/>
    </row>
    <row r="63" spans="1:5" x14ac:dyDescent="0.25">
      <c r="A63" s="4" t="s">
        <v>65</v>
      </c>
      <c r="B63" s="3" t="s">
        <v>69</v>
      </c>
      <c r="C63" s="3"/>
      <c r="D63" s="3" t="s">
        <v>66</v>
      </c>
      <c r="E63" s="3"/>
    </row>
    <row r="64" spans="1:5" x14ac:dyDescent="0.25">
      <c r="A64" s="4"/>
      <c r="B64" s="5" t="s">
        <v>0</v>
      </c>
      <c r="C64" s="5" t="s">
        <v>1</v>
      </c>
      <c r="D64" s="6" t="s">
        <v>67</v>
      </c>
      <c r="E64" s="6" t="s">
        <v>68</v>
      </c>
    </row>
    <row r="65" spans="1:5" x14ac:dyDescent="0.25">
      <c r="A65" s="7" t="s">
        <v>2</v>
      </c>
      <c r="B65" s="8">
        <v>3253236.8200000003</v>
      </c>
      <c r="C65" s="8">
        <v>2500691.33</v>
      </c>
      <c r="D65" s="8">
        <f t="shared" si="2"/>
        <v>-752545.49000000022</v>
      </c>
      <c r="E65" s="9">
        <f t="shared" si="3"/>
        <v>-0.23132207448703354</v>
      </c>
    </row>
    <row r="66" spans="1:5" x14ac:dyDescent="0.25">
      <c r="A66" s="10" t="s">
        <v>3</v>
      </c>
      <c r="B66" s="11">
        <v>1148600.601</v>
      </c>
      <c r="C66" s="11">
        <v>864676.55799999996</v>
      </c>
      <c r="D66" s="11">
        <f t="shared" si="2"/>
        <v>-283924.04300000006</v>
      </c>
      <c r="E66" s="12">
        <f t="shared" si="3"/>
        <v>-0.24719127149403264</v>
      </c>
    </row>
    <row r="67" spans="1:5" x14ac:dyDescent="0.25">
      <c r="A67" s="10" t="s">
        <v>4</v>
      </c>
      <c r="B67" s="11">
        <v>444182.21899999998</v>
      </c>
      <c r="C67" s="11">
        <v>367159.54700000002</v>
      </c>
      <c r="D67" s="11">
        <f t="shared" si="2"/>
        <v>-77022.671999999962</v>
      </c>
      <c r="E67" s="12">
        <f t="shared" si="3"/>
        <v>-0.17340332121669186</v>
      </c>
    </row>
    <row r="68" spans="1:5" x14ac:dyDescent="0.25">
      <c r="A68" s="10" t="s">
        <v>5</v>
      </c>
      <c r="B68" s="11">
        <v>465120.75</v>
      </c>
      <c r="C68" s="11">
        <v>345397.97499999998</v>
      </c>
      <c r="D68" s="11">
        <f t="shared" si="2"/>
        <v>-119722.77500000002</v>
      </c>
      <c r="E68" s="12">
        <f t="shared" si="3"/>
        <v>-0.25740149197815843</v>
      </c>
    </row>
    <row r="69" spans="1:5" x14ac:dyDescent="0.25">
      <c r="A69" s="10" t="s">
        <v>6</v>
      </c>
      <c r="B69" s="11">
        <v>261865.875</v>
      </c>
      <c r="C69" s="11">
        <v>214250.25</v>
      </c>
      <c r="D69" s="11">
        <f t="shared" si="2"/>
        <v>-47615.625</v>
      </c>
      <c r="E69" s="12">
        <f t="shared" si="3"/>
        <v>-0.18183211157238416</v>
      </c>
    </row>
    <row r="70" spans="1:5" x14ac:dyDescent="0.25">
      <c r="A70" s="10" t="s">
        <v>7</v>
      </c>
      <c r="B70" s="11">
        <v>261462.625</v>
      </c>
      <c r="C70" s="11">
        <v>207128.25</v>
      </c>
      <c r="D70" s="11">
        <f t="shared" si="2"/>
        <v>-54334.375</v>
      </c>
      <c r="E70" s="12">
        <f t="shared" si="3"/>
        <v>-0.20780933795030934</v>
      </c>
    </row>
    <row r="71" spans="1:5" x14ac:dyDescent="0.25">
      <c r="A71" s="10" t="s">
        <v>8</v>
      </c>
      <c r="B71" s="11">
        <v>228831.875</v>
      </c>
      <c r="C71" s="11">
        <v>176390.375</v>
      </c>
      <c r="D71" s="11">
        <f t="shared" si="2"/>
        <v>-52441.5</v>
      </c>
      <c r="E71" s="12">
        <f t="shared" si="3"/>
        <v>-0.22917043353335281</v>
      </c>
    </row>
    <row r="72" spans="1:5" x14ac:dyDescent="0.25">
      <c r="A72" s="10" t="s">
        <v>9</v>
      </c>
      <c r="B72" s="11">
        <v>205331.125</v>
      </c>
      <c r="C72" s="11">
        <v>144076.5</v>
      </c>
      <c r="D72" s="11">
        <f t="shared" si="2"/>
        <v>-61254.625</v>
      </c>
      <c r="E72" s="12">
        <f t="shared" si="3"/>
        <v>-0.2983211873017303</v>
      </c>
    </row>
    <row r="73" spans="1:5" x14ac:dyDescent="0.25">
      <c r="A73" s="10" t="s">
        <v>10</v>
      </c>
      <c r="B73" s="11">
        <v>60696.25</v>
      </c>
      <c r="C73" s="11">
        <v>50543.75</v>
      </c>
      <c r="D73" s="11">
        <f t="shared" si="2"/>
        <v>-10152.5</v>
      </c>
      <c r="E73" s="12">
        <f t="shared" si="3"/>
        <v>-0.16726733529666166</v>
      </c>
    </row>
    <row r="74" spans="1:5" x14ac:dyDescent="0.25">
      <c r="A74" s="10" t="s">
        <v>11</v>
      </c>
      <c r="B74" s="11">
        <v>49750.5</v>
      </c>
      <c r="C74" s="11">
        <v>41234.25</v>
      </c>
      <c r="D74" s="11">
        <f t="shared" si="2"/>
        <v>-8516.25</v>
      </c>
      <c r="E74" s="12">
        <f t="shared" si="3"/>
        <v>-0.17117918412880273</v>
      </c>
    </row>
    <row r="75" spans="1:5" x14ac:dyDescent="0.25">
      <c r="A75" s="10" t="s">
        <v>12</v>
      </c>
      <c r="B75" s="11">
        <v>50983.875</v>
      </c>
      <c r="C75" s="11">
        <v>34979.25</v>
      </c>
      <c r="D75" s="11">
        <f t="shared" si="2"/>
        <v>-16004.625</v>
      </c>
      <c r="E75" s="12">
        <f t="shared" si="3"/>
        <v>-0.31391542914303788</v>
      </c>
    </row>
    <row r="76" spans="1:5" x14ac:dyDescent="0.25">
      <c r="A76" s="10" t="s">
        <v>13</v>
      </c>
      <c r="B76" s="11">
        <v>33256.25</v>
      </c>
      <c r="C76" s="11">
        <v>21928.75</v>
      </c>
      <c r="D76" s="11">
        <f t="shared" si="2"/>
        <v>-11327.5</v>
      </c>
      <c r="E76" s="12">
        <f t="shared" si="3"/>
        <v>-0.3406126667919564</v>
      </c>
    </row>
    <row r="77" spans="1:5" x14ac:dyDescent="0.25">
      <c r="A77" s="10" t="s">
        <v>14</v>
      </c>
      <c r="B77" s="11">
        <v>7048.25</v>
      </c>
      <c r="C77" s="11">
        <v>10070.5</v>
      </c>
      <c r="D77" s="11">
        <f t="shared" si="2"/>
        <v>3022.25</v>
      </c>
      <c r="E77" s="12">
        <f t="shared" si="3"/>
        <v>0.42879438158408117</v>
      </c>
    </row>
    <row r="78" spans="1:5" x14ac:dyDescent="0.25">
      <c r="A78" s="10" t="s">
        <v>15</v>
      </c>
      <c r="B78" s="11">
        <v>15078</v>
      </c>
      <c r="C78" s="11">
        <v>8607</v>
      </c>
      <c r="D78" s="11">
        <f t="shared" si="2"/>
        <v>-6471</v>
      </c>
      <c r="E78" s="12">
        <f t="shared" si="3"/>
        <v>-0.42916832471150018</v>
      </c>
    </row>
    <row r="79" spans="1:5" x14ac:dyDescent="0.25">
      <c r="A79" s="10" t="s">
        <v>16</v>
      </c>
      <c r="B79" s="11">
        <v>10403.875</v>
      </c>
      <c r="C79" s="11">
        <v>7056.125</v>
      </c>
      <c r="D79" s="11">
        <f t="shared" si="2"/>
        <v>-3347.75</v>
      </c>
      <c r="E79" s="12">
        <f t="shared" si="3"/>
        <v>-0.32177914478980185</v>
      </c>
    </row>
    <row r="80" spans="1:5" x14ac:dyDescent="0.25">
      <c r="A80" s="10" t="s">
        <v>63</v>
      </c>
      <c r="B80" s="11">
        <f>B65-SUM(B66:B79)</f>
        <v>10624.75</v>
      </c>
      <c r="C80" s="11">
        <f>C65-SUM(C66:C79)</f>
        <v>7192.25</v>
      </c>
      <c r="D80" s="11">
        <f t="shared" ref="D80:D98" si="4">C80-B80</f>
        <v>-3432.5</v>
      </c>
      <c r="E80" s="12">
        <f t="shared" ref="E80:E98" si="5">D80/B80</f>
        <v>-0.32306642509235511</v>
      </c>
    </row>
    <row r="81" spans="1:5" x14ac:dyDescent="0.25">
      <c r="A81" s="7" t="s">
        <v>22</v>
      </c>
      <c r="B81" s="8">
        <v>2133783.8429999999</v>
      </c>
      <c r="C81" s="8">
        <v>1809966.4739999999</v>
      </c>
      <c r="D81" s="8">
        <f t="shared" si="4"/>
        <v>-323817.36899999995</v>
      </c>
      <c r="E81" s="9">
        <f t="shared" si="5"/>
        <v>-0.15175734414819073</v>
      </c>
    </row>
    <row r="82" spans="1:5" x14ac:dyDescent="0.25">
      <c r="A82" s="10" t="s">
        <v>4</v>
      </c>
      <c r="B82" s="11">
        <v>552827.60600000003</v>
      </c>
      <c r="C82" s="11">
        <v>478936.80800000002</v>
      </c>
      <c r="D82" s="11">
        <f t="shared" si="4"/>
        <v>-73890.79800000001</v>
      </c>
      <c r="E82" s="12">
        <f t="shared" si="5"/>
        <v>-0.13365974708578501</v>
      </c>
    </row>
    <row r="83" spans="1:5" x14ac:dyDescent="0.25">
      <c r="A83" s="10" t="s">
        <v>13</v>
      </c>
      <c r="B83" s="11">
        <v>545829.49300000002</v>
      </c>
      <c r="C83" s="11">
        <v>453172.55499999999</v>
      </c>
      <c r="D83" s="11">
        <f t="shared" si="4"/>
        <v>-92656.938000000024</v>
      </c>
      <c r="E83" s="12">
        <f t="shared" si="5"/>
        <v>-0.1697543632000113</v>
      </c>
    </row>
    <row r="84" spans="1:5" x14ac:dyDescent="0.25">
      <c r="A84" s="10" t="s">
        <v>6</v>
      </c>
      <c r="B84" s="11">
        <v>228605.75</v>
      </c>
      <c r="C84" s="11">
        <v>203541</v>
      </c>
      <c r="D84" s="11">
        <f t="shared" si="4"/>
        <v>-25064.75</v>
      </c>
      <c r="E84" s="12">
        <f t="shared" si="5"/>
        <v>-0.10964181784578909</v>
      </c>
    </row>
    <row r="85" spans="1:5" x14ac:dyDescent="0.25">
      <c r="A85" s="10" t="s">
        <v>3</v>
      </c>
      <c r="B85" s="11">
        <v>189512.84</v>
      </c>
      <c r="C85" s="11">
        <v>154308.853</v>
      </c>
      <c r="D85" s="11">
        <f t="shared" si="4"/>
        <v>-35203.986999999994</v>
      </c>
      <c r="E85" s="12">
        <f t="shared" si="5"/>
        <v>-0.18576043185253302</v>
      </c>
    </row>
    <row r="86" spans="1:5" x14ac:dyDescent="0.25">
      <c r="A86" s="10" t="s">
        <v>8</v>
      </c>
      <c r="B86" s="11">
        <v>119394.25</v>
      </c>
      <c r="C86" s="11">
        <v>107883.125</v>
      </c>
      <c r="D86" s="11">
        <f t="shared" si="4"/>
        <v>-11511.125</v>
      </c>
      <c r="E86" s="12">
        <f t="shared" si="5"/>
        <v>-9.641272506841829E-2</v>
      </c>
    </row>
    <row r="87" spans="1:5" x14ac:dyDescent="0.25">
      <c r="A87" s="10" t="s">
        <v>9</v>
      </c>
      <c r="B87" s="11">
        <v>125766.25</v>
      </c>
      <c r="C87" s="11">
        <v>92736.5</v>
      </c>
      <c r="D87" s="11">
        <f t="shared" si="4"/>
        <v>-33029.75</v>
      </c>
      <c r="E87" s="12">
        <f t="shared" si="5"/>
        <v>-0.26262808980946795</v>
      </c>
    </row>
    <row r="88" spans="1:5" x14ac:dyDescent="0.25">
      <c r="A88" s="10" t="s">
        <v>10</v>
      </c>
      <c r="B88" s="11">
        <v>78233.5</v>
      </c>
      <c r="C88" s="11">
        <v>75905.5</v>
      </c>
      <c r="D88" s="11">
        <f t="shared" si="4"/>
        <v>-2328</v>
      </c>
      <c r="E88" s="12">
        <f t="shared" si="5"/>
        <v>-2.9757073376494723E-2</v>
      </c>
    </row>
    <row r="89" spans="1:5" x14ac:dyDescent="0.25">
      <c r="A89" s="10" t="s">
        <v>20</v>
      </c>
      <c r="B89" s="11">
        <v>62430</v>
      </c>
      <c r="C89" s="11">
        <v>53453.5</v>
      </c>
      <c r="D89" s="11">
        <f t="shared" si="4"/>
        <v>-8976.5</v>
      </c>
      <c r="E89" s="12">
        <f t="shared" si="5"/>
        <v>-0.14378503924395322</v>
      </c>
    </row>
    <row r="90" spans="1:5" x14ac:dyDescent="0.25">
      <c r="A90" s="10" t="s">
        <v>17</v>
      </c>
      <c r="B90" s="11">
        <v>61710.75</v>
      </c>
      <c r="C90" s="11">
        <v>51021.75</v>
      </c>
      <c r="D90" s="11">
        <f t="shared" si="4"/>
        <v>-10689</v>
      </c>
      <c r="E90" s="12">
        <f t="shared" si="5"/>
        <v>-0.17321131245366489</v>
      </c>
    </row>
    <row r="91" spans="1:5" x14ac:dyDescent="0.25">
      <c r="A91" s="10" t="s">
        <v>5</v>
      </c>
      <c r="B91" s="11">
        <v>50996.703999999998</v>
      </c>
      <c r="C91" s="11">
        <v>47027.178</v>
      </c>
      <c r="D91" s="11">
        <f t="shared" si="4"/>
        <v>-3969.525999999998</v>
      </c>
      <c r="E91" s="12">
        <f t="shared" si="5"/>
        <v>-7.7838873665247041E-2</v>
      </c>
    </row>
    <row r="92" spans="1:5" x14ac:dyDescent="0.25">
      <c r="A92" s="10" t="s">
        <v>16</v>
      </c>
      <c r="B92" s="11">
        <v>39084.75</v>
      </c>
      <c r="C92" s="11">
        <v>29480.5</v>
      </c>
      <c r="D92" s="11">
        <f t="shared" si="4"/>
        <v>-9604.25</v>
      </c>
      <c r="E92" s="12">
        <f t="shared" si="5"/>
        <v>-0.24572883285680477</v>
      </c>
    </row>
    <row r="93" spans="1:5" x14ac:dyDescent="0.25">
      <c r="A93" s="10" t="s">
        <v>7</v>
      </c>
      <c r="B93" s="11">
        <v>32022</v>
      </c>
      <c r="C93" s="11">
        <v>25965.25</v>
      </c>
      <c r="D93" s="11">
        <f t="shared" si="4"/>
        <v>-6056.75</v>
      </c>
      <c r="E93" s="12">
        <f t="shared" si="5"/>
        <v>-0.18914340141152958</v>
      </c>
    </row>
    <row r="94" spans="1:5" x14ac:dyDescent="0.25">
      <c r="A94" s="10" t="s">
        <v>18</v>
      </c>
      <c r="B94" s="11">
        <v>25471.5</v>
      </c>
      <c r="C94" s="11">
        <v>15927</v>
      </c>
      <c r="D94" s="11">
        <f t="shared" si="4"/>
        <v>-9544.5</v>
      </c>
      <c r="E94" s="12">
        <f t="shared" si="5"/>
        <v>-0.37471291443377891</v>
      </c>
    </row>
    <row r="95" spans="1:5" x14ac:dyDescent="0.25">
      <c r="A95" s="10" t="s">
        <v>63</v>
      </c>
      <c r="B95" s="11">
        <f>B81-SUM(B82:B94)</f>
        <v>21898.449999999721</v>
      </c>
      <c r="C95" s="11">
        <f>C81-SUM(C82:C94)</f>
        <v>20606.954999999842</v>
      </c>
      <c r="D95" s="11">
        <f t="shared" si="4"/>
        <v>-1291.4949999998789</v>
      </c>
      <c r="E95" s="12">
        <f t="shared" si="5"/>
        <v>-5.8976548568501215E-2</v>
      </c>
    </row>
    <row r="96" spans="1:5" x14ac:dyDescent="0.25">
      <c r="A96" s="7" t="s">
        <v>23</v>
      </c>
      <c r="B96" s="8">
        <v>555614.17499999993</v>
      </c>
      <c r="C96" s="8">
        <v>461957.75000000006</v>
      </c>
      <c r="D96" s="8">
        <f t="shared" si="4"/>
        <v>-93656.424999999872</v>
      </c>
      <c r="E96" s="9">
        <f t="shared" si="5"/>
        <v>-0.16856377899285935</v>
      </c>
    </row>
    <row r="97" spans="1:5" x14ac:dyDescent="0.25">
      <c r="A97" s="10" t="s">
        <v>4</v>
      </c>
      <c r="B97" s="11">
        <v>238184.625</v>
      </c>
      <c r="C97" s="11">
        <v>218648.7</v>
      </c>
      <c r="D97" s="11">
        <f t="shared" si="4"/>
        <v>-19535.924999999988</v>
      </c>
      <c r="E97" s="12">
        <f t="shared" si="5"/>
        <v>-8.2020092606733069E-2</v>
      </c>
    </row>
    <row r="98" spans="1:5" x14ac:dyDescent="0.25">
      <c r="A98" s="10" t="s">
        <v>3</v>
      </c>
      <c r="B98" s="11">
        <v>198708.17499999999</v>
      </c>
      <c r="C98" s="11">
        <v>153860.22500000001</v>
      </c>
      <c r="D98" s="11">
        <f t="shared" si="4"/>
        <v>-44847.949999999983</v>
      </c>
      <c r="E98" s="12">
        <f t="shared" si="5"/>
        <v>-0.22569755874412306</v>
      </c>
    </row>
    <row r="99" spans="1:5" x14ac:dyDescent="0.25">
      <c r="A99" s="10" t="s">
        <v>5</v>
      </c>
      <c r="B99" s="11">
        <v>85384.35</v>
      </c>
      <c r="C99" s="11">
        <v>63163.75</v>
      </c>
      <c r="D99" s="11">
        <f t="shared" ref="D99:D115" si="6">C99-B99</f>
        <v>-22220.600000000006</v>
      </c>
      <c r="E99" s="12">
        <f t="shared" ref="E99:E115" si="7">D99/B99</f>
        <v>-0.26024207012174955</v>
      </c>
    </row>
    <row r="100" spans="1:5" x14ac:dyDescent="0.25">
      <c r="A100" s="10" t="s">
        <v>19</v>
      </c>
      <c r="B100" s="11">
        <v>8200.125</v>
      </c>
      <c r="C100" s="11">
        <v>8810.625</v>
      </c>
      <c r="D100" s="11">
        <f t="shared" si="6"/>
        <v>610.5</v>
      </c>
      <c r="E100" s="12">
        <f t="shared" si="7"/>
        <v>7.4450084602368863E-2</v>
      </c>
    </row>
    <row r="101" spans="1:5" x14ac:dyDescent="0.25">
      <c r="A101" s="10" t="s">
        <v>9</v>
      </c>
      <c r="B101" s="11">
        <v>11129.25</v>
      </c>
      <c r="C101" s="11">
        <v>6769.5</v>
      </c>
      <c r="D101" s="11">
        <f t="shared" si="6"/>
        <v>-4359.75</v>
      </c>
      <c r="E101" s="12">
        <f t="shared" si="7"/>
        <v>-0.39173798773502255</v>
      </c>
    </row>
    <row r="102" spans="1:5" x14ac:dyDescent="0.25">
      <c r="A102" s="10" t="s">
        <v>63</v>
      </c>
      <c r="B102" s="11">
        <f>B96-SUM(B97:B101)</f>
        <v>14007.649999999907</v>
      </c>
      <c r="C102" s="11">
        <f>C96-SUM(C97:C101)</f>
        <v>10704.950000000012</v>
      </c>
      <c r="D102" s="11">
        <f t="shared" si="6"/>
        <v>-3302.6999999998952</v>
      </c>
      <c r="E102" s="12">
        <f t="shared" si="7"/>
        <v>-0.23577830685374901</v>
      </c>
    </row>
    <row r="103" spans="1:5" x14ac:dyDescent="0.25">
      <c r="A103" s="7" t="s">
        <v>25</v>
      </c>
      <c r="B103" s="8">
        <v>480659.21499999997</v>
      </c>
      <c r="C103" s="8">
        <v>419628.25</v>
      </c>
      <c r="D103" s="8">
        <f t="shared" si="6"/>
        <v>-61030.964999999967</v>
      </c>
      <c r="E103" s="9">
        <f t="shared" si="7"/>
        <v>-0.12697346289303946</v>
      </c>
    </row>
    <row r="104" spans="1:5" x14ac:dyDescent="0.25">
      <c r="A104" s="10" t="s">
        <v>4</v>
      </c>
      <c r="B104" s="11">
        <v>197803.08499999999</v>
      </c>
      <c r="C104" s="11">
        <v>162497.71400000001</v>
      </c>
      <c r="D104" s="11">
        <f t="shared" si="6"/>
        <v>-35305.370999999985</v>
      </c>
      <c r="E104" s="12">
        <f t="shared" si="7"/>
        <v>-0.17848746393414433</v>
      </c>
    </row>
    <row r="105" spans="1:5" x14ac:dyDescent="0.25">
      <c r="A105" s="10" t="s">
        <v>3</v>
      </c>
      <c r="B105" s="11">
        <v>138334.53</v>
      </c>
      <c r="C105" s="11">
        <v>127695.78599999999</v>
      </c>
      <c r="D105" s="11">
        <f t="shared" si="6"/>
        <v>-10638.744000000006</v>
      </c>
      <c r="E105" s="12">
        <f t="shared" si="7"/>
        <v>-7.6905917850011898E-2</v>
      </c>
    </row>
    <row r="106" spans="1:5" x14ac:dyDescent="0.25">
      <c r="A106" s="10" t="s">
        <v>13</v>
      </c>
      <c r="B106" s="11">
        <v>38686.1</v>
      </c>
      <c r="C106" s="11">
        <v>35681.75</v>
      </c>
      <c r="D106" s="11">
        <f t="shared" si="6"/>
        <v>-3004.3499999999985</v>
      </c>
      <c r="E106" s="12">
        <f t="shared" si="7"/>
        <v>-7.7659676214454257E-2</v>
      </c>
    </row>
    <row r="107" spans="1:5" x14ac:dyDescent="0.25">
      <c r="A107" s="10" t="s">
        <v>6</v>
      </c>
      <c r="B107" s="11">
        <v>37853.25</v>
      </c>
      <c r="C107" s="11">
        <v>31728</v>
      </c>
      <c r="D107" s="11">
        <f t="shared" si="6"/>
        <v>-6125.25</v>
      </c>
      <c r="E107" s="12">
        <f t="shared" si="7"/>
        <v>-0.16181569614233918</v>
      </c>
    </row>
    <row r="108" spans="1:5" x14ac:dyDescent="0.25">
      <c r="A108" s="10" t="s">
        <v>5</v>
      </c>
      <c r="B108" s="11">
        <v>13781</v>
      </c>
      <c r="C108" s="11">
        <v>17708</v>
      </c>
      <c r="D108" s="11">
        <f t="shared" si="6"/>
        <v>3927</v>
      </c>
      <c r="E108" s="12">
        <f t="shared" si="7"/>
        <v>0.28495755025034469</v>
      </c>
    </row>
    <row r="109" spans="1:5" x14ac:dyDescent="0.25">
      <c r="A109" s="10" t="s">
        <v>7</v>
      </c>
      <c r="B109" s="11">
        <v>20078.25</v>
      </c>
      <c r="C109" s="11">
        <v>14426.25</v>
      </c>
      <c r="D109" s="11">
        <f t="shared" si="6"/>
        <v>-5652</v>
      </c>
      <c r="E109" s="12">
        <f t="shared" si="7"/>
        <v>-0.28149863658436369</v>
      </c>
    </row>
    <row r="110" spans="1:5" x14ac:dyDescent="0.25">
      <c r="A110" s="10" t="s">
        <v>17</v>
      </c>
      <c r="B110" s="11">
        <v>9673.5</v>
      </c>
      <c r="C110" s="11">
        <v>9468</v>
      </c>
      <c r="D110" s="11">
        <f t="shared" si="6"/>
        <v>-205.5</v>
      </c>
      <c r="E110" s="12">
        <f t="shared" si="7"/>
        <v>-2.124360365948209E-2</v>
      </c>
    </row>
    <row r="111" spans="1:5" x14ac:dyDescent="0.25">
      <c r="A111" s="10" t="s">
        <v>63</v>
      </c>
      <c r="B111" s="11">
        <f>B103-SUM(B104:B110)</f>
        <v>24449.5</v>
      </c>
      <c r="C111" s="11">
        <f>C103-SUM(C104:C110)</f>
        <v>20422.75</v>
      </c>
      <c r="D111" s="11">
        <f t="shared" si="6"/>
        <v>-4026.75</v>
      </c>
      <c r="E111" s="12">
        <f t="shared" si="7"/>
        <v>-0.16469661956277223</v>
      </c>
    </row>
    <row r="112" spans="1:5" x14ac:dyDescent="0.25">
      <c r="A112" s="7" t="s">
        <v>26</v>
      </c>
      <c r="B112" s="8">
        <v>65538.450000000012</v>
      </c>
      <c r="C112" s="8">
        <v>51625.25</v>
      </c>
      <c r="D112" s="8">
        <f t="shared" si="6"/>
        <v>-13913.200000000012</v>
      </c>
      <c r="E112" s="9">
        <f t="shared" si="7"/>
        <v>-0.21229064770375267</v>
      </c>
    </row>
    <row r="113" spans="1:5" x14ac:dyDescent="0.25">
      <c r="A113" s="7" t="s">
        <v>27</v>
      </c>
      <c r="B113" s="8">
        <v>47878.087000000007</v>
      </c>
      <c r="C113" s="8">
        <v>35289.635000000002</v>
      </c>
      <c r="D113" s="8">
        <f t="shared" si="6"/>
        <v>-12588.452000000005</v>
      </c>
      <c r="E113" s="9">
        <f t="shared" si="7"/>
        <v>-0.26292721344526576</v>
      </c>
    </row>
    <row r="114" spans="1:5" x14ac:dyDescent="0.25">
      <c r="A114" s="7" t="s">
        <v>28</v>
      </c>
      <c r="B114" s="8">
        <v>33885.03</v>
      </c>
      <c r="C114" s="8">
        <v>30199.255000000001</v>
      </c>
      <c r="D114" s="8">
        <f t="shared" si="6"/>
        <v>-3685.7749999999978</v>
      </c>
      <c r="E114" s="9">
        <f t="shared" si="7"/>
        <v>-0.10877295962258254</v>
      </c>
    </row>
    <row r="115" spans="1:5" x14ac:dyDescent="0.25">
      <c r="A115" s="10" t="s">
        <v>24</v>
      </c>
      <c r="B115" s="11">
        <v>26871.119999999999</v>
      </c>
      <c r="C115" s="11">
        <v>23831.275000000001</v>
      </c>
      <c r="D115" s="11">
        <f t="shared" si="6"/>
        <v>-3039.8449999999975</v>
      </c>
      <c r="E115" s="12">
        <f t="shared" si="7"/>
        <v>-0.11312684398715044</v>
      </c>
    </row>
    <row r="116" spans="1:5" x14ac:dyDescent="0.25">
      <c r="A116" s="10" t="s">
        <v>21</v>
      </c>
      <c r="B116" s="11">
        <v>4643.4799999999996</v>
      </c>
      <c r="C116" s="11">
        <v>3706.83</v>
      </c>
      <c r="D116" s="11">
        <f t="shared" ref="D116:D119" si="8">C116-B116</f>
        <v>-936.64999999999964</v>
      </c>
      <c r="E116" s="12">
        <f t="shared" ref="E116:E119" si="9">D116/B116</f>
        <v>-0.20171293943335597</v>
      </c>
    </row>
    <row r="117" spans="1:5" x14ac:dyDescent="0.25">
      <c r="A117" s="10" t="s">
        <v>63</v>
      </c>
      <c r="B117" s="11">
        <f>B114-B115-B116</f>
        <v>2370.4300000000003</v>
      </c>
      <c r="C117" s="11">
        <f>C114-C115-C116</f>
        <v>2661.1499999999996</v>
      </c>
      <c r="D117" s="11">
        <f t="shared" si="8"/>
        <v>290.71999999999935</v>
      </c>
      <c r="E117" s="12">
        <f t="shared" si="9"/>
        <v>0.12264441472644175</v>
      </c>
    </row>
    <row r="118" spans="1:5" x14ac:dyDescent="0.25">
      <c r="A118" s="20" t="s">
        <v>29</v>
      </c>
      <c r="B118" s="21">
        <v>780.6</v>
      </c>
      <c r="C118" s="21">
        <v>1021.85</v>
      </c>
      <c r="D118" s="11">
        <f t="shared" si="8"/>
        <v>241.25</v>
      </c>
      <c r="E118" s="12">
        <f t="shared" si="9"/>
        <v>0.30905713553676656</v>
      </c>
    </row>
    <row r="119" spans="1:5" x14ac:dyDescent="0.25">
      <c r="A119" s="13" t="s">
        <v>30</v>
      </c>
      <c r="B119" s="14">
        <v>6571379.9700000007</v>
      </c>
      <c r="C119" s="14">
        <v>5310383.5439999998</v>
      </c>
      <c r="D119" s="15">
        <f t="shared" si="8"/>
        <v>-1260996.4260000009</v>
      </c>
      <c r="E119" s="16">
        <f t="shared" si="9"/>
        <v>-0.19189217968779254</v>
      </c>
    </row>
  </sheetData>
  <mergeCells count="13">
    <mergeCell ref="A62:E62"/>
    <mergeCell ref="A63:A64"/>
    <mergeCell ref="B63:C63"/>
    <mergeCell ref="D63:E63"/>
    <mergeCell ref="A1:E4"/>
    <mergeCell ref="A8:E8"/>
    <mergeCell ref="A9:A10"/>
    <mergeCell ref="B9:C9"/>
    <mergeCell ref="D9:E9"/>
    <mergeCell ref="A40:E40"/>
    <mergeCell ref="A41:A42"/>
    <mergeCell ref="B41:C41"/>
    <mergeCell ref="D41:E4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b17120e-18db-4a2e-8896-962fc2302a87}" enabled="0" method="" siteId="{6b17120e-18db-4a2e-8896-962fc2302a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April 2026</vt:lpstr>
    </vt:vector>
  </TitlesOfParts>
  <Company>AS Vinmonopolet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Nordahl, Jens</dc:creator>
  <cp:lastModifiedBy>Nordahl, Jens</cp:lastModifiedBy>
  <dcterms:created xsi:type="dcterms:W3CDTF">2026-05-04T06:20:52Z</dcterms:created>
  <dcterms:modified xsi:type="dcterms:W3CDTF">2026-05-04T07:37:15Z</dcterms:modified>
</cp:coreProperties>
</file>