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.sharepoint.com/sites/Vinmonopoletslanseringslister/Delte dokumenter/2018/Vinmonopolets salgstall 2018/"/>
    </mc:Choice>
  </mc:AlternateContent>
  <xr:revisionPtr revIDLastSave="0" documentId="8_{4C31146B-5BF6-45CC-B680-F7864570F2CE}" xr6:coauthVersionLast="47" xr6:coauthVersionMax="47" xr10:uidLastSave="{00000000-0000-0000-0000-000000000000}"/>
  <bookViews>
    <workbookView xWindow="-120" yWindow="-120" windowWidth="51840" windowHeight="21240" xr2:uid="{A351704E-6913-4412-BF3C-F0B482C5D6CD}"/>
  </bookViews>
  <sheets>
    <sheet name="1. halvå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E238" i="1" l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20" i="1"/>
  <c r="F220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1" i="1"/>
  <c r="F201" i="1" s="1"/>
  <c r="E200" i="1"/>
  <c r="F200" i="1" s="1"/>
  <c r="E199" i="1"/>
  <c r="F199" i="1" s="1"/>
  <c r="E198" i="1"/>
  <c r="F198" i="1" s="1"/>
  <c r="E197" i="1"/>
  <c r="F197" i="1" s="1"/>
  <c r="E196" i="1"/>
  <c r="F196" i="1" s="1"/>
  <c r="E195" i="1"/>
  <c r="F195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64" i="1"/>
  <c r="F164" i="1" s="1"/>
  <c r="E163" i="1"/>
  <c r="F163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45" i="1"/>
  <c r="F145" i="1" s="1"/>
  <c r="D144" i="1"/>
  <c r="C144" i="1"/>
  <c r="E144" i="1" s="1"/>
  <c r="F144" i="1" s="1"/>
  <c r="E143" i="1"/>
  <c r="F143" i="1" s="1"/>
  <c r="E142" i="1"/>
  <c r="F142" i="1" s="1"/>
  <c r="E141" i="1"/>
  <c r="F141" i="1" s="1"/>
  <c r="E140" i="1"/>
  <c r="F140" i="1" s="1"/>
  <c r="D139" i="1"/>
  <c r="C139" i="1"/>
  <c r="E139" i="1" s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D130" i="1"/>
  <c r="C130" i="1"/>
  <c r="E130" i="1" s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D117" i="1"/>
  <c r="C117" i="1"/>
  <c r="E117" i="1" s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D108" i="1"/>
  <c r="C108" i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D93" i="1"/>
  <c r="C93" i="1"/>
  <c r="E93" i="1" s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D80" i="1"/>
  <c r="C80" i="1"/>
  <c r="E79" i="1"/>
  <c r="F79" i="1" s="1"/>
  <c r="E78" i="1"/>
  <c r="F78" i="1" s="1"/>
  <c r="E77" i="1"/>
  <c r="E76" i="1"/>
  <c r="F76" i="1" s="1"/>
  <c r="E75" i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C60" i="1"/>
  <c r="E60" i="1" s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80" i="1" l="1"/>
  <c r="F80" i="1" s="1"/>
  <c r="E108" i="1"/>
  <c r="F108" i="1" s="1"/>
</calcChain>
</file>

<file path=xl/sharedStrings.xml><?xml version="1.0" encoding="utf-8"?>
<sst xmlns="http://schemas.openxmlformats.org/spreadsheetml/2006/main" count="233" uniqueCount="115">
  <si>
    <t>Denne siden inneholder 7 tabeller med salgstall for første halvår: totalt salg, svakvin pr varegruppe og land, brennevin pr varegruppe, øl pr varegruppe, alkoholfritt pr varegruppe, sterkvin pr varegruppe og salget pr fylke</t>
  </si>
  <si>
    <t xml:space="preserve">Salget første halvår går ned med 1,3 prosent målt mot samme periode i fjor. Hovedårsaken til dette er den langvarige hetebølgen som preget landet fra Trøndelag og sørover fra midten av mai og ut juli i fjor. Lokal handel virker å profitere på godvær fordi dette innebærer redusert grensehandel i perioden godværet varer. Dette poenget understrekes av at de tre fylkene som har vekst i første halvår er Nordland, Troms og Finnmark - de tre fylkene som ikke var berørt av hetebølgen i fjor. </t>
  </si>
  <si>
    <t>Årets kaldere sommervær forklarer dermed hvorfor rødvin og brennevin har sterkere salgsutvikling enn hvitvin og rosévin, to sistnevnte kategorier er de som i størst grad øker i godvær og varme. Imidlertid kan bobler sies å være årets trend så langt: både øl, musserende, sider har salgsvekst så langt og fremstår dermed som kategorier som er mindre påvirket av vær og varme enn rødt, hvitt og rosé, se nederste tabell.</t>
  </si>
  <si>
    <t>Totalt</t>
  </si>
  <si>
    <t>Kategori</t>
  </si>
  <si>
    <t>Januar - juni</t>
  </si>
  <si>
    <t>Endring</t>
  </si>
  <si>
    <t>2018</t>
  </si>
  <si>
    <t>2019</t>
  </si>
  <si>
    <t xml:space="preserve">Liter </t>
  </si>
  <si>
    <t>Prosent</t>
  </si>
  <si>
    <t>Svakvin</t>
  </si>
  <si>
    <t>Brennevin</t>
  </si>
  <si>
    <t>Øl</t>
  </si>
  <si>
    <t>Alkoholfritt</t>
  </si>
  <si>
    <t>Sterkvin</t>
  </si>
  <si>
    <t>Totalsum</t>
  </si>
  <si>
    <t>Rødvin</t>
  </si>
  <si>
    <t>Italia</t>
  </si>
  <si>
    <t>Spania</t>
  </si>
  <si>
    <t>Frankrike</t>
  </si>
  <si>
    <t>Chile</t>
  </si>
  <si>
    <t>USA</t>
  </si>
  <si>
    <t>Portugal</t>
  </si>
  <si>
    <t>Australia</t>
  </si>
  <si>
    <t>Sør-Afrika</t>
  </si>
  <si>
    <t>Argentina</t>
  </si>
  <si>
    <t>Østerrike</t>
  </si>
  <si>
    <t>New Zealand</t>
  </si>
  <si>
    <t>Libanon</t>
  </si>
  <si>
    <t>Tyskland</t>
  </si>
  <si>
    <t>Ungarn</t>
  </si>
  <si>
    <t>Hellas</t>
  </si>
  <si>
    <t>Øvrige</t>
  </si>
  <si>
    <t>Tsjekkia</t>
  </si>
  <si>
    <t>Canada</t>
  </si>
  <si>
    <t>Andre land</t>
  </si>
  <si>
    <t>Hvitvin</t>
  </si>
  <si>
    <t>Bulgaria</t>
  </si>
  <si>
    <t>Kroatia</t>
  </si>
  <si>
    <t>Slovenia</t>
  </si>
  <si>
    <t>Musserende vin</t>
  </si>
  <si>
    <t>England</t>
  </si>
  <si>
    <t>Rosévin</t>
  </si>
  <si>
    <t>Perlende vin</t>
  </si>
  <si>
    <t>EU</t>
  </si>
  <si>
    <t>Aromatisert vin</t>
  </si>
  <si>
    <t>Irland</t>
  </si>
  <si>
    <t>Sverige</t>
  </si>
  <si>
    <t>Norge</t>
  </si>
  <si>
    <t>Danmark</t>
  </si>
  <si>
    <t>Sider</t>
  </si>
  <si>
    <t>Storbritannia</t>
  </si>
  <si>
    <t>Fruktvin</t>
  </si>
  <si>
    <t>Finland</t>
  </si>
  <si>
    <t>Vodka</t>
  </si>
  <si>
    <t>Whisky</t>
  </si>
  <si>
    <t>Druebrennevin</t>
  </si>
  <si>
    <t>Likør</t>
  </si>
  <si>
    <t>Akevitt</t>
  </si>
  <si>
    <t>Brennevin, annet</t>
  </si>
  <si>
    <t>Bitter</t>
  </si>
  <si>
    <t>Gin</t>
  </si>
  <si>
    <t>Brennevin, nøytralt &lt; 37,5 %</t>
  </si>
  <si>
    <t>Rom</t>
  </si>
  <si>
    <t>Fruktbrennevin</t>
  </si>
  <si>
    <t>Genever</t>
  </si>
  <si>
    <t>Lys lager</t>
  </si>
  <si>
    <t>India pale ale</t>
  </si>
  <si>
    <t>Hveteøl</t>
  </si>
  <si>
    <t>Porter &amp; stout</t>
  </si>
  <si>
    <t>Klosterstil</t>
  </si>
  <si>
    <t>Surøl</t>
  </si>
  <si>
    <t>Saison farmhouse ale</t>
  </si>
  <si>
    <t>Mørk lager</t>
  </si>
  <si>
    <t>Lys ale</t>
  </si>
  <si>
    <t>Pale ale</t>
  </si>
  <si>
    <t>Spesial</t>
  </si>
  <si>
    <t>Brown ale</t>
  </si>
  <si>
    <t>Red/amber</t>
  </si>
  <si>
    <t>Mjød</t>
  </si>
  <si>
    <t>Sake</t>
  </si>
  <si>
    <t>Barley wine</t>
  </si>
  <si>
    <t>Scotch ale</t>
  </si>
  <si>
    <t>Alkoholfri musserende drikk</t>
  </si>
  <si>
    <t>Alkoholfri vin</t>
  </si>
  <si>
    <t>Alkoholfri leskedrikk</t>
  </si>
  <si>
    <t>Alkoholfri most</t>
  </si>
  <si>
    <t>Alkoholfritt øl</t>
  </si>
  <si>
    <t>Alkoholfritt, øvrig</t>
  </si>
  <si>
    <t xml:space="preserve">Sterkvin </t>
  </si>
  <si>
    <t>Vermut</t>
  </si>
  <si>
    <t>Portvin</t>
  </si>
  <si>
    <t>Sherry</t>
  </si>
  <si>
    <t>Sterkvin, annen</t>
  </si>
  <si>
    <t>Madeira</t>
  </si>
  <si>
    <t>Fylkene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</si>
  <si>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</si>
  <si>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</si>
  <si>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</si>
  <si>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</si>
  <si>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</si>
  <si>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</si>
  <si>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</si>
  <si>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</si>
  <si>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Oppland</t>
  </si>
  <si>
    <t>Oslo</t>
  </si>
  <si>
    <t>Rogaland</t>
  </si>
  <si>
    <t>Sogn og Fjordane</t>
  </si>
  <si>
    <t>Telemark</t>
  </si>
  <si>
    <t>Troms</t>
  </si>
  <si>
    <t>Trøndelag</t>
  </si>
  <si>
    <t>Vest-Agder</t>
  </si>
  <si>
    <t>Vestfold</t>
  </si>
  <si>
    <t>Østfold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</si>
</sst>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_-"/>
    <numFmt numFmtId="165" formatCode="#,##0_ ;[Red]\-#,##0\ "/>
    <numFmt numFmtId="166" formatCode="0.0\ %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1" applyNumberFormat="1" applyFont="1" applyBorder="1"/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1" applyNumberFormat="1" applyFont="1" applyFill="1" applyBorder="1"/>
    <xf numFmtId="165" fontId="0" fillId="0" borderId="0" xfId="0" applyNumberFormat="1"/>
    <xf numFmtId="166" fontId="0" fillId="0" borderId="0" xfId="1" applyNumberFormat="1" applyFont="1"/>
    <xf numFmtId="0" fontId="3" fillId="4" borderId="1" xfId="0" applyFont="1" applyFill="1" applyBorder="1" applyAlignment="1">
      <alignment horizontal="left"/>
    </xf>
    <xf numFmtId="164" fontId="3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1" applyNumberFormat="1" applyFont="1" applyFill="1" applyBorder="1"/>
    <xf numFmtId="0" fontId="0" fillId="0" borderId="1" xfId="0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68CC2-E1BA-4DC4-B2E8-34B71AC3930A}">
  <dimension ref="B2:F238"/>
  <sheetViews>
    <sheetView tabSelected="1" workbookViewId="0">
      <selection activeCell="D61" sqref="D61"/>
    </sheetView>
  </sheetViews>
  <sheetFormatPr defaultColWidth="11.42578125" defaultRowHeight="13.15"/>
  <cols>
    <col min="2" max="2" width="24.7109375" bestFit="1" customWidth="1"/>
    <col min="6" max="6" width="12.140625" bestFit="1" customWidth="1"/>
  </cols>
  <sheetData>
    <row r="2" spans="2:6">
      <c r="B2" s="23" t="s">
        <v>0</v>
      </c>
      <c r="C2" s="23"/>
      <c r="D2" s="23"/>
      <c r="E2" s="23"/>
      <c r="F2" s="23"/>
    </row>
    <row r="3" spans="2:6">
      <c r="B3" s="23"/>
      <c r="C3" s="23"/>
      <c r="D3" s="23"/>
      <c r="E3" s="23"/>
      <c r="F3" s="23"/>
    </row>
    <row r="4" spans="2:6">
      <c r="B4" s="23"/>
      <c r="C4" s="23"/>
      <c r="D4" s="23"/>
      <c r="E4" s="23"/>
      <c r="F4" s="23"/>
    </row>
    <row r="5" spans="2:6">
      <c r="B5" s="23"/>
      <c r="C5" s="23"/>
      <c r="D5" s="23"/>
      <c r="E5" s="23"/>
      <c r="F5" s="23"/>
    </row>
    <row r="6" spans="2:6">
      <c r="B6" s="23"/>
      <c r="C6" s="23"/>
      <c r="D6" s="23"/>
      <c r="E6" s="23"/>
      <c r="F6" s="23"/>
    </row>
    <row r="7" spans="2:6">
      <c r="B7" s="1"/>
      <c r="C7" s="1"/>
      <c r="D7" s="1"/>
      <c r="E7" s="1"/>
      <c r="F7" s="1"/>
    </row>
    <row r="8" spans="2:6">
      <c r="B8" s="1"/>
      <c r="C8" s="1"/>
      <c r="D8" s="1"/>
      <c r="E8" s="1"/>
      <c r="F8" s="1"/>
    </row>
    <row r="9" spans="2:6" ht="12.75" customHeight="1">
      <c r="B9" s="23" t="s">
        <v>1</v>
      </c>
      <c r="C9" s="23"/>
      <c r="D9" s="23"/>
      <c r="E9" s="23"/>
      <c r="F9" s="23"/>
    </row>
    <row r="10" spans="2:6">
      <c r="B10" s="23"/>
      <c r="C10" s="23"/>
      <c r="D10" s="23"/>
      <c r="E10" s="23"/>
      <c r="F10" s="23"/>
    </row>
    <row r="11" spans="2:6">
      <c r="B11" s="23"/>
      <c r="C11" s="23"/>
      <c r="D11" s="23"/>
      <c r="E11" s="23"/>
      <c r="F11" s="23"/>
    </row>
    <row r="12" spans="2:6">
      <c r="B12" s="23"/>
      <c r="C12" s="23"/>
      <c r="D12" s="23"/>
      <c r="E12" s="23"/>
      <c r="F12" s="23"/>
    </row>
    <row r="13" spans="2:6">
      <c r="B13" s="23"/>
      <c r="C13" s="23"/>
      <c r="D13" s="23"/>
      <c r="E13" s="23"/>
      <c r="F13" s="23"/>
    </row>
    <row r="14" spans="2:6">
      <c r="B14" s="23"/>
      <c r="C14" s="23"/>
      <c r="D14" s="23"/>
      <c r="E14" s="23"/>
      <c r="F14" s="23"/>
    </row>
    <row r="15" spans="2:6">
      <c r="B15" s="23"/>
      <c r="C15" s="23"/>
      <c r="D15" s="23"/>
      <c r="E15" s="23"/>
      <c r="F15" s="23"/>
    </row>
    <row r="16" spans="2:6">
      <c r="B16" s="1"/>
      <c r="C16" s="1"/>
      <c r="D16" s="1"/>
      <c r="E16" s="1"/>
      <c r="F16" s="1"/>
    </row>
    <row r="17" spans="2:6">
      <c r="B17" s="1"/>
      <c r="C17" s="1"/>
      <c r="D17" s="1"/>
      <c r="E17" s="1"/>
      <c r="F17" s="1"/>
    </row>
    <row r="18" spans="2:6">
      <c r="B18" s="23" t="s">
        <v>2</v>
      </c>
      <c r="C18" s="23"/>
      <c r="D18" s="23"/>
      <c r="E18" s="23"/>
      <c r="F18" s="23"/>
    </row>
    <row r="19" spans="2:6" ht="12.75" customHeight="1">
      <c r="B19" s="23"/>
      <c r="C19" s="23"/>
      <c r="D19" s="23"/>
      <c r="E19" s="23"/>
      <c r="F19" s="23"/>
    </row>
    <row r="20" spans="2:6">
      <c r="B20" s="23"/>
      <c r="C20" s="23"/>
      <c r="D20" s="23"/>
      <c r="E20" s="23"/>
      <c r="F20" s="23"/>
    </row>
    <row r="21" spans="2:6">
      <c r="B21" s="23"/>
      <c r="C21" s="23"/>
      <c r="D21" s="23"/>
      <c r="E21" s="23"/>
      <c r="F21" s="23"/>
    </row>
    <row r="22" spans="2:6">
      <c r="B22" s="23"/>
      <c r="C22" s="23"/>
      <c r="D22" s="23"/>
      <c r="E22" s="23"/>
      <c r="F22" s="23"/>
    </row>
    <row r="23" spans="2:6">
      <c r="B23" s="23"/>
      <c r="C23" s="23"/>
      <c r="D23" s="23"/>
      <c r="E23" s="23"/>
      <c r="F23" s="23"/>
    </row>
    <row r="24" spans="2:6">
      <c r="B24" s="1"/>
      <c r="C24" s="1"/>
      <c r="D24" s="1"/>
      <c r="E24" s="1"/>
      <c r="F24" s="1"/>
    </row>
    <row r="26" spans="2:6">
      <c r="B26" s="22" t="s">
        <v>3</v>
      </c>
      <c r="C26" s="22"/>
      <c r="D26" s="22"/>
      <c r="E26" s="22"/>
      <c r="F26" s="22"/>
    </row>
    <row r="27" spans="2:6">
      <c r="B27" s="21" t="s">
        <v>4</v>
      </c>
      <c r="C27" s="22" t="s">
        <v>5</v>
      </c>
      <c r="D27" s="22"/>
      <c r="E27" s="22" t="s">
        <v>6</v>
      </c>
      <c r="F27" s="22"/>
    </row>
    <row r="28" spans="2:6">
      <c r="B28" s="21"/>
      <c r="C28" s="2" t="s">
        <v>7</v>
      </c>
      <c r="D28" s="2" t="s">
        <v>8</v>
      </c>
      <c r="E28" s="2" t="s">
        <v>9</v>
      </c>
      <c r="F28" s="2" t="s">
        <v>10</v>
      </c>
    </row>
    <row r="29" spans="2:6">
      <c r="B29" s="3" t="s">
        <v>11</v>
      </c>
      <c r="C29" s="4">
        <v>32114613.876999933</v>
      </c>
      <c r="D29" s="4">
        <v>31518053.623999912</v>
      </c>
      <c r="E29" s="5">
        <f>D29-C29</f>
        <v>-596560.25300002098</v>
      </c>
      <c r="F29" s="6">
        <f>E29/C29</f>
        <v>-1.8575974641478397E-2</v>
      </c>
    </row>
    <row r="30" spans="2:6">
      <c r="B30" s="3" t="s">
        <v>12</v>
      </c>
      <c r="C30" s="4">
        <v>5083256.3300000513</v>
      </c>
      <c r="D30" s="4">
        <v>5098720.3450000416</v>
      </c>
      <c r="E30" s="5">
        <f t="shared" ref="E30:E93" si="0">D30-C30</f>
        <v>15464.014999990351</v>
      </c>
      <c r="F30" s="6">
        <f t="shared" ref="F30:F93" si="1">E30/C30</f>
        <v>3.0421473945206686E-3</v>
      </c>
    </row>
    <row r="31" spans="2:6">
      <c r="B31" s="3" t="s">
        <v>13</v>
      </c>
      <c r="C31" s="4">
        <v>1068921.5019999968</v>
      </c>
      <c r="D31" s="4">
        <v>1141353.099999998</v>
      </c>
      <c r="E31" s="5">
        <f t="shared" si="0"/>
        <v>72431.598000001162</v>
      </c>
      <c r="F31" s="6">
        <f t="shared" si="1"/>
        <v>6.7761381789475286E-2</v>
      </c>
    </row>
    <row r="32" spans="2:6">
      <c r="B32" s="3" t="s">
        <v>14</v>
      </c>
      <c r="C32" s="4">
        <v>235645.05500000017</v>
      </c>
      <c r="D32" s="4">
        <v>251898.79999999964</v>
      </c>
      <c r="E32" s="5">
        <f t="shared" si="0"/>
        <v>16253.744999999471</v>
      </c>
      <c r="F32" s="6">
        <f t="shared" si="1"/>
        <v>6.8975540352414613E-2</v>
      </c>
    </row>
    <row r="33" spans="2:6">
      <c r="B33" s="3" t="s">
        <v>15</v>
      </c>
      <c r="C33" s="4">
        <v>209285.4</v>
      </c>
      <c r="D33" s="4">
        <v>198845.17500000002</v>
      </c>
      <c r="E33" s="5">
        <f t="shared" si="0"/>
        <v>-10440.224999999977</v>
      </c>
      <c r="F33" s="6">
        <f t="shared" si="1"/>
        <v>-4.9885109042484457E-2</v>
      </c>
    </row>
    <row r="34" spans="2:6">
      <c r="B34" s="7" t="s">
        <v>16</v>
      </c>
      <c r="C34" s="8">
        <v>38711722.163999982</v>
      </c>
      <c r="D34" s="8">
        <v>38208871.043999955</v>
      </c>
      <c r="E34" s="9">
        <f t="shared" si="0"/>
        <v>-502851.12000002712</v>
      </c>
      <c r="F34" s="10">
        <f t="shared" si="1"/>
        <v>-1.2989634454125478E-2</v>
      </c>
    </row>
    <row r="35" spans="2:6">
      <c r="E35" s="11"/>
      <c r="F35" s="12"/>
    </row>
    <row r="36" spans="2:6">
      <c r="E36" s="11"/>
      <c r="F36" s="12"/>
    </row>
    <row r="37" spans="2:6">
      <c r="E37" s="11"/>
      <c r="F37" s="12"/>
    </row>
    <row r="38" spans="2:6">
      <c r="B38" s="22" t="s">
        <v>11</v>
      </c>
      <c r="C38" s="22"/>
      <c r="D38" s="22"/>
      <c r="E38" s="22"/>
      <c r="F38" s="22"/>
    </row>
    <row r="39" spans="2:6">
      <c r="B39" s="21" t="s">
        <v>4</v>
      </c>
      <c r="C39" s="22" t="s">
        <v>5</v>
      </c>
      <c r="D39" s="22"/>
      <c r="E39" s="22" t="s">
        <v>6</v>
      </c>
      <c r="F39" s="22"/>
    </row>
    <row r="40" spans="2:6">
      <c r="B40" s="21"/>
      <c r="C40" s="2" t="s">
        <v>7</v>
      </c>
      <c r="D40" s="2" t="s">
        <v>8</v>
      </c>
      <c r="E40" s="2" t="s">
        <v>9</v>
      </c>
      <c r="F40" s="2" t="s">
        <v>10</v>
      </c>
    </row>
    <row r="41" spans="2:6">
      <c r="B41" s="13" t="s">
        <v>17</v>
      </c>
      <c r="C41" s="14">
        <v>18148309.363000005</v>
      </c>
      <c r="D41" s="14">
        <v>17994932.27</v>
      </c>
      <c r="E41" s="15">
        <f t="shared" si="0"/>
        <v>-153377.09300000593</v>
      </c>
      <c r="F41" s="16">
        <f t="shared" si="1"/>
        <v>-8.4513157634784741E-3</v>
      </c>
    </row>
    <row r="42" spans="2:6">
      <c r="B42" s="17" t="s">
        <v>18</v>
      </c>
      <c r="C42" s="4">
        <v>6768986.3530000029</v>
      </c>
      <c r="D42" s="4">
        <v>6563779.6969999988</v>
      </c>
      <c r="E42" s="5">
        <f t="shared" si="0"/>
        <v>-205206.65600000415</v>
      </c>
      <c r="F42" s="6">
        <f t="shared" si="1"/>
        <v>-3.0315714244135965E-2</v>
      </c>
    </row>
    <row r="43" spans="2:6">
      <c r="B43" s="17" t="s">
        <v>19</v>
      </c>
      <c r="C43" s="4">
        <v>2704869.75</v>
      </c>
      <c r="D43" s="4">
        <v>2719431.75</v>
      </c>
      <c r="E43" s="5">
        <f t="shared" si="0"/>
        <v>14562</v>
      </c>
      <c r="F43" s="6">
        <f t="shared" si="1"/>
        <v>5.3836233704044343E-3</v>
      </c>
    </row>
    <row r="44" spans="2:6">
      <c r="B44" s="17" t="s">
        <v>20</v>
      </c>
      <c r="C44" s="4">
        <v>2228720.9619999998</v>
      </c>
      <c r="D44" s="4">
        <v>2407271.4369999999</v>
      </c>
      <c r="E44" s="5">
        <f t="shared" si="0"/>
        <v>178550.47500000009</v>
      </c>
      <c r="F44" s="6">
        <f t="shared" si="1"/>
        <v>8.0113427407158794E-2</v>
      </c>
    </row>
    <row r="45" spans="2:6">
      <c r="B45" s="17" t="s">
        <v>21</v>
      </c>
      <c r="C45" s="4">
        <v>1755804.9089999998</v>
      </c>
      <c r="D45" s="4">
        <v>1599704.75</v>
      </c>
      <c r="E45" s="5">
        <f t="shared" si="0"/>
        <v>-156100.15899999975</v>
      </c>
      <c r="F45" s="6">
        <f t="shared" si="1"/>
        <v>-8.8905184283204305E-2</v>
      </c>
    </row>
    <row r="46" spans="2:6">
      <c r="B46" s="17" t="s">
        <v>22</v>
      </c>
      <c r="C46" s="4">
        <v>1381745.625</v>
      </c>
      <c r="D46" s="4">
        <v>1523537.9489999996</v>
      </c>
      <c r="E46" s="5">
        <f t="shared" si="0"/>
        <v>141792.32399999956</v>
      </c>
      <c r="F46" s="6">
        <f t="shared" si="1"/>
        <v>0.102618254354885</v>
      </c>
    </row>
    <row r="47" spans="2:6">
      <c r="B47" s="17" t="s">
        <v>23</v>
      </c>
      <c r="C47" s="4">
        <v>1289337.3499999999</v>
      </c>
      <c r="D47" s="4">
        <v>1166722.675</v>
      </c>
      <c r="E47" s="5">
        <f t="shared" si="0"/>
        <v>-122614.67499999981</v>
      </c>
      <c r="F47" s="6">
        <f t="shared" si="1"/>
        <v>-9.5098986312620065E-2</v>
      </c>
    </row>
    <row r="48" spans="2:6">
      <c r="B48" s="17" t="s">
        <v>24</v>
      </c>
      <c r="C48" s="4">
        <v>1116899.4239999999</v>
      </c>
      <c r="D48" s="4">
        <v>1078451.1130000001</v>
      </c>
      <c r="E48" s="5">
        <f t="shared" si="0"/>
        <v>-38448.310999999754</v>
      </c>
      <c r="F48" s="6">
        <f t="shared" si="1"/>
        <v>-3.4424147934738088E-2</v>
      </c>
    </row>
    <row r="49" spans="2:6">
      <c r="B49" s="17" t="s">
        <v>25</v>
      </c>
      <c r="C49" s="4">
        <v>385511.5</v>
      </c>
      <c r="D49" s="4">
        <v>366065.90199999994</v>
      </c>
      <c r="E49" s="5">
        <f t="shared" si="0"/>
        <v>-19445.598000000056</v>
      </c>
      <c r="F49" s="6">
        <f t="shared" si="1"/>
        <v>-5.0441032238986529E-2</v>
      </c>
    </row>
    <row r="50" spans="2:6">
      <c r="B50" s="17" t="s">
        <v>26</v>
      </c>
      <c r="C50" s="4">
        <v>319810.125</v>
      </c>
      <c r="D50" s="4">
        <v>358454.25</v>
      </c>
      <c r="E50" s="5">
        <f t="shared" si="0"/>
        <v>38644.125</v>
      </c>
      <c r="F50" s="6">
        <f t="shared" si="1"/>
        <v>0.12083458896118439</v>
      </c>
    </row>
    <row r="51" spans="2:6">
      <c r="B51" s="17" t="s">
        <v>27</v>
      </c>
      <c r="C51" s="4">
        <v>63988.5</v>
      </c>
      <c r="D51" s="4">
        <v>65058</v>
      </c>
      <c r="E51" s="5">
        <f t="shared" si="0"/>
        <v>1069.5</v>
      </c>
      <c r="F51" s="6">
        <f t="shared" si="1"/>
        <v>1.6713940786235025E-2</v>
      </c>
    </row>
    <row r="52" spans="2:6">
      <c r="B52" s="17" t="s">
        <v>28</v>
      </c>
      <c r="C52" s="4">
        <v>41571</v>
      </c>
      <c r="D52" s="4">
        <v>57458.25</v>
      </c>
      <c r="E52" s="5">
        <f t="shared" si="0"/>
        <v>15887.25</v>
      </c>
      <c r="F52" s="6">
        <f t="shared" si="1"/>
        <v>0.38217146568521326</v>
      </c>
    </row>
    <row r="53" spans="2:6">
      <c r="B53" s="17" t="s">
        <v>29</v>
      </c>
      <c r="C53" s="4">
        <v>36544.875</v>
      </c>
      <c r="D53" s="4">
        <v>45174.375</v>
      </c>
      <c r="E53" s="5">
        <f t="shared" si="0"/>
        <v>8629.5</v>
      </c>
      <c r="F53" s="6">
        <f t="shared" si="1"/>
        <v>0.23613434168265729</v>
      </c>
    </row>
    <row r="54" spans="2:6">
      <c r="B54" s="17" t="s">
        <v>30</v>
      </c>
      <c r="C54" s="4">
        <v>12637.5</v>
      </c>
      <c r="D54" s="4">
        <v>32093.25</v>
      </c>
      <c r="E54" s="5">
        <f t="shared" si="0"/>
        <v>19455.75</v>
      </c>
      <c r="F54" s="6">
        <f t="shared" si="1"/>
        <v>1.5395252225519287</v>
      </c>
    </row>
    <row r="55" spans="2:6">
      <c r="B55" s="17" t="s">
        <v>31</v>
      </c>
      <c r="C55" s="4">
        <v>31443</v>
      </c>
      <c r="D55" s="4">
        <v>2022.75</v>
      </c>
      <c r="E55" s="5">
        <f t="shared" si="0"/>
        <v>-29420.25</v>
      </c>
      <c r="F55" s="6">
        <f t="shared" si="1"/>
        <v>-0.93566930636389656</v>
      </c>
    </row>
    <row r="56" spans="2:6">
      <c r="B56" s="17" t="s">
        <v>32</v>
      </c>
      <c r="C56" s="4">
        <v>1109.25</v>
      </c>
      <c r="D56" s="4">
        <v>1703.25</v>
      </c>
      <c r="E56" s="5">
        <f t="shared" si="0"/>
        <v>594</v>
      </c>
      <c r="F56" s="6">
        <f t="shared" si="1"/>
        <v>0.53549695740365111</v>
      </c>
    </row>
    <row r="57" spans="2:6">
      <c r="B57" s="17" t="s">
        <v>33</v>
      </c>
      <c r="C57" s="4">
        <v>1448.25</v>
      </c>
      <c r="D57" s="4">
        <v>1406.25</v>
      </c>
      <c r="E57" s="5">
        <f t="shared" si="0"/>
        <v>-42</v>
      </c>
      <c r="F57" s="6">
        <f t="shared" si="1"/>
        <v>-2.900051786639047E-2</v>
      </c>
    </row>
    <row r="58" spans="2:6">
      <c r="B58" s="17" t="s">
        <v>34</v>
      </c>
      <c r="C58" s="4">
        <v>1579.5</v>
      </c>
      <c r="D58" s="4">
        <v>1107</v>
      </c>
      <c r="E58" s="5">
        <f t="shared" si="0"/>
        <v>-472.5</v>
      </c>
      <c r="F58" s="6">
        <f t="shared" si="1"/>
        <v>-0.29914529914529914</v>
      </c>
    </row>
    <row r="59" spans="2:6">
      <c r="B59" s="17" t="s">
        <v>35</v>
      </c>
      <c r="C59" s="4">
        <v>650.25</v>
      </c>
      <c r="D59" s="4">
        <v>1033.5</v>
      </c>
      <c r="E59" s="5">
        <f t="shared" si="0"/>
        <v>383.25</v>
      </c>
      <c r="F59" s="6">
        <f t="shared" si="1"/>
        <v>0.5893886966551326</v>
      </c>
    </row>
    <row r="60" spans="2:6">
      <c r="B60" s="18" t="s">
        <v>36</v>
      </c>
      <c r="C60" s="4">
        <f>C41-SUM(C42:C59)</f>
        <v>5651.2400000020862</v>
      </c>
      <c r="D60" s="4">
        <f>D41-SUM(D42:D59)</f>
        <v>4456.1220000013709</v>
      </c>
      <c r="E60" s="5">
        <f t="shared" si="0"/>
        <v>-1195.1180000007153</v>
      </c>
      <c r="F60" s="6">
        <f t="shared" si="1"/>
        <v>-0.2114788966669747</v>
      </c>
    </row>
    <row r="61" spans="2:6">
      <c r="B61" s="13" t="s">
        <v>37</v>
      </c>
      <c r="C61" s="14">
        <v>9459241.1430000011</v>
      </c>
      <c r="D61" s="14">
        <v>9012174.7420000006</v>
      </c>
      <c r="E61" s="15">
        <f t="shared" si="0"/>
        <v>-447066.40100000054</v>
      </c>
      <c r="F61" s="16">
        <f t="shared" si="1"/>
        <v>-4.7262396025376442E-2</v>
      </c>
    </row>
    <row r="62" spans="2:6">
      <c r="B62" s="17" t="s">
        <v>30</v>
      </c>
      <c r="C62" s="4">
        <v>2596891.5710000005</v>
      </c>
      <c r="D62" s="4">
        <v>2435367.9420000003</v>
      </c>
      <c r="E62" s="5">
        <f t="shared" si="0"/>
        <v>-161523.62900000019</v>
      </c>
      <c r="F62" s="6">
        <f t="shared" si="1"/>
        <v>-6.2198834484953613E-2</v>
      </c>
    </row>
    <row r="63" spans="2:6">
      <c r="B63" s="17" t="s">
        <v>20</v>
      </c>
      <c r="C63" s="4">
        <v>2390157.361000001</v>
      </c>
      <c r="D63" s="4">
        <v>2264286.3190000006</v>
      </c>
      <c r="E63" s="5">
        <f t="shared" si="0"/>
        <v>-125871.04200000037</v>
      </c>
      <c r="F63" s="6">
        <f t="shared" si="1"/>
        <v>-5.266224059295329E-2</v>
      </c>
    </row>
    <row r="64" spans="2:6">
      <c r="B64" s="17" t="s">
        <v>18</v>
      </c>
      <c r="C64" s="4">
        <v>1043746.7949999998</v>
      </c>
      <c r="D64" s="4">
        <v>911464.45000000007</v>
      </c>
      <c r="E64" s="5">
        <f t="shared" si="0"/>
        <v>-132282.34499999974</v>
      </c>
      <c r="F64" s="6">
        <f t="shared" si="1"/>
        <v>-0.12673796521693728</v>
      </c>
    </row>
    <row r="65" spans="2:6">
      <c r="B65" s="17" t="s">
        <v>21</v>
      </c>
      <c r="C65" s="4">
        <v>811945.125</v>
      </c>
      <c r="D65" s="4">
        <v>790395.25</v>
      </c>
      <c r="E65" s="5">
        <f t="shared" si="0"/>
        <v>-21549.875</v>
      </c>
      <c r="F65" s="6">
        <f t="shared" si="1"/>
        <v>-2.6541048571478276E-2</v>
      </c>
    </row>
    <row r="66" spans="2:6">
      <c r="B66" s="17" t="s">
        <v>24</v>
      </c>
      <c r="C66" s="4">
        <v>661926.97200000007</v>
      </c>
      <c r="D66" s="4">
        <v>560879.23699999996</v>
      </c>
      <c r="E66" s="5">
        <f t="shared" si="0"/>
        <v>-101047.7350000001</v>
      </c>
      <c r="F66" s="6">
        <f t="shared" si="1"/>
        <v>-0.15265692330784805</v>
      </c>
    </row>
    <row r="67" spans="2:6">
      <c r="B67" s="17" t="s">
        <v>23</v>
      </c>
      <c r="C67" s="4">
        <v>247648.13399999999</v>
      </c>
      <c r="D67" s="4">
        <v>341959.81200000003</v>
      </c>
      <c r="E67" s="5">
        <f t="shared" si="0"/>
        <v>94311.678000000044</v>
      </c>
      <c r="F67" s="6">
        <f t="shared" si="1"/>
        <v>0.38082935040406984</v>
      </c>
    </row>
    <row r="68" spans="2:6">
      <c r="B68" s="17" t="s">
        <v>28</v>
      </c>
      <c r="C68" s="4">
        <v>314108.125</v>
      </c>
      <c r="D68" s="4">
        <v>311489.54400000005</v>
      </c>
      <c r="E68" s="5">
        <f t="shared" si="0"/>
        <v>-2618.5809999999474</v>
      </c>
      <c r="F68" s="6">
        <f t="shared" si="1"/>
        <v>-8.3365592660169085E-3</v>
      </c>
    </row>
    <row r="69" spans="2:6">
      <c r="B69" s="17" t="s">
        <v>31</v>
      </c>
      <c r="C69" s="4">
        <v>314306.375</v>
      </c>
      <c r="D69" s="4">
        <v>306834</v>
      </c>
      <c r="E69" s="5">
        <f t="shared" si="0"/>
        <v>-7472.375</v>
      </c>
      <c r="F69" s="6">
        <f t="shared" si="1"/>
        <v>-2.3774175754468867E-2</v>
      </c>
    </row>
    <row r="70" spans="2:6">
      <c r="B70" s="17" t="s">
        <v>25</v>
      </c>
      <c r="C70" s="4">
        <v>251920.75</v>
      </c>
      <c r="D70" s="4">
        <v>261571</v>
      </c>
      <c r="E70" s="5">
        <f t="shared" si="0"/>
        <v>9650.25</v>
      </c>
      <c r="F70" s="6">
        <f t="shared" si="1"/>
        <v>3.8306689703011758E-2</v>
      </c>
    </row>
    <row r="71" spans="2:6">
      <c r="B71" s="17" t="s">
        <v>19</v>
      </c>
      <c r="C71" s="4">
        <v>272433.375</v>
      </c>
      <c r="D71" s="4">
        <v>259632.875</v>
      </c>
      <c r="E71" s="5">
        <f t="shared" si="0"/>
        <v>-12800.5</v>
      </c>
      <c r="F71" s="6">
        <f t="shared" si="1"/>
        <v>-4.6985799739110524E-2</v>
      </c>
    </row>
    <row r="72" spans="2:6">
      <c r="B72" s="17" t="s">
        <v>27</v>
      </c>
      <c r="C72" s="4">
        <v>295268.5</v>
      </c>
      <c r="D72" s="4">
        <v>257203.5</v>
      </c>
      <c r="E72" s="5">
        <f t="shared" si="0"/>
        <v>-38065</v>
      </c>
      <c r="F72" s="6">
        <f t="shared" si="1"/>
        <v>-0.12891656238305135</v>
      </c>
    </row>
    <row r="73" spans="2:6">
      <c r="B73" s="17" t="s">
        <v>26</v>
      </c>
      <c r="C73" s="4">
        <v>129349.375</v>
      </c>
      <c r="D73" s="4">
        <v>166348.5</v>
      </c>
      <c r="E73" s="5">
        <f t="shared" si="0"/>
        <v>36999.125</v>
      </c>
      <c r="F73" s="6">
        <f t="shared" si="1"/>
        <v>0.28604023019052083</v>
      </c>
    </row>
    <row r="74" spans="2:6">
      <c r="B74" s="17" t="s">
        <v>22</v>
      </c>
      <c r="C74" s="4">
        <v>119212.185</v>
      </c>
      <c r="D74" s="4">
        <v>116212.18800000007</v>
      </c>
      <c r="E74" s="5">
        <f t="shared" si="0"/>
        <v>-2999.9969999999303</v>
      </c>
      <c r="F74" s="6">
        <f t="shared" si="1"/>
        <v>-2.5165187602256684E-2</v>
      </c>
    </row>
    <row r="75" spans="2:6">
      <c r="B75" s="17" t="s">
        <v>38</v>
      </c>
      <c r="C75" s="4"/>
      <c r="D75" s="4">
        <v>12792</v>
      </c>
      <c r="E75" s="5">
        <f t="shared" si="0"/>
        <v>12792</v>
      </c>
      <c r="F75" s="6"/>
    </row>
    <row r="76" spans="2:6">
      <c r="B76" s="17" t="s">
        <v>32</v>
      </c>
      <c r="C76" s="4">
        <v>7743.5</v>
      </c>
      <c r="D76" s="4">
        <v>6721</v>
      </c>
      <c r="E76" s="5">
        <f t="shared" si="0"/>
        <v>-1022.5</v>
      </c>
      <c r="F76" s="6">
        <f t="shared" si="1"/>
        <v>-0.13204623232388454</v>
      </c>
    </row>
    <row r="77" spans="2:6">
      <c r="B77" s="17" t="s">
        <v>39</v>
      </c>
      <c r="C77" s="4">
        <v>9</v>
      </c>
      <c r="D77" s="4">
        <v>2020.5</v>
      </c>
      <c r="E77" s="5">
        <f t="shared" si="0"/>
        <v>2011.5</v>
      </c>
      <c r="F77" s="6"/>
    </row>
    <row r="78" spans="2:6">
      <c r="B78" s="17" t="s">
        <v>35</v>
      </c>
      <c r="C78" s="4">
        <v>309.75</v>
      </c>
      <c r="D78" s="4">
        <v>1992.375</v>
      </c>
      <c r="E78" s="5">
        <f t="shared" si="0"/>
        <v>1682.625</v>
      </c>
      <c r="F78" s="6">
        <f t="shared" si="1"/>
        <v>5.4322033898305087</v>
      </c>
    </row>
    <row r="79" spans="2:6">
      <c r="B79" s="17" t="s">
        <v>40</v>
      </c>
      <c r="C79" s="4">
        <v>466.5</v>
      </c>
      <c r="D79" s="4">
        <v>1750.75</v>
      </c>
      <c r="E79" s="5">
        <f t="shared" si="0"/>
        <v>1284.25</v>
      </c>
      <c r="F79" s="6">
        <f t="shared" si="1"/>
        <v>2.752947481243301</v>
      </c>
    </row>
    <row r="80" spans="2:6">
      <c r="B80" s="18" t="s">
        <v>36</v>
      </c>
      <c r="C80" s="4">
        <f>C61-SUM(C62:C79)</f>
        <v>1797.75</v>
      </c>
      <c r="D80" s="4">
        <f>D61-SUM(D62:D79)</f>
        <v>3253.5</v>
      </c>
      <c r="E80" s="5">
        <f t="shared" si="0"/>
        <v>1455.75</v>
      </c>
      <c r="F80" s="6">
        <f t="shared" si="1"/>
        <v>0.8097622027534418</v>
      </c>
    </row>
    <row r="81" spans="2:6">
      <c r="B81" s="13" t="s">
        <v>41</v>
      </c>
      <c r="C81" s="14">
        <v>2483766.5500000003</v>
      </c>
      <c r="D81" s="14">
        <v>2576471.8499999996</v>
      </c>
      <c r="E81" s="15">
        <f t="shared" si="0"/>
        <v>92705.299999999348</v>
      </c>
      <c r="F81" s="16">
        <f t="shared" si="1"/>
        <v>3.732448204522254E-2</v>
      </c>
    </row>
    <row r="82" spans="2:6">
      <c r="B82" s="17" t="s">
        <v>18</v>
      </c>
      <c r="C82" s="4">
        <v>1223517.7750000004</v>
      </c>
      <c r="D82" s="4">
        <v>1194007.3499999996</v>
      </c>
      <c r="E82" s="5">
        <f t="shared" si="0"/>
        <v>-29510.425000000745</v>
      </c>
      <c r="F82" s="6">
        <f t="shared" si="1"/>
        <v>-2.411932675028014E-2</v>
      </c>
    </row>
    <row r="83" spans="2:6">
      <c r="B83" s="17" t="s">
        <v>20</v>
      </c>
      <c r="C83" s="4">
        <v>572979.82499999995</v>
      </c>
      <c r="D83" s="4">
        <v>684111.77500000037</v>
      </c>
      <c r="E83" s="5">
        <f t="shared" si="0"/>
        <v>111131.95000000042</v>
      </c>
      <c r="F83" s="6">
        <f t="shared" si="1"/>
        <v>0.19395438574124391</v>
      </c>
    </row>
    <row r="84" spans="2:6">
      <c r="B84" s="17" t="s">
        <v>19</v>
      </c>
      <c r="C84" s="4">
        <v>569214.47499999998</v>
      </c>
      <c r="D84" s="4">
        <v>588089.02499999967</v>
      </c>
      <c r="E84" s="5">
        <f t="shared" si="0"/>
        <v>18874.549999999697</v>
      </c>
      <c r="F84" s="6">
        <f t="shared" si="1"/>
        <v>3.3158942417969427E-2</v>
      </c>
    </row>
    <row r="85" spans="2:6">
      <c r="B85" s="17" t="s">
        <v>24</v>
      </c>
      <c r="C85" s="4">
        <v>62602.049999999996</v>
      </c>
      <c r="D85" s="4">
        <v>58625.25</v>
      </c>
      <c r="E85" s="5">
        <f t="shared" si="0"/>
        <v>-3976.7999999999956</v>
      </c>
      <c r="F85" s="6">
        <f t="shared" si="1"/>
        <v>-6.3525076255489976E-2</v>
      </c>
    </row>
    <row r="86" spans="2:6">
      <c r="B86" s="17" t="s">
        <v>30</v>
      </c>
      <c r="C86" s="4">
        <v>19465.80000000001</v>
      </c>
      <c r="D86" s="4">
        <v>18350.924999999999</v>
      </c>
      <c r="E86" s="5">
        <f t="shared" si="0"/>
        <v>-1114.8750000000109</v>
      </c>
      <c r="F86" s="6">
        <f t="shared" si="1"/>
        <v>-5.7273525876152552E-2</v>
      </c>
    </row>
    <row r="87" spans="2:6">
      <c r="B87" s="17" t="s">
        <v>27</v>
      </c>
      <c r="C87" s="4">
        <v>1838.375</v>
      </c>
      <c r="D87" s="4">
        <v>8511</v>
      </c>
      <c r="E87" s="5">
        <f t="shared" si="0"/>
        <v>6672.625</v>
      </c>
      <c r="F87" s="6">
        <f t="shared" si="1"/>
        <v>3.6296321479567553</v>
      </c>
    </row>
    <row r="88" spans="2:6">
      <c r="B88" s="17" t="s">
        <v>25</v>
      </c>
      <c r="C88" s="4">
        <v>6549.75</v>
      </c>
      <c r="D88" s="4">
        <v>8319</v>
      </c>
      <c r="E88" s="5">
        <f t="shared" si="0"/>
        <v>1769.25</v>
      </c>
      <c r="F88" s="6">
        <f t="shared" si="1"/>
        <v>0.27012481392419557</v>
      </c>
    </row>
    <row r="89" spans="2:6">
      <c r="B89" s="17" t="s">
        <v>42</v>
      </c>
      <c r="C89" s="4">
        <v>4623</v>
      </c>
      <c r="D89" s="4">
        <v>6255.375</v>
      </c>
      <c r="E89" s="5">
        <f t="shared" si="0"/>
        <v>1632.375</v>
      </c>
      <c r="F89" s="6">
        <f t="shared" si="1"/>
        <v>0.3530986372485399</v>
      </c>
    </row>
    <row r="90" spans="2:6">
      <c r="B90" s="17" t="s">
        <v>28</v>
      </c>
      <c r="C90" s="4">
        <v>9434.25</v>
      </c>
      <c r="D90" s="4">
        <v>6045</v>
      </c>
      <c r="E90" s="5">
        <f t="shared" si="0"/>
        <v>-3389.25</v>
      </c>
      <c r="F90" s="6">
        <f t="shared" si="1"/>
        <v>-0.3592495428889419</v>
      </c>
    </row>
    <row r="91" spans="2:6">
      <c r="B91" s="17" t="s">
        <v>23</v>
      </c>
      <c r="C91" s="4">
        <v>3846.75</v>
      </c>
      <c r="D91" s="4">
        <v>2301.75</v>
      </c>
      <c r="E91" s="5">
        <f t="shared" si="0"/>
        <v>-1545</v>
      </c>
      <c r="F91" s="6">
        <f t="shared" si="1"/>
        <v>-0.40163774614934683</v>
      </c>
    </row>
    <row r="92" spans="2:6">
      <c r="B92" s="17" t="s">
        <v>21</v>
      </c>
      <c r="C92" s="4">
        <v>7971</v>
      </c>
      <c r="D92" s="4">
        <v>432</v>
      </c>
      <c r="E92" s="5">
        <f t="shared" si="0"/>
        <v>-7539</v>
      </c>
      <c r="F92" s="6">
        <f t="shared" si="1"/>
        <v>-0.94580353782461424</v>
      </c>
    </row>
    <row r="93" spans="2:6">
      <c r="B93" s="18" t="s">
        <v>36</v>
      </c>
      <c r="C93" s="4">
        <f>C81-SUM(C82:C92)</f>
        <v>1723.5000000004657</v>
      </c>
      <c r="D93" s="4">
        <f>D81-SUM(D82:D92)</f>
        <v>1423.4000000003725</v>
      </c>
      <c r="E93" s="5">
        <f t="shared" si="0"/>
        <v>-300.10000000009313</v>
      </c>
      <c r="F93" s="6">
        <f t="shared" si="1"/>
        <v>-0.17412242529736702</v>
      </c>
    </row>
    <row r="94" spans="2:6">
      <c r="B94" s="13" t="s">
        <v>43</v>
      </c>
      <c r="C94" s="14">
        <v>1473371.361</v>
      </c>
      <c r="D94" s="14">
        <v>1365124.9920000001</v>
      </c>
      <c r="E94" s="15">
        <f t="shared" ref="E94:E157" si="2">D94-C94</f>
        <v>-108246.36899999995</v>
      </c>
      <c r="F94" s="16">
        <f t="shared" ref="F94:F157" si="3">E94/C94</f>
        <v>-7.3468489930828745E-2</v>
      </c>
    </row>
    <row r="95" spans="2:6">
      <c r="B95" s="17" t="s">
        <v>20</v>
      </c>
      <c r="C95" s="4">
        <v>739301.84600000002</v>
      </c>
      <c r="D95" s="4">
        <v>710637.06100000034</v>
      </c>
      <c r="E95" s="5">
        <f t="shared" si="2"/>
        <v>-28664.784999999683</v>
      </c>
      <c r="F95" s="6">
        <f t="shared" si="3"/>
        <v>-3.8772776174022541E-2</v>
      </c>
    </row>
    <row r="96" spans="2:6">
      <c r="B96" s="17" t="s">
        <v>18</v>
      </c>
      <c r="C96" s="4">
        <v>326965.14000000013</v>
      </c>
      <c r="D96" s="4">
        <v>296204.43099999987</v>
      </c>
      <c r="E96" s="5">
        <f t="shared" si="2"/>
        <v>-30760.709000000264</v>
      </c>
      <c r="F96" s="6">
        <f t="shared" si="3"/>
        <v>-9.4079475873177956E-2</v>
      </c>
    </row>
    <row r="97" spans="2:6">
      <c r="B97" s="17" t="s">
        <v>22</v>
      </c>
      <c r="C97" s="4">
        <v>180563.25</v>
      </c>
      <c r="D97" s="4">
        <v>140750.25</v>
      </c>
      <c r="E97" s="5">
        <f t="shared" si="2"/>
        <v>-39813</v>
      </c>
      <c r="F97" s="6">
        <f t="shared" si="3"/>
        <v>-0.22049337282088133</v>
      </c>
    </row>
    <row r="98" spans="2:6">
      <c r="B98" s="17" t="s">
        <v>19</v>
      </c>
      <c r="C98" s="4">
        <v>102938.25</v>
      </c>
      <c r="D98" s="4">
        <v>100929</v>
      </c>
      <c r="E98" s="5">
        <f t="shared" si="2"/>
        <v>-2009.25</v>
      </c>
      <c r="F98" s="6">
        <f t="shared" si="3"/>
        <v>-1.9518983468244312E-2</v>
      </c>
    </row>
    <row r="99" spans="2:6">
      <c r="B99" s="17" t="s">
        <v>30</v>
      </c>
      <c r="C99" s="4">
        <v>48084.75</v>
      </c>
      <c r="D99" s="4">
        <v>42345</v>
      </c>
      <c r="E99" s="5">
        <f t="shared" si="2"/>
        <v>-5739.75</v>
      </c>
      <c r="F99" s="6">
        <f t="shared" si="3"/>
        <v>-0.1193673669926536</v>
      </c>
    </row>
    <row r="100" spans="2:6">
      <c r="B100" s="17" t="s">
        <v>21</v>
      </c>
      <c r="C100" s="4">
        <v>33028.75</v>
      </c>
      <c r="D100" s="4">
        <v>18911.5</v>
      </c>
      <c r="E100" s="5">
        <f t="shared" si="2"/>
        <v>-14117.25</v>
      </c>
      <c r="F100" s="6">
        <f t="shared" si="3"/>
        <v>-0.42742307837868526</v>
      </c>
    </row>
    <row r="101" spans="2:6">
      <c r="B101" s="17" t="s">
        <v>28</v>
      </c>
      <c r="C101" s="4">
        <v>13232.25</v>
      </c>
      <c r="D101" s="4">
        <v>16946.25</v>
      </c>
      <c r="E101" s="5">
        <f t="shared" si="2"/>
        <v>3714</v>
      </c>
      <c r="F101" s="6">
        <f t="shared" si="3"/>
        <v>0.28067788924786036</v>
      </c>
    </row>
    <row r="102" spans="2:6">
      <c r="B102" s="17" t="s">
        <v>27</v>
      </c>
      <c r="C102" s="4">
        <v>15726</v>
      </c>
      <c r="D102" s="4">
        <v>16038.75</v>
      </c>
      <c r="E102" s="5">
        <f t="shared" si="2"/>
        <v>312.75</v>
      </c>
      <c r="F102" s="6">
        <f t="shared" si="3"/>
        <v>1.9887447539107209E-2</v>
      </c>
    </row>
    <row r="103" spans="2:6">
      <c r="B103" s="17" t="s">
        <v>26</v>
      </c>
      <c r="C103" s="4">
        <v>264.75</v>
      </c>
      <c r="D103" s="4">
        <v>9663.75</v>
      </c>
      <c r="E103" s="5">
        <f t="shared" si="2"/>
        <v>9399</v>
      </c>
      <c r="F103" s="6">
        <f t="shared" si="3"/>
        <v>35.501416430594901</v>
      </c>
    </row>
    <row r="104" spans="2:6">
      <c r="B104" s="17" t="s">
        <v>24</v>
      </c>
      <c r="C104" s="4">
        <v>1362.75</v>
      </c>
      <c r="D104" s="4">
        <v>4428.75</v>
      </c>
      <c r="E104" s="5">
        <f t="shared" si="2"/>
        <v>3066</v>
      </c>
      <c r="F104" s="6">
        <f t="shared" si="3"/>
        <v>2.2498624105668683</v>
      </c>
    </row>
    <row r="105" spans="2:6">
      <c r="B105" s="17" t="s">
        <v>25</v>
      </c>
      <c r="C105" s="4">
        <v>6170.25</v>
      </c>
      <c r="D105" s="4">
        <v>4293</v>
      </c>
      <c r="E105" s="5">
        <f t="shared" si="2"/>
        <v>-1877.25</v>
      </c>
      <c r="F105" s="6">
        <f t="shared" si="3"/>
        <v>-0.304242129573356</v>
      </c>
    </row>
    <row r="106" spans="2:6">
      <c r="B106" s="17" t="s">
        <v>23</v>
      </c>
      <c r="C106" s="4">
        <v>2172.375</v>
      </c>
      <c r="D106" s="4">
        <v>2432.25</v>
      </c>
      <c r="E106" s="5">
        <f t="shared" si="2"/>
        <v>259.875</v>
      </c>
      <c r="F106" s="6">
        <f t="shared" si="3"/>
        <v>0.1196271361988607</v>
      </c>
    </row>
    <row r="107" spans="2:6">
      <c r="B107" s="17" t="s">
        <v>32</v>
      </c>
      <c r="C107" s="4">
        <v>2648.25</v>
      </c>
      <c r="D107" s="4">
        <v>833.25</v>
      </c>
      <c r="E107" s="5">
        <f t="shared" si="2"/>
        <v>-1815</v>
      </c>
      <c r="F107" s="6">
        <f t="shared" si="3"/>
        <v>-0.68535825545171336</v>
      </c>
    </row>
    <row r="108" spans="2:6">
      <c r="B108" s="18" t="s">
        <v>36</v>
      </c>
      <c r="C108" s="4">
        <f>C94-SUM(C95:C107)</f>
        <v>912.75</v>
      </c>
      <c r="D108" s="4">
        <f>D94-SUM(D95:D107)</f>
        <v>711.75</v>
      </c>
      <c r="E108" s="5">
        <f t="shared" si="2"/>
        <v>-201</v>
      </c>
      <c r="F108" s="6">
        <f t="shared" si="3"/>
        <v>-0.22021364009860311</v>
      </c>
    </row>
    <row r="109" spans="2:6">
      <c r="B109" s="13" t="s">
        <v>44</v>
      </c>
      <c r="C109" s="14">
        <v>330757</v>
      </c>
      <c r="D109" s="14">
        <v>316530.67499999993</v>
      </c>
      <c r="E109" s="15">
        <f t="shared" si="2"/>
        <v>-14226.32500000007</v>
      </c>
      <c r="F109" s="16">
        <f t="shared" si="3"/>
        <v>-4.3011410189353727E-2</v>
      </c>
    </row>
    <row r="110" spans="2:6">
      <c r="B110" s="17" t="s">
        <v>18</v>
      </c>
      <c r="C110" s="4">
        <v>189722.875</v>
      </c>
      <c r="D110" s="4">
        <v>174254.54999999996</v>
      </c>
      <c r="E110" s="5">
        <f t="shared" si="2"/>
        <v>-15468.325000000041</v>
      </c>
      <c r="F110" s="6">
        <f t="shared" si="3"/>
        <v>-8.1531154321797208E-2</v>
      </c>
    </row>
    <row r="111" spans="2:6">
      <c r="B111" s="17" t="s">
        <v>27</v>
      </c>
      <c r="C111" s="4">
        <v>48882.75</v>
      </c>
      <c r="D111" s="4">
        <v>51627.75</v>
      </c>
      <c r="E111" s="5">
        <f t="shared" si="2"/>
        <v>2745</v>
      </c>
      <c r="F111" s="6">
        <f t="shared" si="3"/>
        <v>5.6154778526167209E-2</v>
      </c>
    </row>
    <row r="112" spans="2:6">
      <c r="B112" s="17" t="s">
        <v>24</v>
      </c>
      <c r="C112" s="4">
        <v>34545.75</v>
      </c>
      <c r="D112" s="4">
        <v>34106.25</v>
      </c>
      <c r="E112" s="5">
        <f t="shared" si="2"/>
        <v>-439.5</v>
      </c>
      <c r="F112" s="6">
        <f t="shared" si="3"/>
        <v>-1.2722259612253315E-2</v>
      </c>
    </row>
    <row r="113" spans="2:6">
      <c r="B113" s="17" t="s">
        <v>23</v>
      </c>
      <c r="C113" s="4">
        <v>29858.625</v>
      </c>
      <c r="D113" s="4">
        <v>24149.625</v>
      </c>
      <c r="E113" s="5">
        <f t="shared" si="2"/>
        <v>-5709</v>
      </c>
      <c r="F113" s="6">
        <f t="shared" si="3"/>
        <v>-0.19120103487685719</v>
      </c>
    </row>
    <row r="114" spans="2:6">
      <c r="B114" s="17" t="s">
        <v>45</v>
      </c>
      <c r="C114" s="4">
        <v>16181.25</v>
      </c>
      <c r="D114" s="4">
        <v>19600.5</v>
      </c>
      <c r="E114" s="5">
        <f t="shared" si="2"/>
        <v>3419.25</v>
      </c>
      <c r="F114" s="6">
        <f t="shared" si="3"/>
        <v>0.21130938586326767</v>
      </c>
    </row>
    <row r="115" spans="2:6">
      <c r="B115" s="17" t="s">
        <v>20</v>
      </c>
      <c r="C115" s="4">
        <v>8698.5</v>
      </c>
      <c r="D115" s="4">
        <v>7497</v>
      </c>
      <c r="E115" s="5">
        <f t="shared" si="2"/>
        <v>-1201.5</v>
      </c>
      <c r="F115" s="6">
        <f t="shared" si="3"/>
        <v>-0.13812726332126229</v>
      </c>
    </row>
    <row r="116" spans="2:6">
      <c r="B116" s="17" t="s">
        <v>30</v>
      </c>
      <c r="C116" s="4">
        <v>1677.75</v>
      </c>
      <c r="D116" s="4">
        <v>3220.5</v>
      </c>
      <c r="E116" s="5">
        <f t="shared" si="2"/>
        <v>1542.75</v>
      </c>
      <c r="F116" s="6">
        <f t="shared" si="3"/>
        <v>0.91953509164059011</v>
      </c>
    </row>
    <row r="117" spans="2:6">
      <c r="B117" s="18" t="s">
        <v>36</v>
      </c>
      <c r="C117" s="4">
        <f>C109-SUM(C110:C116)</f>
        <v>1189.5</v>
      </c>
      <c r="D117" s="4">
        <f>D109-SUM(D110:D116)</f>
        <v>2074.5</v>
      </c>
      <c r="E117" s="5">
        <f t="shared" si="2"/>
        <v>885</v>
      </c>
      <c r="F117" s="6">
        <f t="shared" si="3"/>
        <v>0.74401008827238335</v>
      </c>
    </row>
    <row r="118" spans="2:6">
      <c r="B118" s="19" t="s">
        <v>46</v>
      </c>
      <c r="C118" s="20">
        <v>105563.43</v>
      </c>
      <c r="D118" s="20">
        <v>127337.83500000002</v>
      </c>
      <c r="E118" s="5">
        <f t="shared" si="2"/>
        <v>21774.405000000028</v>
      </c>
      <c r="F118" s="6">
        <f t="shared" si="3"/>
        <v>0.20626844921579404</v>
      </c>
    </row>
    <row r="119" spans="2:6">
      <c r="B119" s="17" t="s">
        <v>18</v>
      </c>
      <c r="C119" s="4">
        <v>22220.800000000007</v>
      </c>
      <c r="D119" s="4">
        <v>35769.150000000009</v>
      </c>
      <c r="E119" s="5">
        <f t="shared" si="2"/>
        <v>13548.350000000002</v>
      </c>
      <c r="F119" s="6">
        <f t="shared" si="3"/>
        <v>0.60971477174539157</v>
      </c>
    </row>
    <row r="120" spans="2:6">
      <c r="B120" s="17" t="s">
        <v>42</v>
      </c>
      <c r="C120" s="4">
        <v>6173.4500000000007</v>
      </c>
      <c r="D120" s="4">
        <v>17201.210000000003</v>
      </c>
      <c r="E120" s="5">
        <f t="shared" si="2"/>
        <v>11027.760000000002</v>
      </c>
      <c r="F120" s="6">
        <f t="shared" si="3"/>
        <v>1.7863204529072076</v>
      </c>
    </row>
    <row r="121" spans="2:6">
      <c r="B121" s="17" t="s">
        <v>47</v>
      </c>
      <c r="C121" s="4">
        <v>19565.289999999986</v>
      </c>
      <c r="D121" s="4">
        <v>15755.68</v>
      </c>
      <c r="E121" s="5">
        <f t="shared" si="2"/>
        <v>-3809.609999999986</v>
      </c>
      <c r="F121" s="6">
        <f t="shared" si="3"/>
        <v>-0.19471267739961884</v>
      </c>
    </row>
    <row r="122" spans="2:6">
      <c r="B122" s="17" t="s">
        <v>30</v>
      </c>
      <c r="C122" s="4">
        <v>15869.85</v>
      </c>
      <c r="D122" s="4">
        <v>15214.500000000005</v>
      </c>
      <c r="E122" s="5">
        <f t="shared" si="2"/>
        <v>-655.34999999999491</v>
      </c>
      <c r="F122" s="6">
        <f t="shared" si="3"/>
        <v>-4.1295286344861161E-2</v>
      </c>
    </row>
    <row r="123" spans="2:6">
      <c r="B123" s="17" t="s">
        <v>21</v>
      </c>
      <c r="C123" s="4">
        <v>10923.85</v>
      </c>
      <c r="D123" s="4">
        <v>10749.300000000001</v>
      </c>
      <c r="E123" s="5">
        <f t="shared" si="2"/>
        <v>-174.54999999999927</v>
      </c>
      <c r="F123" s="6">
        <f t="shared" si="3"/>
        <v>-1.5978798683614227E-2</v>
      </c>
    </row>
    <row r="124" spans="2:6">
      <c r="B124" s="17" t="s">
        <v>19</v>
      </c>
      <c r="C124" s="4">
        <v>13274.589999999998</v>
      </c>
      <c r="D124" s="4">
        <v>10223.144999999999</v>
      </c>
      <c r="E124" s="5">
        <f t="shared" si="2"/>
        <v>-3051.4449999999997</v>
      </c>
      <c r="F124" s="6">
        <f t="shared" si="3"/>
        <v>-0.22987112972980711</v>
      </c>
    </row>
    <row r="125" spans="2:6">
      <c r="B125" s="17" t="s">
        <v>48</v>
      </c>
      <c r="C125" s="4">
        <v>5285.4800000000014</v>
      </c>
      <c r="D125" s="4">
        <v>9777.7400000000016</v>
      </c>
      <c r="E125" s="5">
        <f t="shared" si="2"/>
        <v>4492.26</v>
      </c>
      <c r="F125" s="6">
        <f t="shared" si="3"/>
        <v>0.84992469936505277</v>
      </c>
    </row>
    <row r="126" spans="2:6">
      <c r="B126" s="17" t="s">
        <v>49</v>
      </c>
      <c r="C126" s="4">
        <v>8660.75</v>
      </c>
      <c r="D126" s="4">
        <v>5788.17</v>
      </c>
      <c r="E126" s="5">
        <f t="shared" si="2"/>
        <v>-2872.58</v>
      </c>
      <c r="F126" s="6">
        <f t="shared" si="3"/>
        <v>-0.33167797246196923</v>
      </c>
    </row>
    <row r="127" spans="2:6">
      <c r="B127" s="17" t="s">
        <v>50</v>
      </c>
      <c r="C127" s="4">
        <v>1402.22</v>
      </c>
      <c r="D127" s="4">
        <v>2469.5299999999997</v>
      </c>
      <c r="E127" s="5">
        <f t="shared" si="2"/>
        <v>1067.3099999999997</v>
      </c>
      <c r="F127" s="6">
        <f t="shared" si="3"/>
        <v>0.76115730769779333</v>
      </c>
    </row>
    <row r="128" spans="2:6">
      <c r="B128" s="17" t="s">
        <v>20</v>
      </c>
      <c r="C128" s="4">
        <v>472.15000000000003</v>
      </c>
      <c r="D128" s="4">
        <v>1909.0750000000005</v>
      </c>
      <c r="E128" s="5">
        <f t="shared" si="2"/>
        <v>1436.9250000000004</v>
      </c>
      <c r="F128" s="6">
        <f t="shared" si="3"/>
        <v>3.0433654558932548</v>
      </c>
    </row>
    <row r="129" spans="2:6">
      <c r="B129" s="17" t="s">
        <v>23</v>
      </c>
      <c r="C129" s="4">
        <v>1045.5</v>
      </c>
      <c r="D129" s="4">
        <v>1254.75</v>
      </c>
      <c r="E129" s="5">
        <f t="shared" si="2"/>
        <v>209.25</v>
      </c>
      <c r="F129" s="6">
        <f t="shared" si="3"/>
        <v>0.20014347202295552</v>
      </c>
    </row>
    <row r="130" spans="2:6">
      <c r="B130" s="18" t="s">
        <v>36</v>
      </c>
      <c r="C130" s="4">
        <f>C118-SUM(C119:C129)</f>
        <v>669.50000000001455</v>
      </c>
      <c r="D130" s="4">
        <f>D118-SUM(D119:D129)</f>
        <v>1225.5850000000064</v>
      </c>
      <c r="E130" s="5">
        <f t="shared" si="2"/>
        <v>556.08499999999185</v>
      </c>
      <c r="F130" s="6">
        <f t="shared" si="3"/>
        <v>0.83059746079160535</v>
      </c>
    </row>
    <row r="131" spans="2:6">
      <c r="B131" s="13" t="s">
        <v>51</v>
      </c>
      <c r="C131" s="14">
        <v>87752.71</v>
      </c>
      <c r="D131" s="14">
        <v>99708.344999999987</v>
      </c>
      <c r="E131" s="15">
        <f t="shared" si="2"/>
        <v>11955.63499999998</v>
      </c>
      <c r="F131" s="16">
        <f t="shared" si="3"/>
        <v>0.13624234510820213</v>
      </c>
    </row>
    <row r="132" spans="2:6">
      <c r="B132" s="17" t="s">
        <v>49</v>
      </c>
      <c r="C132" s="4">
        <v>56519.48000000001</v>
      </c>
      <c r="D132" s="4">
        <v>64607.999999999985</v>
      </c>
      <c r="E132" s="5">
        <f t="shared" si="2"/>
        <v>8088.519999999975</v>
      </c>
      <c r="F132" s="6">
        <f t="shared" si="3"/>
        <v>0.14311030462417512</v>
      </c>
    </row>
    <row r="133" spans="2:6">
      <c r="B133" s="17" t="s">
        <v>42</v>
      </c>
      <c r="C133" s="4">
        <v>15146.394999999995</v>
      </c>
      <c r="D133" s="4">
        <v>13533.669999999993</v>
      </c>
      <c r="E133" s="5">
        <f t="shared" si="2"/>
        <v>-1612.7250000000022</v>
      </c>
      <c r="F133" s="6">
        <f t="shared" si="3"/>
        <v>-0.10647583137769764</v>
      </c>
    </row>
    <row r="134" spans="2:6">
      <c r="B134" s="17" t="s">
        <v>20</v>
      </c>
      <c r="C134" s="4">
        <v>1600.26</v>
      </c>
      <c r="D134" s="4">
        <v>7241.2799999999979</v>
      </c>
      <c r="E134" s="5">
        <f t="shared" si="2"/>
        <v>5641.0199999999977</v>
      </c>
      <c r="F134" s="6">
        <f t="shared" si="3"/>
        <v>3.5250646769899876</v>
      </c>
    </row>
    <row r="135" spans="2:6">
      <c r="B135" s="17" t="s">
        <v>52</v>
      </c>
      <c r="C135" s="4">
        <v>7000.5</v>
      </c>
      <c r="D135" s="4">
        <v>5743.5</v>
      </c>
      <c r="E135" s="5">
        <f t="shared" si="2"/>
        <v>-1257</v>
      </c>
      <c r="F135" s="6">
        <f t="shared" si="3"/>
        <v>-0.17955860295693166</v>
      </c>
    </row>
    <row r="136" spans="2:6">
      <c r="B136" s="17" t="s">
        <v>25</v>
      </c>
      <c r="C136" s="4">
        <v>2555.1899999999991</v>
      </c>
      <c r="D136" s="4">
        <v>3707.5499999999993</v>
      </c>
      <c r="E136" s="5">
        <f t="shared" si="2"/>
        <v>1152.3600000000001</v>
      </c>
      <c r="F136" s="6">
        <f t="shared" si="3"/>
        <v>0.45098798915149185</v>
      </c>
    </row>
    <row r="137" spans="2:6">
      <c r="B137" s="17" t="s">
        <v>19</v>
      </c>
      <c r="C137" s="4">
        <v>1152.375</v>
      </c>
      <c r="D137" s="4">
        <v>2527.9750000000004</v>
      </c>
      <c r="E137" s="5">
        <f t="shared" si="2"/>
        <v>1375.6000000000004</v>
      </c>
      <c r="F137" s="6">
        <f t="shared" si="3"/>
        <v>1.1937086451892833</v>
      </c>
    </row>
    <row r="138" spans="2:6">
      <c r="B138" s="17" t="s">
        <v>22</v>
      </c>
      <c r="C138" s="4">
        <v>1710.5850000000005</v>
      </c>
      <c r="D138" s="4">
        <v>1244.0449999999998</v>
      </c>
      <c r="E138" s="5">
        <f t="shared" si="2"/>
        <v>-466.54000000000065</v>
      </c>
      <c r="F138" s="6">
        <f t="shared" si="3"/>
        <v>-0.27273710455779776</v>
      </c>
    </row>
    <row r="139" spans="2:6">
      <c r="B139" s="17" t="s">
        <v>24</v>
      </c>
      <c r="C139" s="4">
        <f>C131-SUM(C132:C138)</f>
        <v>2067.9250000000029</v>
      </c>
      <c r="D139" s="4">
        <f>D131-SUM(D132:D138)</f>
        <v>1102.3249999999971</v>
      </c>
      <c r="E139" s="5">
        <f t="shared" si="2"/>
        <v>-965.60000000000582</v>
      </c>
      <c r="F139" s="6">
        <f t="shared" si="3"/>
        <v>-0.46694149932903972</v>
      </c>
    </row>
    <row r="140" spans="2:6">
      <c r="B140" s="13" t="s">
        <v>53</v>
      </c>
      <c r="C140" s="14">
        <v>25852.32</v>
      </c>
      <c r="D140" s="14">
        <v>25772.915000000005</v>
      </c>
      <c r="E140" s="15">
        <f t="shared" si="2"/>
        <v>-79.404999999995198</v>
      </c>
      <c r="F140" s="16">
        <f t="shared" si="3"/>
        <v>-3.0714844934611363E-3</v>
      </c>
    </row>
    <row r="141" spans="2:6">
      <c r="B141" s="17" t="s">
        <v>54</v>
      </c>
      <c r="C141" s="4">
        <v>18489</v>
      </c>
      <c r="D141" s="4">
        <v>17541</v>
      </c>
      <c r="E141" s="5">
        <f t="shared" si="2"/>
        <v>-948</v>
      </c>
      <c r="F141" s="6">
        <f t="shared" si="3"/>
        <v>-5.1273730326139869E-2</v>
      </c>
    </row>
    <row r="142" spans="2:6">
      <c r="B142" s="17" t="s">
        <v>50</v>
      </c>
      <c r="C142" s="4">
        <v>6166.05</v>
      </c>
      <c r="D142" s="4">
        <v>5990.5000000000036</v>
      </c>
      <c r="E142" s="5">
        <f t="shared" si="2"/>
        <v>-175.54999999999654</v>
      </c>
      <c r="F142" s="6">
        <f t="shared" si="3"/>
        <v>-2.8470414609027907E-2</v>
      </c>
    </row>
    <row r="143" spans="2:6">
      <c r="B143" s="17" t="s">
        <v>49</v>
      </c>
      <c r="C143" s="4">
        <v>959.25</v>
      </c>
      <c r="D143" s="4">
        <v>1410.7650000000003</v>
      </c>
      <c r="E143" s="5">
        <f t="shared" si="2"/>
        <v>451.51500000000033</v>
      </c>
      <c r="F143" s="6">
        <f t="shared" si="3"/>
        <v>0.47069585613760784</v>
      </c>
    </row>
    <row r="144" spans="2:6">
      <c r="B144" s="17" t="s">
        <v>20</v>
      </c>
      <c r="C144" s="4">
        <f>C140-SUM(C141:C143)</f>
        <v>238.02000000000044</v>
      </c>
      <c r="D144" s="4">
        <f>D140-SUM(D141:D143)</f>
        <v>830.65000000000146</v>
      </c>
      <c r="E144" s="5">
        <f t="shared" si="2"/>
        <v>592.63000000000102</v>
      </c>
      <c r="F144" s="6">
        <f t="shared" si="3"/>
        <v>2.4898327871607426</v>
      </c>
    </row>
    <row r="145" spans="2:6">
      <c r="B145" s="7" t="s">
        <v>16</v>
      </c>
      <c r="C145" s="8">
        <v>32114613.877000012</v>
      </c>
      <c r="D145" s="8">
        <v>31518053.624000009</v>
      </c>
      <c r="E145" s="9">
        <f t="shared" si="2"/>
        <v>-596560.25300000235</v>
      </c>
      <c r="F145" s="10">
        <f t="shared" si="3"/>
        <v>-1.8575974641477772E-2</v>
      </c>
    </row>
    <row r="146" spans="2:6">
      <c r="E146" s="11"/>
      <c r="F146" s="12"/>
    </row>
    <row r="147" spans="2:6">
      <c r="E147" s="11"/>
      <c r="F147" s="12"/>
    </row>
    <row r="148" spans="2:6">
      <c r="E148" s="11"/>
      <c r="F148" s="12"/>
    </row>
    <row r="149" spans="2:6">
      <c r="B149" s="22" t="s">
        <v>12</v>
      </c>
      <c r="C149" s="22"/>
      <c r="D149" s="22"/>
      <c r="E149" s="22"/>
      <c r="F149" s="22"/>
    </row>
    <row r="150" spans="2:6">
      <c r="B150" s="21" t="s">
        <v>4</v>
      </c>
      <c r="C150" s="22" t="s">
        <v>5</v>
      </c>
      <c r="D150" s="22"/>
      <c r="E150" s="22" t="s">
        <v>6</v>
      </c>
      <c r="F150" s="22"/>
    </row>
    <row r="151" spans="2:6">
      <c r="B151" s="21"/>
      <c r="C151" s="2" t="s">
        <v>7</v>
      </c>
      <c r="D151" s="2" t="s">
        <v>8</v>
      </c>
      <c r="E151" s="2" t="s">
        <v>9</v>
      </c>
      <c r="F151" s="2" t="s">
        <v>10</v>
      </c>
    </row>
    <row r="152" spans="2:6">
      <c r="B152" s="3" t="s">
        <v>55</v>
      </c>
      <c r="C152" s="4">
        <v>1591451.4299999992</v>
      </c>
      <c r="D152" s="4">
        <v>1589257.6300000004</v>
      </c>
      <c r="E152" s="5">
        <f t="shared" si="2"/>
        <v>-2193.7999999988824</v>
      </c>
      <c r="F152" s="6">
        <f t="shared" si="3"/>
        <v>-1.3784900743083837E-3</v>
      </c>
    </row>
    <row r="153" spans="2:6">
      <c r="B153" s="3" t="s">
        <v>56</v>
      </c>
      <c r="C153" s="4">
        <v>633438.75000000035</v>
      </c>
      <c r="D153" s="4">
        <v>643347.14999999874</v>
      </c>
      <c r="E153" s="5">
        <f t="shared" si="2"/>
        <v>9908.3999999983935</v>
      </c>
      <c r="F153" s="6">
        <f t="shared" si="3"/>
        <v>1.5642238495826768E-2</v>
      </c>
    </row>
    <row r="154" spans="2:6">
      <c r="B154" s="3" t="s">
        <v>57</v>
      </c>
      <c r="C154" s="4">
        <v>672698.90000000026</v>
      </c>
      <c r="D154" s="4">
        <v>635353.64000000036</v>
      </c>
      <c r="E154" s="5">
        <f t="shared" si="2"/>
        <v>-37345.259999999893</v>
      </c>
      <c r="F154" s="6">
        <f t="shared" si="3"/>
        <v>-5.5515565730819359E-2</v>
      </c>
    </row>
    <row r="155" spans="2:6">
      <c r="B155" s="3" t="s">
        <v>58</v>
      </c>
      <c r="C155" s="4">
        <v>613763.90999999898</v>
      </c>
      <c r="D155" s="4">
        <v>623602.77999999991</v>
      </c>
      <c r="E155" s="5">
        <f t="shared" si="2"/>
        <v>9838.8700000009267</v>
      </c>
      <c r="F155" s="6">
        <f t="shared" si="3"/>
        <v>1.6030382105720331E-2</v>
      </c>
    </row>
    <row r="156" spans="2:6">
      <c r="B156" s="3" t="s">
        <v>59</v>
      </c>
      <c r="C156" s="4">
        <v>426325.71000000072</v>
      </c>
      <c r="D156" s="4">
        <v>432153.87000000023</v>
      </c>
      <c r="E156" s="5">
        <f t="shared" si="2"/>
        <v>5828.1599999995087</v>
      </c>
      <c r="F156" s="6">
        <f t="shared" si="3"/>
        <v>1.3670674470933265E-2</v>
      </c>
    </row>
    <row r="157" spans="2:6">
      <c r="B157" s="3" t="s">
        <v>60</v>
      </c>
      <c r="C157" s="4">
        <v>361424.79500000004</v>
      </c>
      <c r="D157" s="4">
        <v>369271.11500000133</v>
      </c>
      <c r="E157" s="5">
        <f t="shared" si="2"/>
        <v>7846.3200000012876</v>
      </c>
      <c r="F157" s="6">
        <f t="shared" si="3"/>
        <v>2.1709412604083475E-2</v>
      </c>
    </row>
    <row r="158" spans="2:6">
      <c r="B158" s="3" t="s">
        <v>61</v>
      </c>
      <c r="C158" s="4">
        <v>315509.97500000038</v>
      </c>
      <c r="D158" s="4">
        <v>309539.46999999986</v>
      </c>
      <c r="E158" s="5">
        <f t="shared" ref="E158:E201" si="4">D158-C158</f>
        <v>-5970.5050000005285</v>
      </c>
      <c r="F158" s="6">
        <f t="shared" ref="F158:F201" si="5">E158/C158</f>
        <v>-1.8923347827594108E-2</v>
      </c>
    </row>
    <row r="159" spans="2:6">
      <c r="B159" s="3" t="s">
        <v>62</v>
      </c>
      <c r="C159" s="4">
        <v>256787.94999999998</v>
      </c>
      <c r="D159" s="4">
        <v>265978.7000000003</v>
      </c>
      <c r="E159" s="5">
        <f t="shared" si="4"/>
        <v>9190.7500000003201</v>
      </c>
      <c r="F159" s="6">
        <f t="shared" si="5"/>
        <v>3.5791204376997912E-2</v>
      </c>
    </row>
    <row r="160" spans="2:6">
      <c r="B160" s="3" t="s">
        <v>63</v>
      </c>
      <c r="C160" s="4">
        <v>96527.299999999916</v>
      </c>
      <c r="D160" s="4">
        <v>116555.14999999997</v>
      </c>
      <c r="E160" s="5">
        <f t="shared" si="4"/>
        <v>20027.850000000049</v>
      </c>
      <c r="F160" s="6">
        <f t="shared" si="5"/>
        <v>0.20748378956005262</v>
      </c>
    </row>
    <row r="161" spans="2:6">
      <c r="B161" s="3" t="s">
        <v>64</v>
      </c>
      <c r="C161" s="4">
        <v>79544.899999999659</v>
      </c>
      <c r="D161" s="4">
        <v>77632.649999999674</v>
      </c>
      <c r="E161" s="5">
        <f t="shared" si="4"/>
        <v>-1912.2499999999854</v>
      </c>
      <c r="F161" s="6">
        <f t="shared" si="5"/>
        <v>-2.4039881878033582E-2</v>
      </c>
    </row>
    <row r="162" spans="2:6">
      <c r="B162" s="3" t="s">
        <v>65</v>
      </c>
      <c r="C162" s="4">
        <v>28734.609999999982</v>
      </c>
      <c r="D162" s="4">
        <v>29816.790000000015</v>
      </c>
      <c r="E162" s="5">
        <f t="shared" si="4"/>
        <v>1082.180000000033</v>
      </c>
      <c r="F162" s="6">
        <f t="shared" si="5"/>
        <v>3.7661203684338632E-2</v>
      </c>
    </row>
    <row r="163" spans="2:6">
      <c r="B163" s="3" t="s">
        <v>66</v>
      </c>
      <c r="C163" s="4">
        <v>7048.1000000000022</v>
      </c>
      <c r="D163" s="4">
        <v>6211.3999999999987</v>
      </c>
      <c r="E163" s="5">
        <f t="shared" si="4"/>
        <v>-836.70000000000346</v>
      </c>
      <c r="F163" s="6">
        <f t="shared" si="5"/>
        <v>-0.11871284459641651</v>
      </c>
    </row>
    <row r="164" spans="2:6">
      <c r="B164" s="7" t="s">
        <v>16</v>
      </c>
      <c r="C164" s="8">
        <v>5083256.3299999982</v>
      </c>
      <c r="D164" s="8">
        <v>5098720.3450000007</v>
      </c>
      <c r="E164" s="9">
        <f t="shared" si="4"/>
        <v>15464.015000002459</v>
      </c>
      <c r="F164" s="10">
        <f t="shared" si="5"/>
        <v>3.042147394523082E-3</v>
      </c>
    </row>
    <row r="165" spans="2:6">
      <c r="E165" s="11"/>
      <c r="F165" s="12"/>
    </row>
    <row r="166" spans="2:6">
      <c r="E166" s="11"/>
      <c r="F166" s="12"/>
    </row>
    <row r="167" spans="2:6">
      <c r="E167" s="11"/>
      <c r="F167" s="12"/>
    </row>
    <row r="168" spans="2:6">
      <c r="B168" s="22" t="s">
        <v>13</v>
      </c>
      <c r="C168" s="22"/>
      <c r="D168" s="22"/>
      <c r="E168" s="22"/>
      <c r="F168" s="22"/>
    </row>
    <row r="169" spans="2:6">
      <c r="B169" s="21" t="s">
        <v>4</v>
      </c>
      <c r="C169" s="22" t="s">
        <v>5</v>
      </c>
      <c r="D169" s="22"/>
      <c r="E169" s="22" t="s">
        <v>6</v>
      </c>
      <c r="F169" s="22"/>
    </row>
    <row r="170" spans="2:6">
      <c r="B170" s="21"/>
      <c r="C170" s="2" t="s">
        <v>7</v>
      </c>
      <c r="D170" s="2" t="s">
        <v>8</v>
      </c>
      <c r="E170" s="2" t="s">
        <v>9</v>
      </c>
      <c r="F170" s="2" t="s">
        <v>10</v>
      </c>
    </row>
    <row r="171" spans="2:6">
      <c r="B171" s="3" t="s">
        <v>67</v>
      </c>
      <c r="C171" s="4">
        <v>276292.05000000016</v>
      </c>
      <c r="D171" s="4">
        <v>318869.42999999976</v>
      </c>
      <c r="E171" s="5">
        <f t="shared" si="4"/>
        <v>42577.379999999597</v>
      </c>
      <c r="F171" s="6">
        <f t="shared" si="5"/>
        <v>0.1541028053467321</v>
      </c>
    </row>
    <row r="172" spans="2:6">
      <c r="B172" s="3" t="s">
        <v>68</v>
      </c>
      <c r="C172" s="4">
        <v>282574.66499999998</v>
      </c>
      <c r="D172" s="4">
        <v>307366.67899999989</v>
      </c>
      <c r="E172" s="5">
        <f t="shared" si="4"/>
        <v>24792.013999999908</v>
      </c>
      <c r="F172" s="6">
        <f t="shared" si="5"/>
        <v>8.7736152850079144E-2</v>
      </c>
    </row>
    <row r="173" spans="2:6">
      <c r="B173" s="3" t="s">
        <v>69</v>
      </c>
      <c r="C173" s="4">
        <v>109881.52500000001</v>
      </c>
      <c r="D173" s="4">
        <v>98782.120000000054</v>
      </c>
      <c r="E173" s="5">
        <f t="shared" si="4"/>
        <v>-11099.404999999955</v>
      </c>
      <c r="F173" s="6">
        <f t="shared" si="5"/>
        <v>-0.10101247684722209</v>
      </c>
    </row>
    <row r="174" spans="2:6">
      <c r="B174" s="3" t="s">
        <v>70</v>
      </c>
      <c r="C174" s="4">
        <v>60008.904000000002</v>
      </c>
      <c r="D174" s="4">
        <v>70806.179999999978</v>
      </c>
      <c r="E174" s="5">
        <f t="shared" si="4"/>
        <v>10797.275999999976</v>
      </c>
      <c r="F174" s="6">
        <f t="shared" si="5"/>
        <v>0.17992789869983253</v>
      </c>
    </row>
    <row r="175" spans="2:6">
      <c r="B175" s="3" t="s">
        <v>71</v>
      </c>
      <c r="C175" s="4">
        <v>62112.588000000025</v>
      </c>
      <c r="D175" s="4">
        <v>60614.319000000003</v>
      </c>
      <c r="E175" s="5">
        <f t="shared" si="4"/>
        <v>-1498.2690000000221</v>
      </c>
      <c r="F175" s="6">
        <f t="shared" si="5"/>
        <v>-2.4121825353662956E-2</v>
      </c>
    </row>
    <row r="176" spans="2:6">
      <c r="B176" s="3" t="s">
        <v>72</v>
      </c>
      <c r="C176" s="4">
        <v>36119.251000000004</v>
      </c>
      <c r="D176" s="4">
        <v>46997.913000000008</v>
      </c>
      <c r="E176" s="5">
        <f t="shared" si="4"/>
        <v>10878.662000000004</v>
      </c>
      <c r="F176" s="6">
        <f t="shared" si="5"/>
        <v>0.30118736404583812</v>
      </c>
    </row>
    <row r="177" spans="2:6">
      <c r="B177" s="3" t="s">
        <v>73</v>
      </c>
      <c r="C177" s="4">
        <v>48320.188000000009</v>
      </c>
      <c r="D177" s="4">
        <v>46550.99799999997</v>
      </c>
      <c r="E177" s="5">
        <f t="shared" si="4"/>
        <v>-1769.1900000000387</v>
      </c>
      <c r="F177" s="6">
        <f t="shared" si="5"/>
        <v>-3.6613889002253847E-2</v>
      </c>
    </row>
    <row r="178" spans="2:6">
      <c r="B178" s="3" t="s">
        <v>74</v>
      </c>
      <c r="C178" s="4">
        <v>46321.044999999998</v>
      </c>
      <c r="D178" s="4">
        <v>42004.340000000004</v>
      </c>
      <c r="E178" s="5">
        <f t="shared" si="4"/>
        <v>-4316.7049999999945</v>
      </c>
      <c r="F178" s="6">
        <f t="shared" si="5"/>
        <v>-9.3191010695030621E-2</v>
      </c>
    </row>
    <row r="179" spans="2:6">
      <c r="B179" s="3" t="s">
        <v>75</v>
      </c>
      <c r="C179" s="4">
        <v>46172.087999999989</v>
      </c>
      <c r="D179" s="4">
        <v>38545.967999999993</v>
      </c>
      <c r="E179" s="5">
        <f t="shared" si="4"/>
        <v>-7626.1199999999953</v>
      </c>
      <c r="F179" s="6">
        <f t="shared" si="5"/>
        <v>-0.16516731926873215</v>
      </c>
    </row>
    <row r="180" spans="2:6">
      <c r="B180" s="3" t="s">
        <v>76</v>
      </c>
      <c r="C180" s="4">
        <v>28676.375000000004</v>
      </c>
      <c r="D180" s="4">
        <v>36567.435999999994</v>
      </c>
      <c r="E180" s="5">
        <f t="shared" si="4"/>
        <v>7891.0609999999906</v>
      </c>
      <c r="F180" s="6">
        <f t="shared" si="5"/>
        <v>0.27517637776741272</v>
      </c>
    </row>
    <row r="181" spans="2:6">
      <c r="B181" s="3" t="s">
        <v>77</v>
      </c>
      <c r="C181" s="4">
        <v>17996.993000000009</v>
      </c>
      <c r="D181" s="4">
        <v>21745.345000000005</v>
      </c>
      <c r="E181" s="5">
        <f t="shared" si="4"/>
        <v>3748.3519999999953</v>
      </c>
      <c r="F181" s="6">
        <f t="shared" si="5"/>
        <v>0.20827657153614459</v>
      </c>
    </row>
    <row r="182" spans="2:6">
      <c r="B182" s="3" t="s">
        <v>78</v>
      </c>
      <c r="C182" s="4">
        <v>22962.560000000005</v>
      </c>
      <c r="D182" s="4">
        <v>21043.458000000002</v>
      </c>
      <c r="E182" s="5">
        <f t="shared" si="4"/>
        <v>-1919.1020000000026</v>
      </c>
      <c r="F182" s="6">
        <f t="shared" si="5"/>
        <v>-8.3575263385267246E-2</v>
      </c>
    </row>
    <row r="183" spans="2:6">
      <c r="B183" s="3" t="s">
        <v>79</v>
      </c>
      <c r="C183" s="4">
        <v>5598.2510000000002</v>
      </c>
      <c r="D183" s="4">
        <v>9301.7000000000007</v>
      </c>
      <c r="E183" s="5">
        <f t="shared" si="4"/>
        <v>3703.4490000000005</v>
      </c>
      <c r="F183" s="6">
        <f t="shared" si="5"/>
        <v>0.66153679068694859</v>
      </c>
    </row>
    <row r="184" spans="2:6">
      <c r="B184" s="3" t="s">
        <v>80</v>
      </c>
      <c r="C184" s="4">
        <v>6250.2</v>
      </c>
      <c r="D184" s="4">
        <v>6852.22</v>
      </c>
      <c r="E184" s="5">
        <f t="shared" si="4"/>
        <v>602.02000000000044</v>
      </c>
      <c r="F184" s="6">
        <f t="shared" si="5"/>
        <v>9.6320117756231879E-2</v>
      </c>
    </row>
    <row r="185" spans="2:6">
      <c r="B185" s="3" t="s">
        <v>81</v>
      </c>
      <c r="C185" s="4">
        <v>5831.630000000001</v>
      </c>
      <c r="D185" s="4">
        <v>6750.42</v>
      </c>
      <c r="E185" s="5">
        <f t="shared" si="4"/>
        <v>918.78999999999905</v>
      </c>
      <c r="F185" s="6">
        <f t="shared" si="5"/>
        <v>0.15755286257872994</v>
      </c>
    </row>
    <row r="186" spans="2:6">
      <c r="B186" s="3" t="s">
        <v>82</v>
      </c>
      <c r="C186" s="4">
        <v>10026.609000000002</v>
      </c>
      <c r="D186" s="4">
        <v>6011.5840000000026</v>
      </c>
      <c r="E186" s="5">
        <f t="shared" si="4"/>
        <v>-4015.0249999999996</v>
      </c>
      <c r="F186" s="6">
        <f t="shared" si="5"/>
        <v>-0.4004369772472427</v>
      </c>
    </row>
    <row r="187" spans="2:6">
      <c r="B187" s="3" t="s">
        <v>83</v>
      </c>
      <c r="C187" s="4">
        <v>3776.5799999999995</v>
      </c>
      <c r="D187" s="4">
        <v>2542.9899999999998</v>
      </c>
      <c r="E187" s="5">
        <f t="shared" si="4"/>
        <v>-1233.5899999999997</v>
      </c>
      <c r="F187" s="6">
        <f t="shared" si="5"/>
        <v>-0.32664209416985734</v>
      </c>
    </row>
    <row r="188" spans="2:6">
      <c r="B188" s="7" t="s">
        <v>16</v>
      </c>
      <c r="C188" s="8">
        <v>1068921.5020000001</v>
      </c>
      <c r="D188" s="8">
        <v>1141353.0999999994</v>
      </c>
      <c r="E188" s="9">
        <f t="shared" si="4"/>
        <v>72431.5979999993</v>
      </c>
      <c r="F188" s="10">
        <f t="shared" si="5"/>
        <v>6.7761381789473343E-2</v>
      </c>
    </row>
    <row r="189" spans="2:6">
      <c r="E189" s="11"/>
      <c r="F189" s="12"/>
    </row>
    <row r="190" spans="2:6">
      <c r="E190" s="11"/>
      <c r="F190" s="12"/>
    </row>
    <row r="191" spans="2:6">
      <c r="E191" s="11"/>
      <c r="F191" s="12"/>
    </row>
    <row r="192" spans="2:6">
      <c r="B192" s="22" t="s">
        <v>14</v>
      </c>
      <c r="C192" s="22"/>
      <c r="D192" s="22"/>
      <c r="E192" s="22"/>
      <c r="F192" s="22"/>
    </row>
    <row r="193" spans="2:6">
      <c r="B193" s="21" t="s">
        <v>4</v>
      </c>
      <c r="C193" s="22" t="s">
        <v>5</v>
      </c>
      <c r="D193" s="22"/>
      <c r="E193" s="22" t="s">
        <v>6</v>
      </c>
      <c r="F193" s="22"/>
    </row>
    <row r="194" spans="2:6">
      <c r="B194" s="21"/>
      <c r="C194" s="2" t="s">
        <v>7</v>
      </c>
      <c r="D194" s="2" t="s">
        <v>8</v>
      </c>
      <c r="E194" s="2" t="s">
        <v>9</v>
      </c>
      <c r="F194" s="2" t="s">
        <v>10</v>
      </c>
    </row>
    <row r="195" spans="2:6">
      <c r="B195" s="3" t="s">
        <v>84</v>
      </c>
      <c r="C195" s="4">
        <v>88035.400000000052</v>
      </c>
      <c r="D195" s="4">
        <v>83965.969999999958</v>
      </c>
      <c r="E195" s="5">
        <f t="shared" si="4"/>
        <v>-4069.4300000000949</v>
      </c>
      <c r="F195" s="6">
        <f t="shared" si="5"/>
        <v>-4.6224927699540098E-2</v>
      </c>
    </row>
    <row r="196" spans="2:6">
      <c r="B196" s="3" t="s">
        <v>85</v>
      </c>
      <c r="C196" s="4">
        <v>50919.375</v>
      </c>
      <c r="D196" s="4">
        <v>53179.5</v>
      </c>
      <c r="E196" s="5">
        <f t="shared" si="4"/>
        <v>2260.125</v>
      </c>
      <c r="F196" s="6">
        <f t="shared" si="5"/>
        <v>4.4386346061788859E-2</v>
      </c>
    </row>
    <row r="197" spans="2:6">
      <c r="B197" s="3" t="s">
        <v>86</v>
      </c>
      <c r="C197" s="4">
        <v>36815.060000000041</v>
      </c>
      <c r="D197" s="4">
        <v>52428.025000000001</v>
      </c>
      <c r="E197" s="5">
        <f t="shared" si="4"/>
        <v>15612.96499999996</v>
      </c>
      <c r="F197" s="6">
        <f t="shared" si="5"/>
        <v>0.4240917983021063</v>
      </c>
    </row>
    <row r="198" spans="2:6">
      <c r="B198" s="3" t="s">
        <v>87</v>
      </c>
      <c r="C198" s="4">
        <v>41288.890000000014</v>
      </c>
      <c r="D198" s="4">
        <v>42508.899999999994</v>
      </c>
      <c r="E198" s="5">
        <f t="shared" si="4"/>
        <v>1220.0099999999802</v>
      </c>
      <c r="F198" s="6">
        <f t="shared" si="5"/>
        <v>2.9548142369532817E-2</v>
      </c>
    </row>
    <row r="199" spans="2:6">
      <c r="B199" s="3" t="s">
        <v>88</v>
      </c>
      <c r="C199" s="4">
        <v>18275.379999999994</v>
      </c>
      <c r="D199" s="4">
        <v>19144.855000000014</v>
      </c>
      <c r="E199" s="5">
        <f t="shared" si="4"/>
        <v>869.47500000002037</v>
      </c>
      <c r="F199" s="6">
        <f t="shared" si="5"/>
        <v>4.7576302106988787E-2</v>
      </c>
    </row>
    <row r="200" spans="2:6">
      <c r="B200" s="3" t="s">
        <v>89</v>
      </c>
      <c r="C200" s="4">
        <v>310.95</v>
      </c>
      <c r="D200" s="4">
        <v>671.55000000000007</v>
      </c>
      <c r="E200" s="5">
        <f t="shared" si="4"/>
        <v>360.60000000000008</v>
      </c>
      <c r="F200" s="6">
        <f t="shared" si="5"/>
        <v>1.159671972986011</v>
      </c>
    </row>
    <row r="201" spans="2:6">
      <c r="B201" s="7" t="s">
        <v>16</v>
      </c>
      <c r="C201" s="8">
        <v>235645.05500000011</v>
      </c>
      <c r="D201" s="8">
        <v>251898.79999999996</v>
      </c>
      <c r="E201" s="9">
        <f t="shared" si="4"/>
        <v>16253.74499999985</v>
      </c>
      <c r="F201" s="10">
        <f t="shared" si="5"/>
        <v>6.8975540352416237E-2</v>
      </c>
    </row>
    <row r="202" spans="2:6">
      <c r="E202" s="11"/>
      <c r="F202" s="12"/>
    </row>
    <row r="203" spans="2:6">
      <c r="E203" s="11"/>
      <c r="F203" s="12"/>
    </row>
    <row r="204" spans="2:6">
      <c r="E204" s="11"/>
      <c r="F204" s="12"/>
    </row>
    <row r="205" spans="2:6">
      <c r="B205" s="22" t="s">
        <v>90</v>
      </c>
      <c r="C205" s="22"/>
      <c r="D205" s="22"/>
      <c r="E205" s="22"/>
      <c r="F205" s="22"/>
    </row>
    <row r="206" spans="2:6">
      <c r="B206" s="21" t="s">
        <v>4</v>
      </c>
      <c r="C206" s="22" t="s">
        <v>5</v>
      </c>
      <c r="D206" s="22"/>
      <c r="E206" s="22" t="s">
        <v>6</v>
      </c>
      <c r="F206" s="22"/>
    </row>
    <row r="207" spans="2:6">
      <c r="B207" s="21"/>
      <c r="C207" s="2" t="s">
        <v>7</v>
      </c>
      <c r="D207" s="2" t="s">
        <v>8</v>
      </c>
      <c r="E207" s="2" t="s">
        <v>9</v>
      </c>
      <c r="F207" s="2" t="s">
        <v>10</v>
      </c>
    </row>
    <row r="208" spans="2:6">
      <c r="B208" s="3" t="s">
        <v>91</v>
      </c>
      <c r="C208" s="4">
        <v>112554.35</v>
      </c>
      <c r="D208" s="4">
        <v>103632.75</v>
      </c>
      <c r="E208" s="5">
        <f t="shared" ref="E208:E238" si="6">D208-C208</f>
        <v>-8921.6000000000058</v>
      </c>
      <c r="F208" s="6">
        <f t="shared" ref="F208:F238" si="7">E208/C208</f>
        <v>-7.9264817397106418E-2</v>
      </c>
    </row>
    <row r="209" spans="2:6">
      <c r="B209" s="3" t="s">
        <v>92</v>
      </c>
      <c r="C209" s="4">
        <v>53600.57499999999</v>
      </c>
      <c r="D209" s="4">
        <v>52613.225000000035</v>
      </c>
      <c r="E209" s="5">
        <f t="shared" si="6"/>
        <v>-987.34999999995489</v>
      </c>
      <c r="F209" s="6">
        <f t="shared" si="7"/>
        <v>-1.8420511347125568E-2</v>
      </c>
    </row>
    <row r="210" spans="2:6">
      <c r="B210" s="3" t="s">
        <v>93</v>
      </c>
      <c r="C210" s="4">
        <v>28738.875</v>
      </c>
      <c r="D210" s="4">
        <v>26881.125</v>
      </c>
      <c r="E210" s="5">
        <f t="shared" si="6"/>
        <v>-1857.75</v>
      </c>
      <c r="F210" s="6">
        <f t="shared" si="7"/>
        <v>-6.4642405104583953E-2</v>
      </c>
    </row>
    <row r="211" spans="2:6">
      <c r="B211" s="3" t="s">
        <v>94</v>
      </c>
      <c r="C211" s="4">
        <v>9951.625</v>
      </c>
      <c r="D211" s="4">
        <v>11303</v>
      </c>
      <c r="E211" s="5">
        <f t="shared" si="6"/>
        <v>1351.375</v>
      </c>
      <c r="F211" s="6">
        <f t="shared" si="7"/>
        <v>0.13579440543629809</v>
      </c>
    </row>
    <row r="212" spans="2:6">
      <c r="B212" s="3" t="s">
        <v>95</v>
      </c>
      <c r="C212" s="4">
        <v>4439.9749999999995</v>
      </c>
      <c r="D212" s="4">
        <v>4415.0750000000007</v>
      </c>
      <c r="E212" s="5">
        <f t="shared" si="6"/>
        <v>-24.899999999998727</v>
      </c>
      <c r="F212" s="6">
        <f t="shared" si="7"/>
        <v>-5.608139685470916E-3</v>
      </c>
    </row>
    <row r="213" spans="2:6">
      <c r="B213" s="7" t="s">
        <v>16</v>
      </c>
      <c r="C213" s="8">
        <v>209285.4</v>
      </c>
      <c r="D213" s="8">
        <v>198845.17500000005</v>
      </c>
      <c r="E213" s="9">
        <f t="shared" si="6"/>
        <v>-10440.224999999948</v>
      </c>
      <c r="F213" s="10">
        <f t="shared" si="7"/>
        <v>-4.9885109042484319E-2</v>
      </c>
    </row>
    <row r="214" spans="2:6">
      <c r="E214" s="11"/>
      <c r="F214" s="12"/>
    </row>
    <row r="215" spans="2:6">
      <c r="E215" s="11"/>
      <c r="F215" s="12"/>
    </row>
    <row r="216" spans="2:6">
      <c r="E216" s="11"/>
      <c r="F216" s="12"/>
    </row>
    <row r="217" spans="2:6">
      <c r="B217" s="22" t="s">
        <v>96</v>
      </c>
      <c r="C217" s="22"/>
      <c r="D217" s="22"/>
      <c r="E217" s="22"/>
      <c r="F217" s="22"/>
    </row>
    <row r="218" spans="2:6">
      <c r="B218" s="21" t="s">
        <v>4</v>
      </c>
      <c r="C218" s="22" t="s">
        <v>5</v>
      </c>
      <c r="D218" s="22"/>
      <c r="E218" s="22" t="s">
        <v>6</v>
      </c>
      <c r="F218" s="22"/>
    </row>
    <row r="219" spans="2:6">
      <c r="B219" s="21"/>
      <c r="C219" s="2" t="s">
        <v>7</v>
      </c>
      <c r="D219" s="2" t="s">
        <v>8</v>
      </c>
      <c r="E219" s="2" t="s">
        <v>9</v>
      </c>
      <c r="F219" s="2" t="s">
        <v>10</v>
      </c>
    </row>
    <row r="220" spans="2:6">
      <c r="B220" s="3" t="s">
        <v>97</v>
      </c>
      <c r="C220" s="4">
        <v>4766375.6980000008</v>
      </c>
      <c r="D220" s="4">
        <v>4707231.6260000011</v>
      </c>
      <c r="E220" s="5">
        <f t="shared" si="6"/>
        <v>-59144.071999999695</v>
      </c>
      <c r="F220" s="6">
        <f t="shared" si="7"/>
        <v>-1.2408604723462504E-2</v>
      </c>
    </row>
    <row r="221" spans="2:6">
      <c r="B221" s="3" t="s">
        <v>98</v>
      </c>
      <c r="C221" s="4">
        <v>802192.41599999985</v>
      </c>
      <c r="D221" s="4">
        <v>798420.3280000001</v>
      </c>
      <c r="E221" s="5">
        <f t="shared" si="6"/>
        <v>-3772.087999999756</v>
      </c>
      <c r="F221" s="6">
        <f t="shared" si="7"/>
        <v>-4.7022234625560917E-3</v>
      </c>
    </row>
    <row r="222" spans="2:6">
      <c r="B222" s="3" t="s">
        <v>99</v>
      </c>
      <c r="C222" s="4">
        <v>2053162.5920000013</v>
      </c>
      <c r="D222" s="4">
        <v>2000414.5360000015</v>
      </c>
      <c r="E222" s="5">
        <f t="shared" si="6"/>
        <v>-52748.055999999866</v>
      </c>
      <c r="F222" s="6">
        <f t="shared" si="7"/>
        <v>-2.5691124612112468E-2</v>
      </c>
    </row>
    <row r="223" spans="2:6">
      <c r="B223" s="3" t="s">
        <v>100</v>
      </c>
      <c r="C223" s="4">
        <v>504071.55200000026</v>
      </c>
      <c r="D223" s="4">
        <v>505986.2790000001</v>
      </c>
      <c r="E223" s="5">
        <f t="shared" si="6"/>
        <v>1914.7269999998389</v>
      </c>
      <c r="F223" s="6">
        <f t="shared" si="7"/>
        <v>3.7985222383663457E-3</v>
      </c>
    </row>
    <row r="224" spans="2:6">
      <c r="B224" s="3" t="s">
        <v>101</v>
      </c>
      <c r="C224" s="4">
        <v>1224870.6680000001</v>
      </c>
      <c r="D224" s="4">
        <v>1188266.5380000006</v>
      </c>
      <c r="E224" s="5">
        <f t="shared" si="6"/>
        <v>-36604.129999999423</v>
      </c>
      <c r="F224" s="6">
        <f t="shared" si="7"/>
        <v>-2.9884077524501076E-2</v>
      </c>
    </row>
    <row r="225" spans="2:6">
      <c r="B225" s="3" t="s">
        <v>102</v>
      </c>
      <c r="C225" s="4">
        <v>3907697.9039999964</v>
      </c>
      <c r="D225" s="4">
        <v>3848276.6789999991</v>
      </c>
      <c r="E225" s="5">
        <f t="shared" si="6"/>
        <v>-59421.224999997299</v>
      </c>
      <c r="F225" s="6">
        <f t="shared" si="7"/>
        <v>-1.5206197218872156E-2</v>
      </c>
    </row>
    <row r="226" spans="2:6">
      <c r="B226" s="3" t="s">
        <v>103</v>
      </c>
      <c r="C226" s="4">
        <v>1803558.8740000001</v>
      </c>
      <c r="D226" s="4">
        <v>1795835.1609999991</v>
      </c>
      <c r="E226" s="5">
        <f t="shared" si="6"/>
        <v>-7723.7130000009201</v>
      </c>
      <c r="F226" s="6">
        <f t="shared" si="7"/>
        <v>-4.2824845428366762E-3</v>
      </c>
    </row>
    <row r="227" spans="2:6">
      <c r="B227" s="3" t="s">
        <v>104</v>
      </c>
      <c r="C227" s="4">
        <v>1902100.8629999997</v>
      </c>
      <c r="D227" s="4">
        <v>1911873.5399999977</v>
      </c>
      <c r="E227" s="5">
        <f t="shared" si="6"/>
        <v>9772.6769999980461</v>
      </c>
      <c r="F227" s="6">
        <f t="shared" si="7"/>
        <v>5.1378332190988802E-3</v>
      </c>
    </row>
    <row r="228" spans="2:6">
      <c r="B228" s="3" t="s">
        <v>105</v>
      </c>
      <c r="C228" s="4">
        <v>1441641.8840000001</v>
      </c>
      <c r="D228" s="4">
        <v>1420789.2889999996</v>
      </c>
      <c r="E228" s="5">
        <f t="shared" si="6"/>
        <v>-20852.595000000438</v>
      </c>
      <c r="F228" s="6">
        <f t="shared" si="7"/>
        <v>-1.4464476394194743E-2</v>
      </c>
    </row>
    <row r="229" spans="2:6">
      <c r="B229" s="3" t="s">
        <v>106</v>
      </c>
      <c r="C229" s="4">
        <v>6074961.2810000023</v>
      </c>
      <c r="D229" s="4">
        <v>5990805.2129999986</v>
      </c>
      <c r="E229" s="5">
        <f t="shared" si="6"/>
        <v>-84156.068000003695</v>
      </c>
      <c r="F229" s="6">
        <f t="shared" si="7"/>
        <v>-1.3852938991267237E-2</v>
      </c>
    </row>
    <row r="230" spans="2:6">
      <c r="B230" s="3" t="s">
        <v>107</v>
      </c>
      <c r="C230" s="4">
        <v>3328934.1889999951</v>
      </c>
      <c r="D230" s="4">
        <v>3302206.1220000018</v>
      </c>
      <c r="E230" s="5">
        <f t="shared" si="6"/>
        <v>-26728.066999993287</v>
      </c>
      <c r="F230" s="6">
        <f t="shared" si="7"/>
        <v>-8.0290163405189879E-3</v>
      </c>
    </row>
    <row r="231" spans="2:6">
      <c r="B231" s="3" t="s">
        <v>108</v>
      </c>
      <c r="C231" s="4">
        <v>647171.69500000007</v>
      </c>
      <c r="D231" s="4">
        <v>638618.72000000009</v>
      </c>
      <c r="E231" s="5">
        <f t="shared" si="6"/>
        <v>-8552.9749999999767</v>
      </c>
      <c r="F231" s="6">
        <f t="shared" si="7"/>
        <v>-1.3215928734336838E-2</v>
      </c>
    </row>
    <row r="232" spans="2:6">
      <c r="B232" s="3" t="s">
        <v>109</v>
      </c>
      <c r="C232" s="4">
        <v>1158208.0960000006</v>
      </c>
      <c r="D232" s="4">
        <v>1125649.4639999995</v>
      </c>
      <c r="E232" s="5">
        <f t="shared" si="6"/>
        <v>-32558.632000001147</v>
      </c>
      <c r="F232" s="6">
        <f t="shared" si="7"/>
        <v>-2.8111210854462141E-2</v>
      </c>
    </row>
    <row r="233" spans="2:6">
      <c r="B233" s="3" t="s">
        <v>110</v>
      </c>
      <c r="C233" s="4">
        <v>1377642.8279999997</v>
      </c>
      <c r="D233" s="4">
        <v>1389393.0420000011</v>
      </c>
      <c r="E233" s="5">
        <f t="shared" si="6"/>
        <v>11750.214000001317</v>
      </c>
      <c r="F233" s="6">
        <f t="shared" si="7"/>
        <v>8.5292165437827975E-3</v>
      </c>
    </row>
    <row r="234" spans="2:6">
      <c r="B234" s="3" t="s">
        <v>111</v>
      </c>
      <c r="C234" s="4">
        <v>3249721.6820000005</v>
      </c>
      <c r="D234" s="4">
        <v>3243666.2700000033</v>
      </c>
      <c r="E234" s="5">
        <f t="shared" si="6"/>
        <v>-6055.4119999972172</v>
      </c>
      <c r="F234" s="6">
        <f t="shared" si="7"/>
        <v>-1.8633632638566419E-3</v>
      </c>
    </row>
    <row r="235" spans="2:6">
      <c r="B235" s="3" t="s">
        <v>112</v>
      </c>
      <c r="C235" s="4">
        <v>1161203.7059999991</v>
      </c>
      <c r="D235" s="4">
        <v>1130461.2470000007</v>
      </c>
      <c r="E235" s="5">
        <f t="shared" si="6"/>
        <v>-30742.458999998402</v>
      </c>
      <c r="F235" s="6">
        <f t="shared" si="7"/>
        <v>-2.6474647679085538E-2</v>
      </c>
    </row>
    <row r="236" spans="2:6">
      <c r="B236" s="3" t="s">
        <v>113</v>
      </c>
      <c r="C236" s="4">
        <v>1978777.7000000002</v>
      </c>
      <c r="D236" s="4">
        <v>1918799.746999999</v>
      </c>
      <c r="E236" s="5">
        <f t="shared" si="6"/>
        <v>-59977.953000001144</v>
      </c>
      <c r="F236" s="6">
        <f t="shared" si="7"/>
        <v>-3.0310606896368976E-2</v>
      </c>
    </row>
    <row r="237" spans="2:6">
      <c r="B237" s="3" t="s">
        <v>114</v>
      </c>
      <c r="C237" s="4">
        <v>1329428.5360000012</v>
      </c>
      <c r="D237" s="4">
        <v>1292177.2430000007</v>
      </c>
      <c r="E237" s="5">
        <f t="shared" si="6"/>
        <v>-37251.293000000529</v>
      </c>
      <c r="F237" s="6">
        <f t="shared" si="7"/>
        <v>-2.8020530619932843E-2</v>
      </c>
    </row>
    <row r="238" spans="2:6">
      <c r="B238" s="7" t="s">
        <v>16</v>
      </c>
      <c r="C238" s="8">
        <v>38711722.164000005</v>
      </c>
      <c r="D238" s="8">
        <v>38208871.044</v>
      </c>
      <c r="E238" s="9">
        <f t="shared" si="6"/>
        <v>-502851.12000000477</v>
      </c>
      <c r="F238" s="10">
        <f t="shared" si="7"/>
        <v>-1.2989634454124894E-2</v>
      </c>
    </row>
  </sheetData>
  <mergeCells count="31">
    <mergeCell ref="B150:B151"/>
    <mergeCell ref="C150:D150"/>
    <mergeCell ref="E150:F150"/>
    <mergeCell ref="B2:F6"/>
    <mergeCell ref="B18:F23"/>
    <mergeCell ref="B26:F26"/>
    <mergeCell ref="B27:B28"/>
    <mergeCell ref="C27:D27"/>
    <mergeCell ref="E27:F27"/>
    <mergeCell ref="B9:F15"/>
    <mergeCell ref="B38:F38"/>
    <mergeCell ref="B39:B40"/>
    <mergeCell ref="C39:D39"/>
    <mergeCell ref="E39:F39"/>
    <mergeCell ref="B149:F149"/>
    <mergeCell ref="B218:B219"/>
    <mergeCell ref="C218:D218"/>
    <mergeCell ref="E218:F218"/>
    <mergeCell ref="B168:F168"/>
    <mergeCell ref="B169:B170"/>
    <mergeCell ref="C169:D169"/>
    <mergeCell ref="E169:F169"/>
    <mergeCell ref="B192:F192"/>
    <mergeCell ref="B193:B194"/>
    <mergeCell ref="C193:D193"/>
    <mergeCell ref="E193:F193"/>
    <mergeCell ref="B205:F205"/>
    <mergeCell ref="B206:B207"/>
    <mergeCell ref="C206:D206"/>
    <mergeCell ref="E206:F206"/>
    <mergeCell ref="B217:F217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E3A03B-71B1-498D-AFBD-58C0A58E7B26}"/>
</file>

<file path=customXml/itemProps2.xml><?xml version="1.0" encoding="utf-8"?>
<ds:datastoreItem xmlns:ds="http://schemas.openxmlformats.org/officeDocument/2006/customXml" ds:itemID="{7838CC1A-907C-414F-B462-4E3DE39B7ED1}"/>
</file>

<file path=customXml/itemProps3.xml><?xml version="1.0" encoding="utf-8"?>
<ds:datastoreItem xmlns:ds="http://schemas.openxmlformats.org/officeDocument/2006/customXml" ds:itemID="{E7B26FA5-D1DE-4549-A040-495245EEF7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2019-06-29T15:43:31Z</dcterms:created>
  <dcterms:modified xsi:type="dcterms:W3CDTF">2025-01-31T17:48:02Z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