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vmp-my.sharepoint.com/personal/jens_nordahl_vinmonopolet_no/Documents/2 SALG/Salg 2026/Web/"/>
    </mc:Choice>
  </mc:AlternateContent>
  <xr:revisionPtr revIDLastSave="5" documentId="8_{C511D6C1-BD77-4B9F-B541-B5EE78A76A12}" xr6:coauthVersionLast="47" xr6:coauthVersionMax="47" xr10:uidLastSave="{F947F62E-5393-4340-BCFE-EA62232CA7BA}"/>
  <bookViews>
    <workbookView xWindow="-120" yWindow="-120" windowWidth="51840" windowHeight="21120" xr2:uid="{D492087D-994C-4FFE-A7DE-1E3D59D01A6A}"/>
  </bookViews>
  <sheets>
    <sheet name="Februar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7" i="1" l="1"/>
  <c r="D157" i="1"/>
  <c r="E156" i="1"/>
  <c r="D156" i="1"/>
  <c r="D155" i="1"/>
  <c r="E155" i="1" s="1"/>
  <c r="D154" i="1"/>
  <c r="E154" i="1" s="1"/>
  <c r="D153" i="1"/>
  <c r="E153" i="1" s="1"/>
  <c r="C152" i="1"/>
  <c r="B152" i="1"/>
  <c r="D151" i="1"/>
  <c r="E151" i="1" s="1"/>
  <c r="D150" i="1"/>
  <c r="E150" i="1" s="1"/>
  <c r="E149" i="1"/>
  <c r="D149" i="1"/>
  <c r="D148" i="1"/>
  <c r="E148" i="1" s="1"/>
  <c r="D147" i="1"/>
  <c r="E147" i="1" s="1"/>
  <c r="D146" i="1"/>
  <c r="E146" i="1" s="1"/>
  <c r="D145" i="1"/>
  <c r="E145" i="1" s="1"/>
  <c r="C144" i="1"/>
  <c r="B144" i="1"/>
  <c r="D143" i="1"/>
  <c r="E143" i="1" s="1"/>
  <c r="D142" i="1"/>
  <c r="E142" i="1" s="1"/>
  <c r="D141" i="1"/>
  <c r="E141" i="1" s="1"/>
  <c r="D140" i="1"/>
  <c r="E140" i="1" s="1"/>
  <c r="D139" i="1"/>
  <c r="E139" i="1" s="1"/>
  <c r="E138" i="1"/>
  <c r="D138" i="1"/>
  <c r="C137" i="1"/>
  <c r="B137" i="1"/>
  <c r="D137" i="1" s="1"/>
  <c r="E137" i="1" s="1"/>
  <c r="D136" i="1"/>
  <c r="E136" i="1" s="1"/>
  <c r="D135" i="1"/>
  <c r="E135" i="1" s="1"/>
  <c r="D134" i="1"/>
  <c r="E134" i="1" s="1"/>
  <c r="D133" i="1"/>
  <c r="E133" i="1" s="1"/>
  <c r="D132" i="1"/>
  <c r="E132" i="1" s="1"/>
  <c r="D131" i="1"/>
  <c r="E131" i="1" s="1"/>
  <c r="E130" i="1"/>
  <c r="D130" i="1"/>
  <c r="D129" i="1"/>
  <c r="E129" i="1" s="1"/>
  <c r="D128" i="1"/>
  <c r="E128" i="1" s="1"/>
  <c r="D127" i="1"/>
  <c r="E127" i="1" s="1"/>
  <c r="D126" i="1"/>
  <c r="E126" i="1" s="1"/>
  <c r="D125" i="1"/>
  <c r="E125" i="1" s="1"/>
  <c r="D124" i="1"/>
  <c r="E124" i="1" s="1"/>
  <c r="D123" i="1"/>
  <c r="E123" i="1" s="1"/>
  <c r="D122" i="1"/>
  <c r="E122" i="1" s="1"/>
  <c r="C121" i="1"/>
  <c r="B121" i="1"/>
  <c r="D120" i="1"/>
  <c r="E120" i="1" s="1"/>
  <c r="E119" i="1"/>
  <c r="D119" i="1"/>
  <c r="D118" i="1"/>
  <c r="E118" i="1" s="1"/>
  <c r="D117" i="1"/>
  <c r="E117" i="1" s="1"/>
  <c r="D116" i="1"/>
  <c r="E116" i="1" s="1"/>
  <c r="D115" i="1"/>
  <c r="E115" i="1" s="1"/>
  <c r="D114" i="1"/>
  <c r="E114" i="1" s="1"/>
  <c r="D113" i="1"/>
  <c r="E113" i="1" s="1"/>
  <c r="D112" i="1"/>
  <c r="E112" i="1" s="1"/>
  <c r="E111" i="1"/>
  <c r="D111" i="1"/>
  <c r="E110" i="1"/>
  <c r="D110" i="1"/>
  <c r="D109" i="1"/>
  <c r="E109" i="1" s="1"/>
  <c r="D108" i="1"/>
  <c r="E108" i="1" s="1"/>
  <c r="D107" i="1"/>
  <c r="E107" i="1" s="1"/>
  <c r="D106" i="1"/>
  <c r="E106" i="1" s="1"/>
  <c r="D98" i="1"/>
  <c r="E98" i="1" s="1"/>
  <c r="D97" i="1"/>
  <c r="E97" i="1" s="1"/>
  <c r="D96" i="1"/>
  <c r="E96" i="1" s="1"/>
  <c r="D95" i="1"/>
  <c r="E95" i="1" s="1"/>
  <c r="D94" i="1"/>
  <c r="E94" i="1" s="1"/>
  <c r="D93" i="1"/>
  <c r="E93" i="1" s="1"/>
  <c r="D92" i="1"/>
  <c r="E92" i="1" s="1"/>
  <c r="D91" i="1"/>
  <c r="E91" i="1" s="1"/>
  <c r="D90" i="1"/>
  <c r="E90" i="1" s="1"/>
  <c r="D89" i="1"/>
  <c r="E89" i="1" s="1"/>
  <c r="D88" i="1"/>
  <c r="E88" i="1" s="1"/>
  <c r="D87" i="1"/>
  <c r="E87" i="1" s="1"/>
  <c r="D86" i="1"/>
  <c r="E86" i="1" s="1"/>
  <c r="D85" i="1"/>
  <c r="E85" i="1" s="1"/>
  <c r="E84" i="1"/>
  <c r="D84" i="1"/>
  <c r="E83" i="1"/>
  <c r="D83" i="1"/>
  <c r="D75" i="1"/>
  <c r="E75" i="1" s="1"/>
  <c r="D74" i="1"/>
  <c r="E74" i="1" s="1"/>
  <c r="D73" i="1"/>
  <c r="E73" i="1" s="1"/>
  <c r="D72" i="1"/>
  <c r="E72" i="1" s="1"/>
  <c r="D71" i="1"/>
  <c r="E71" i="1" s="1"/>
  <c r="D70" i="1"/>
  <c r="E70" i="1" s="1"/>
  <c r="D69" i="1"/>
  <c r="E69" i="1" s="1"/>
  <c r="E68" i="1"/>
  <c r="D68" i="1"/>
  <c r="D67" i="1"/>
  <c r="E67" i="1" s="1"/>
  <c r="D66" i="1"/>
  <c r="E66" i="1" s="1"/>
  <c r="D65" i="1"/>
  <c r="E65" i="1" s="1"/>
  <c r="D64" i="1"/>
  <c r="E64" i="1" s="1"/>
  <c r="D63" i="1"/>
  <c r="E63" i="1" s="1"/>
  <c r="D62" i="1"/>
  <c r="E62" i="1" s="1"/>
  <c r="D61" i="1"/>
  <c r="E61" i="1" s="1"/>
  <c r="D60" i="1"/>
  <c r="E60" i="1" s="1"/>
  <c r="D59" i="1"/>
  <c r="E59" i="1" s="1"/>
  <c r="D58" i="1"/>
  <c r="E58" i="1" s="1"/>
  <c r="D57" i="1"/>
  <c r="E57" i="1" s="1"/>
  <c r="E56" i="1"/>
  <c r="D56" i="1"/>
  <c r="D55" i="1"/>
  <c r="E55" i="1" s="1"/>
  <c r="D54" i="1"/>
  <c r="E54" i="1" s="1"/>
  <c r="D53" i="1"/>
  <c r="E53" i="1" s="1"/>
  <c r="D52" i="1"/>
  <c r="E52" i="1" s="1"/>
  <c r="D51" i="1"/>
  <c r="E51" i="1" s="1"/>
  <c r="D50" i="1"/>
  <c r="E50" i="1" s="1"/>
  <c r="D42" i="1"/>
  <c r="E42" i="1" s="1"/>
  <c r="E41" i="1"/>
  <c r="D41" i="1"/>
  <c r="E40" i="1"/>
  <c r="D40" i="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E21" i="1"/>
  <c r="D21" i="1"/>
  <c r="E20" i="1"/>
  <c r="D20" i="1"/>
  <c r="D19" i="1"/>
  <c r="E19" i="1" s="1"/>
  <c r="D18" i="1"/>
  <c r="E18" i="1" s="1"/>
  <c r="D17" i="1"/>
  <c r="E17" i="1" s="1"/>
  <c r="D144" i="1" l="1"/>
  <c r="E144" i="1" s="1"/>
  <c r="D152" i="1"/>
  <c r="E152" i="1" s="1"/>
  <c r="D121" i="1"/>
  <c r="E121" i="1" s="1"/>
</calcChain>
</file>

<file path=xl/sharedStrings.xml><?xml version="1.0" encoding="utf-8"?>
<sst xmlns="http://schemas.openxmlformats.org/spreadsheetml/2006/main" count="153" uniqueCount="70">
  <si>
    <t>Totalt salg</t>
  </si>
  <si>
    <t>Kategori</t>
  </si>
  <si>
    <t>Januar - februar</t>
  </si>
  <si>
    <t>Endring</t>
  </si>
  <si>
    <t>2025</t>
  </si>
  <si>
    <t>2026</t>
  </si>
  <si>
    <t>Liter</t>
  </si>
  <si>
    <t>Prosent</t>
  </si>
  <si>
    <t>Svakvin</t>
  </si>
  <si>
    <t>Rødvin</t>
  </si>
  <si>
    <t>Hvitvin</t>
  </si>
  <si>
    <t>Musserende vin</t>
  </si>
  <si>
    <t>Rosévin</t>
  </si>
  <si>
    <t>Perlende vin</t>
  </si>
  <si>
    <t>Aromatisert vin</t>
  </si>
  <si>
    <t>Sider</t>
  </si>
  <si>
    <t>Fruktvin</t>
  </si>
  <si>
    <t>Brennevin</t>
  </si>
  <si>
    <t>Vodka</t>
  </si>
  <si>
    <t>Likør</t>
  </si>
  <si>
    <t>Whisky</t>
  </si>
  <si>
    <t>Akevitt</t>
  </si>
  <si>
    <t>Druebrennevin</t>
  </si>
  <si>
    <t>Gin</t>
  </si>
  <si>
    <t>Brennevin, annet</t>
  </si>
  <si>
    <t>Brennevin, nøytralt &lt; 37,5 %</t>
  </si>
  <si>
    <t>Bitter</t>
  </si>
  <si>
    <t>Rom</t>
  </si>
  <si>
    <t>Fruktbrennevin</t>
  </si>
  <si>
    <t>Genever</t>
  </si>
  <si>
    <t>Øl</t>
  </si>
  <si>
    <t>Alkoholfritt</t>
  </si>
  <si>
    <t>Sterkvin</t>
  </si>
  <si>
    <t>Totalsum</t>
  </si>
  <si>
    <t>Februar</t>
  </si>
  <si>
    <t>Agder</t>
  </si>
  <si>
    <t>Akershus</t>
  </si>
  <si>
    <t>Buskerud</t>
  </si>
  <si>
    <t>Finnmark</t>
  </si>
  <si>
    <t>Innlandet</t>
  </si>
  <si>
    <t>Møre og Romsdal</t>
  </si>
  <si>
    <t>Nordland</t>
  </si>
  <si>
    <t>Oslo</t>
  </si>
  <si>
    <t>Rogaland</t>
  </si>
  <si>
    <t>Telemark</t>
  </si>
  <si>
    <t>Troms</t>
  </si>
  <si>
    <t>Trøndelag</t>
  </si>
  <si>
    <t>Vestfold</t>
  </si>
  <si>
    <t>Vestland</t>
  </si>
  <si>
    <t>Østfold</t>
  </si>
  <si>
    <t>Italia</t>
  </si>
  <si>
    <t>Frankrike</t>
  </si>
  <si>
    <t>Spania</t>
  </si>
  <si>
    <t>Chile</t>
  </si>
  <si>
    <t>USA</t>
  </si>
  <si>
    <t>Portugal</t>
  </si>
  <si>
    <t>Australia</t>
  </si>
  <si>
    <t>Sør-Afrika</t>
  </si>
  <si>
    <t>Argentina</t>
  </si>
  <si>
    <t>Libanon</t>
  </si>
  <si>
    <t>Tyskland</t>
  </si>
  <si>
    <t>Georgia</t>
  </si>
  <si>
    <t>Hellas</t>
  </si>
  <si>
    <t>Østerrike</t>
  </si>
  <si>
    <t>Andre land</t>
  </si>
  <si>
    <t>Ungarn</t>
  </si>
  <si>
    <t>New Zealand</t>
  </si>
  <si>
    <t>Romania</t>
  </si>
  <si>
    <t>England</t>
  </si>
  <si>
    <t>Vinmonopolet solgte drøyt 5,9 millioner liter i februar, tilsvarende en nedgang på 70.000 liter eller 1 prosent, målt mot samme måned i fjor. Det var like mange salgsdager i år som i fjor (24) fordelt på samme antall ukedager. Interessant nok kommer det meste av nedgangen på tre enkeltdager (13., 18. og 21. februar). Felles for disse dagene er at Norges langrennsherrer konkurrerte i OL og at salget var tydelig ned mot fjoråret særlig de timene disse konkurransene pågikk. Mens det var vekst for hvitvin, øl og alkoholfritt, ser vi fortsatt nedgang for rødvin og brennevin i februar.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</si>
</sst>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4" x14ac:knownFonts="1">
    <font>
      <sz val="10"/>
      <color rgb="FF000000"/>
      <name val="Arial"/>
      <family val="2"/>
    </font>
    <font>
      <sz val="10"/>
      <color rgb="FF000000"/>
      <name val="Arial"/>
      <family val="2"/>
    </font>
    <font>
      <b/>
      <sz val="10"/>
      <color rgb="FF000000"/>
      <name val="Arial"/>
      <family val="2"/>
    </font>
    <font>
      <b/>
      <sz val="10"/>
      <color theme="1"/>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7" tint="0.79998168889431442"/>
        <bgColor theme="4" tint="0.79998168889431442"/>
      </patternFill>
    </fill>
    <fill>
      <patternFill patternType="solid">
        <fgColor theme="9" tint="0.79998168889431442"/>
        <bgColor indexed="64"/>
      </patternFill>
    </fill>
    <fill>
      <patternFill patternType="solid">
        <fgColor theme="4" tint="0.79998168889431442"/>
        <bgColor theme="4" tint="0.79998168889431442"/>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xf>
    <xf numFmtId="0" fontId="3" fillId="3" borderId="9" xfId="0" applyFont="1" applyFill="1" applyBorder="1" applyAlignment="1">
      <alignment horizontal="center" vertical="center"/>
    </xf>
    <xf numFmtId="0" fontId="3" fillId="3" borderId="9" xfId="0" applyFont="1" applyFill="1" applyBorder="1" applyAlignment="1">
      <alignment horizontal="center"/>
    </xf>
    <xf numFmtId="0" fontId="2" fillId="2" borderId="9" xfId="0" applyFont="1" applyFill="1" applyBorder="1" applyAlignment="1">
      <alignment horizontal="center"/>
    </xf>
    <xf numFmtId="0" fontId="3" fillId="4" borderId="9" xfId="0" applyFont="1" applyFill="1" applyBorder="1" applyAlignment="1">
      <alignment horizontal="left"/>
    </xf>
    <xf numFmtId="164" fontId="3" fillId="4" borderId="9" xfId="0" applyNumberFormat="1" applyFont="1" applyFill="1" applyBorder="1"/>
    <xf numFmtId="164" fontId="2" fillId="4" borderId="9" xfId="0" applyNumberFormat="1" applyFont="1" applyFill="1" applyBorder="1"/>
    <xf numFmtId="9" fontId="2" fillId="4" borderId="9" xfId="1" applyFont="1" applyFill="1" applyBorder="1"/>
    <xf numFmtId="0" fontId="0" fillId="0" borderId="9" xfId="0" applyBorder="1" applyAlignment="1">
      <alignment horizontal="left" indent="1"/>
    </xf>
    <xf numFmtId="164" fontId="0" fillId="0" borderId="9" xfId="0" applyNumberFormat="1" applyBorder="1"/>
    <xf numFmtId="9" fontId="0" fillId="0" borderId="9" xfId="1" applyFont="1" applyBorder="1"/>
    <xf numFmtId="0" fontId="3" fillId="3" borderId="9" xfId="0" applyFont="1" applyFill="1" applyBorder="1" applyAlignment="1">
      <alignment horizontal="left"/>
    </xf>
    <xf numFmtId="164" fontId="3" fillId="3" borderId="9" xfId="0" applyNumberFormat="1" applyFont="1" applyFill="1" applyBorder="1"/>
    <xf numFmtId="164" fontId="2" fillId="2" borderId="9" xfId="0" applyNumberFormat="1" applyFont="1" applyFill="1" applyBorder="1"/>
    <xf numFmtId="9" fontId="2" fillId="2" borderId="9" xfId="1" applyFont="1" applyFill="1" applyBorder="1"/>
    <xf numFmtId="0" fontId="3" fillId="5" borderId="9" xfId="0" applyFont="1" applyFill="1" applyBorder="1" applyAlignment="1">
      <alignment horizontal="left"/>
    </xf>
    <xf numFmtId="164" fontId="0" fillId="0" borderId="0" xfId="0" applyNumberFormat="1"/>
    <xf numFmtId="9" fontId="0" fillId="0" borderId="0" xfId="1" applyFont="1"/>
    <xf numFmtId="0" fontId="0" fillId="0" borderId="9" xfId="0" applyBorder="1" applyAlignment="1">
      <alignment horizontal="left"/>
    </xf>
    <xf numFmtId="0" fontId="1" fillId="0" borderId="9" xfId="0" applyFont="1" applyBorder="1" applyAlignment="1">
      <alignment horizontal="left" indent="1"/>
    </xf>
  </cellXfs>
  <cellStyles count="2">
    <cellStyle name="Normal" xfId="0" builtinId="0"/>
    <cellStyle name="Pro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C38F0-9F40-4711-A2B5-7A79EBA59614}">
  <dimension ref="A1:E157"/>
  <sheetViews>
    <sheetView tabSelected="1" workbookViewId="0">
      <selection activeCell="H14" sqref="H14"/>
    </sheetView>
  </sheetViews>
  <sheetFormatPr baseColWidth="10" defaultRowHeight="12.75" x14ac:dyDescent="0.2"/>
  <cols>
    <col min="1" max="1" width="31" customWidth="1"/>
    <col min="2" max="3" width="13.42578125" customWidth="1"/>
  </cols>
  <sheetData>
    <row r="1" spans="1:5" x14ac:dyDescent="0.2">
      <c r="A1" s="1" t="s">
        <v>69</v>
      </c>
      <c r="B1" s="2"/>
      <c r="C1" s="2"/>
      <c r="D1" s="2"/>
      <c r="E1" s="3"/>
    </row>
    <row r="2" spans="1:5" x14ac:dyDescent="0.2">
      <c r="A2" s="4"/>
      <c r="B2" s="5"/>
      <c r="C2" s="5"/>
      <c r="D2" s="5"/>
      <c r="E2" s="6"/>
    </row>
    <row r="3" spans="1:5" x14ac:dyDescent="0.2">
      <c r="A3" s="4"/>
      <c r="B3" s="5"/>
      <c r="C3" s="5"/>
      <c r="D3" s="5"/>
      <c r="E3" s="6"/>
    </row>
    <row r="4" spans="1:5" x14ac:dyDescent="0.2">
      <c r="A4" s="4"/>
      <c r="B4" s="5"/>
      <c r="C4" s="5"/>
      <c r="D4" s="5"/>
      <c r="E4" s="6"/>
    </row>
    <row r="5" spans="1:5" x14ac:dyDescent="0.2">
      <c r="A5" s="4"/>
      <c r="B5" s="5"/>
      <c r="C5" s="5"/>
      <c r="D5" s="5"/>
      <c r="E5" s="6"/>
    </row>
    <row r="6" spans="1:5" x14ac:dyDescent="0.2">
      <c r="A6" s="4"/>
      <c r="B6" s="5"/>
      <c r="C6" s="5"/>
      <c r="D6" s="5"/>
      <c r="E6" s="6"/>
    </row>
    <row r="7" spans="1:5" x14ac:dyDescent="0.2">
      <c r="A7" s="4"/>
      <c r="B7" s="5"/>
      <c r="C7" s="5"/>
      <c r="D7" s="5"/>
      <c r="E7" s="6"/>
    </row>
    <row r="8" spans="1:5" x14ac:dyDescent="0.2">
      <c r="A8" s="4"/>
      <c r="B8" s="5"/>
      <c r="C8" s="5"/>
      <c r="D8" s="5"/>
      <c r="E8" s="6"/>
    </row>
    <row r="9" spans="1:5" ht="13.5" thickBot="1" x14ac:dyDescent="0.25">
      <c r="A9" s="7"/>
      <c r="B9" s="8"/>
      <c r="C9" s="8"/>
      <c r="D9" s="8"/>
      <c r="E9" s="9"/>
    </row>
    <row r="14" spans="1:5" x14ac:dyDescent="0.2">
      <c r="A14" s="10" t="s">
        <v>0</v>
      </c>
      <c r="B14" s="10"/>
      <c r="C14" s="10"/>
      <c r="D14" s="10"/>
      <c r="E14" s="10"/>
    </row>
    <row r="15" spans="1:5" x14ac:dyDescent="0.2">
      <c r="A15" s="11" t="s">
        <v>1</v>
      </c>
      <c r="B15" s="10" t="s">
        <v>2</v>
      </c>
      <c r="C15" s="10"/>
      <c r="D15" s="10" t="s">
        <v>3</v>
      </c>
      <c r="E15" s="10"/>
    </row>
    <row r="16" spans="1:5" x14ac:dyDescent="0.2">
      <c r="A16" s="11"/>
      <c r="B16" s="12" t="s">
        <v>4</v>
      </c>
      <c r="C16" s="12" t="s">
        <v>5</v>
      </c>
      <c r="D16" s="13" t="s">
        <v>6</v>
      </c>
      <c r="E16" s="13" t="s">
        <v>7</v>
      </c>
    </row>
    <row r="17" spans="1:5" x14ac:dyDescent="0.2">
      <c r="A17" s="14" t="s">
        <v>8</v>
      </c>
      <c r="B17" s="15">
        <v>9474256.0739999991</v>
      </c>
      <c r="C17" s="15">
        <v>9393546.0439999979</v>
      </c>
      <c r="D17" s="16">
        <f>C17-B17</f>
        <v>-80710.030000001192</v>
      </c>
      <c r="E17" s="17">
        <f>D17/B17</f>
        <v>-8.518877827409798E-3</v>
      </c>
    </row>
    <row r="18" spans="1:5" x14ac:dyDescent="0.2">
      <c r="A18" s="18" t="s">
        <v>9</v>
      </c>
      <c r="B18" s="19">
        <v>5384634.9179999987</v>
      </c>
      <c r="C18" s="19">
        <v>5270756.0179999983</v>
      </c>
      <c r="D18" s="19">
        <f t="shared" ref="D18:D42" si="0">C18-B18</f>
        <v>-113878.90000000037</v>
      </c>
      <c r="E18" s="20">
        <f t="shared" ref="E18:E42" si="1">D18/B18</f>
        <v>-2.114886185121314E-2</v>
      </c>
    </row>
    <row r="19" spans="1:5" x14ac:dyDescent="0.2">
      <c r="A19" s="18" t="s">
        <v>10</v>
      </c>
      <c r="B19" s="19">
        <v>2898046.9239999996</v>
      </c>
      <c r="C19" s="19">
        <v>2936797.6140000001</v>
      </c>
      <c r="D19" s="19">
        <f t="shared" si="0"/>
        <v>38750.69000000041</v>
      </c>
      <c r="E19" s="20">
        <f t="shared" si="1"/>
        <v>1.3371312134075167E-2</v>
      </c>
    </row>
    <row r="20" spans="1:5" x14ac:dyDescent="0.2">
      <c r="A20" s="18" t="s">
        <v>11</v>
      </c>
      <c r="B20" s="19">
        <v>685090.52499999991</v>
      </c>
      <c r="C20" s="19">
        <v>694290.17500000005</v>
      </c>
      <c r="D20" s="19">
        <f t="shared" si="0"/>
        <v>9199.6500000001397</v>
      </c>
      <c r="E20" s="20">
        <f t="shared" si="1"/>
        <v>1.3428371382015743E-2</v>
      </c>
    </row>
    <row r="21" spans="1:5" x14ac:dyDescent="0.2">
      <c r="A21" s="18" t="s">
        <v>12</v>
      </c>
      <c r="B21" s="19">
        <v>332289.13699999999</v>
      </c>
      <c r="C21" s="19">
        <v>324848.50600000017</v>
      </c>
      <c r="D21" s="19">
        <f t="shared" si="0"/>
        <v>-7440.6309999998193</v>
      </c>
      <c r="E21" s="20">
        <f t="shared" si="1"/>
        <v>-2.2392038052089013E-2</v>
      </c>
    </row>
    <row r="22" spans="1:5" x14ac:dyDescent="0.2">
      <c r="A22" s="18" t="s">
        <v>13</v>
      </c>
      <c r="B22" s="19">
        <v>75615.075000000012</v>
      </c>
      <c r="C22" s="19">
        <v>70883.45</v>
      </c>
      <c r="D22" s="19">
        <f t="shared" si="0"/>
        <v>-4731.6250000000146</v>
      </c>
      <c r="E22" s="20">
        <f t="shared" si="1"/>
        <v>-6.2575154491349955E-2</v>
      </c>
    </row>
    <row r="23" spans="1:5" x14ac:dyDescent="0.2">
      <c r="A23" s="18" t="s">
        <v>14</v>
      </c>
      <c r="B23" s="19">
        <v>56151.485000000059</v>
      </c>
      <c r="C23" s="19">
        <v>51140.871000000014</v>
      </c>
      <c r="D23" s="19">
        <f t="shared" si="0"/>
        <v>-5010.6140000000451</v>
      </c>
      <c r="E23" s="20">
        <f t="shared" si="1"/>
        <v>-8.9233864429409837E-2</v>
      </c>
    </row>
    <row r="24" spans="1:5" x14ac:dyDescent="0.2">
      <c r="A24" s="18" t="s">
        <v>15</v>
      </c>
      <c r="B24" s="19">
        <v>40952.935000000005</v>
      </c>
      <c r="C24" s="19">
        <v>42937.135000000009</v>
      </c>
      <c r="D24" s="19">
        <f t="shared" si="0"/>
        <v>1984.2000000000044</v>
      </c>
      <c r="E24" s="20">
        <f t="shared" si="1"/>
        <v>4.8450739855397523E-2</v>
      </c>
    </row>
    <row r="25" spans="1:5" x14ac:dyDescent="0.2">
      <c r="A25" s="18" t="s">
        <v>16</v>
      </c>
      <c r="B25" s="19">
        <v>1475.0750000000003</v>
      </c>
      <c r="C25" s="19">
        <v>1878.0250000000001</v>
      </c>
      <c r="D25" s="19">
        <f t="shared" si="0"/>
        <v>402.94999999999982</v>
      </c>
      <c r="E25" s="20">
        <f t="shared" si="1"/>
        <v>0.27317255054827705</v>
      </c>
    </row>
    <row r="26" spans="1:5" x14ac:dyDescent="0.2">
      <c r="A26" s="14" t="s">
        <v>17</v>
      </c>
      <c r="B26" s="15">
        <v>1535552.33</v>
      </c>
      <c r="C26" s="15">
        <v>1513112.355</v>
      </c>
      <c r="D26" s="16">
        <f t="shared" si="0"/>
        <v>-22439.975000000093</v>
      </c>
      <c r="E26" s="17">
        <f t="shared" si="1"/>
        <v>-1.4613617889531704E-2</v>
      </c>
    </row>
    <row r="27" spans="1:5" x14ac:dyDescent="0.2">
      <c r="A27" s="18" t="s">
        <v>18</v>
      </c>
      <c r="B27" s="19">
        <v>454924.68000000011</v>
      </c>
      <c r="C27" s="19">
        <v>443702.69000000024</v>
      </c>
      <c r="D27" s="19">
        <f t="shared" si="0"/>
        <v>-11221.989999999874</v>
      </c>
      <c r="E27" s="20">
        <f t="shared" si="1"/>
        <v>-2.4667797755003908E-2</v>
      </c>
    </row>
    <row r="28" spans="1:5" x14ac:dyDescent="0.2">
      <c r="A28" s="18" t="s">
        <v>19</v>
      </c>
      <c r="B28" s="19">
        <v>285788.99</v>
      </c>
      <c r="C28" s="19">
        <v>289315.15000000008</v>
      </c>
      <c r="D28" s="19">
        <f t="shared" si="0"/>
        <v>3526.1600000000908</v>
      </c>
      <c r="E28" s="20">
        <f t="shared" si="1"/>
        <v>1.2338333957512118E-2</v>
      </c>
    </row>
    <row r="29" spans="1:5" x14ac:dyDescent="0.2">
      <c r="A29" s="18" t="s">
        <v>20</v>
      </c>
      <c r="B29" s="19">
        <v>225050.66000000012</v>
      </c>
      <c r="C29" s="19">
        <v>223461.44</v>
      </c>
      <c r="D29" s="19">
        <f t="shared" si="0"/>
        <v>-1589.2200000001176</v>
      </c>
      <c r="E29" s="20">
        <f t="shared" si="1"/>
        <v>-7.0616100392690102E-3</v>
      </c>
    </row>
    <row r="30" spans="1:5" x14ac:dyDescent="0.2">
      <c r="A30" s="18" t="s">
        <v>21</v>
      </c>
      <c r="B30" s="19">
        <v>150903.88</v>
      </c>
      <c r="C30" s="19">
        <v>149610.07000000004</v>
      </c>
      <c r="D30" s="19">
        <f t="shared" si="0"/>
        <v>-1293.8099999999686</v>
      </c>
      <c r="E30" s="20">
        <f t="shared" si="1"/>
        <v>-8.573735811166475E-3</v>
      </c>
    </row>
    <row r="31" spans="1:5" x14ac:dyDescent="0.2">
      <c r="A31" s="18" t="s">
        <v>22</v>
      </c>
      <c r="B31" s="19">
        <v>139344.24999999997</v>
      </c>
      <c r="C31" s="19">
        <v>132905.59999999998</v>
      </c>
      <c r="D31" s="19">
        <f t="shared" si="0"/>
        <v>-6438.6499999999942</v>
      </c>
      <c r="E31" s="20">
        <f t="shared" si="1"/>
        <v>-4.6206786430010534E-2</v>
      </c>
    </row>
    <row r="32" spans="1:5" x14ac:dyDescent="0.2">
      <c r="A32" s="18" t="s">
        <v>23</v>
      </c>
      <c r="B32" s="19">
        <v>92403.050000000032</v>
      </c>
      <c r="C32" s="19">
        <v>89769.629999999815</v>
      </c>
      <c r="D32" s="19">
        <f t="shared" si="0"/>
        <v>-2633.4200000002165</v>
      </c>
      <c r="E32" s="20">
        <f t="shared" si="1"/>
        <v>-2.8499275727372805E-2</v>
      </c>
    </row>
    <row r="33" spans="1:5" x14ac:dyDescent="0.2">
      <c r="A33" s="18" t="s">
        <v>24</v>
      </c>
      <c r="B33" s="19">
        <v>88730.119999999879</v>
      </c>
      <c r="C33" s="19">
        <v>86260.469999999841</v>
      </c>
      <c r="D33" s="19">
        <f t="shared" si="0"/>
        <v>-2469.6500000000378</v>
      </c>
      <c r="E33" s="20">
        <f t="shared" si="1"/>
        <v>-2.783327690754888E-2</v>
      </c>
    </row>
    <row r="34" spans="1:5" x14ac:dyDescent="0.2">
      <c r="A34" s="18" t="s">
        <v>25</v>
      </c>
      <c r="B34" s="19">
        <v>35850.599999999991</v>
      </c>
      <c r="C34" s="19">
        <v>36548.125</v>
      </c>
      <c r="D34" s="19">
        <f t="shared" si="0"/>
        <v>697.52500000000873</v>
      </c>
      <c r="E34" s="20">
        <f t="shared" si="1"/>
        <v>1.9456438664904045E-2</v>
      </c>
    </row>
    <row r="35" spans="1:5" x14ac:dyDescent="0.2">
      <c r="A35" s="18" t="s">
        <v>26</v>
      </c>
      <c r="B35" s="19">
        <v>26621.950000000004</v>
      </c>
      <c r="C35" s="19">
        <v>26426.48</v>
      </c>
      <c r="D35" s="19">
        <f t="shared" si="0"/>
        <v>-195.4700000000048</v>
      </c>
      <c r="E35" s="20">
        <f t="shared" si="1"/>
        <v>-7.342437349630841E-3</v>
      </c>
    </row>
    <row r="36" spans="1:5" x14ac:dyDescent="0.2">
      <c r="A36" s="18" t="s">
        <v>27</v>
      </c>
      <c r="B36" s="19">
        <v>23146.250000000011</v>
      </c>
      <c r="C36" s="19">
        <v>23729.100000000042</v>
      </c>
      <c r="D36" s="19">
        <f t="shared" si="0"/>
        <v>582.85000000003129</v>
      </c>
      <c r="E36" s="20">
        <f t="shared" si="1"/>
        <v>2.5181184857159627E-2</v>
      </c>
    </row>
    <row r="37" spans="1:5" x14ac:dyDescent="0.2">
      <c r="A37" s="18" t="s">
        <v>28</v>
      </c>
      <c r="B37" s="19">
        <v>11606.900000000001</v>
      </c>
      <c r="C37" s="19">
        <v>10316.299999999996</v>
      </c>
      <c r="D37" s="19">
        <f t="shared" si="0"/>
        <v>-1290.6000000000058</v>
      </c>
      <c r="E37" s="20">
        <f t="shared" si="1"/>
        <v>-0.11119248033497366</v>
      </c>
    </row>
    <row r="38" spans="1:5" x14ac:dyDescent="0.2">
      <c r="A38" s="18" t="s">
        <v>29</v>
      </c>
      <c r="B38" s="19">
        <v>1181.0000000000002</v>
      </c>
      <c r="C38" s="19">
        <v>1067.3</v>
      </c>
      <c r="D38" s="19">
        <f t="shared" si="0"/>
        <v>-113.70000000000027</v>
      </c>
      <c r="E38" s="20">
        <f t="shared" si="1"/>
        <v>-9.6274343776460838E-2</v>
      </c>
    </row>
    <row r="39" spans="1:5" x14ac:dyDescent="0.2">
      <c r="A39" s="14" t="s">
        <v>30</v>
      </c>
      <c r="B39" s="15">
        <v>438449.23399999982</v>
      </c>
      <c r="C39" s="15">
        <v>468388.85100000032</v>
      </c>
      <c r="D39" s="16">
        <f t="shared" si="0"/>
        <v>29939.617000000493</v>
      </c>
      <c r="E39" s="17">
        <f t="shared" si="1"/>
        <v>6.8285253293430326E-2</v>
      </c>
    </row>
    <row r="40" spans="1:5" x14ac:dyDescent="0.2">
      <c r="A40" s="14" t="s">
        <v>31</v>
      </c>
      <c r="B40" s="15">
        <v>169507.16500000004</v>
      </c>
      <c r="C40" s="15">
        <v>186753.86000000004</v>
      </c>
      <c r="D40" s="16">
        <f t="shared" si="0"/>
        <v>17246.695000000007</v>
      </c>
      <c r="E40" s="17">
        <f t="shared" si="1"/>
        <v>0.10174611203013161</v>
      </c>
    </row>
    <row r="41" spans="1:5" x14ac:dyDescent="0.2">
      <c r="A41" s="14" t="s">
        <v>32</v>
      </c>
      <c r="B41" s="15">
        <v>58466.35</v>
      </c>
      <c r="C41" s="15">
        <v>57664.624999999993</v>
      </c>
      <c r="D41" s="16">
        <f t="shared" si="0"/>
        <v>-801.72500000000582</v>
      </c>
      <c r="E41" s="17">
        <f t="shared" si="1"/>
        <v>-1.3712588523142043E-2</v>
      </c>
    </row>
    <row r="42" spans="1:5" x14ac:dyDescent="0.2">
      <c r="A42" s="21" t="s">
        <v>33</v>
      </c>
      <c r="B42" s="22">
        <v>11676231.152999999</v>
      </c>
      <c r="C42" s="22">
        <v>11619465.734999998</v>
      </c>
      <c r="D42" s="23">
        <f t="shared" si="0"/>
        <v>-56765.41800000146</v>
      </c>
      <c r="E42" s="24">
        <f t="shared" si="1"/>
        <v>-4.8616216359691202E-3</v>
      </c>
    </row>
    <row r="47" spans="1:5" x14ac:dyDescent="0.2">
      <c r="A47" s="10" t="s">
        <v>0</v>
      </c>
      <c r="B47" s="10"/>
      <c r="C47" s="10"/>
      <c r="D47" s="10"/>
      <c r="E47" s="10"/>
    </row>
    <row r="48" spans="1:5" x14ac:dyDescent="0.2">
      <c r="A48" s="11" t="s">
        <v>1</v>
      </c>
      <c r="B48" s="10" t="s">
        <v>34</v>
      </c>
      <c r="C48" s="10"/>
      <c r="D48" s="10" t="s">
        <v>3</v>
      </c>
      <c r="E48" s="10"/>
    </row>
    <row r="49" spans="1:5" x14ac:dyDescent="0.2">
      <c r="A49" s="11"/>
      <c r="B49" s="12" t="s">
        <v>4</v>
      </c>
      <c r="C49" s="12" t="s">
        <v>5</v>
      </c>
      <c r="D49" s="13" t="s">
        <v>6</v>
      </c>
      <c r="E49" s="13" t="s">
        <v>7</v>
      </c>
    </row>
    <row r="50" spans="1:5" x14ac:dyDescent="0.2">
      <c r="A50" s="14" t="s">
        <v>8</v>
      </c>
      <c r="B50" s="15">
        <v>4874441.28</v>
      </c>
      <c r="C50" s="15">
        <v>4802777.4139999999</v>
      </c>
      <c r="D50" s="16">
        <f>C50-B50</f>
        <v>-71663.866000000387</v>
      </c>
      <c r="E50" s="17">
        <f>D50/B50</f>
        <v>-1.4701965186049054E-2</v>
      </c>
    </row>
    <row r="51" spans="1:5" x14ac:dyDescent="0.2">
      <c r="A51" s="18" t="s">
        <v>9</v>
      </c>
      <c r="B51" s="19">
        <v>2756235.0000000005</v>
      </c>
      <c r="C51" s="19">
        <v>2691205.8429999994</v>
      </c>
      <c r="D51" s="19">
        <f t="shared" ref="D51:D75" si="2">C51-B51</f>
        <v>-65029.157000001054</v>
      </c>
      <c r="E51" s="20">
        <f t="shared" ref="E51:E75" si="3">D51/B51</f>
        <v>-2.3593473343165965E-2</v>
      </c>
    </row>
    <row r="52" spans="1:5" x14ac:dyDescent="0.2">
      <c r="A52" s="18" t="s">
        <v>10</v>
      </c>
      <c r="B52" s="19">
        <v>1488514.2549999997</v>
      </c>
      <c r="C52" s="19">
        <v>1498151.327</v>
      </c>
      <c r="D52" s="19">
        <f t="shared" si="2"/>
        <v>9637.072000000393</v>
      </c>
      <c r="E52" s="20">
        <f t="shared" si="3"/>
        <v>6.4742893577464568E-3</v>
      </c>
    </row>
    <row r="53" spans="1:5" x14ac:dyDescent="0.2">
      <c r="A53" s="18" t="s">
        <v>11</v>
      </c>
      <c r="B53" s="19">
        <v>362819.50000000012</v>
      </c>
      <c r="C53" s="19">
        <v>358054.37499999994</v>
      </c>
      <c r="D53" s="19">
        <f t="shared" si="2"/>
        <v>-4765.1250000001746</v>
      </c>
      <c r="E53" s="20">
        <f t="shared" si="3"/>
        <v>-1.3133596733362382E-2</v>
      </c>
    </row>
    <row r="54" spans="1:5" x14ac:dyDescent="0.2">
      <c r="A54" s="18" t="s">
        <v>12</v>
      </c>
      <c r="B54" s="19">
        <v>174371.87299999999</v>
      </c>
      <c r="C54" s="19">
        <v>168375.81100000005</v>
      </c>
      <c r="D54" s="19">
        <f t="shared" si="2"/>
        <v>-5996.0619999999471</v>
      </c>
      <c r="E54" s="20">
        <f t="shared" si="3"/>
        <v>-3.4386635280335309E-2</v>
      </c>
    </row>
    <row r="55" spans="1:5" x14ac:dyDescent="0.2">
      <c r="A55" s="18" t="s">
        <v>13</v>
      </c>
      <c r="B55" s="19">
        <v>40389.4</v>
      </c>
      <c r="C55" s="19">
        <v>37236.94999999999</v>
      </c>
      <c r="D55" s="19">
        <f t="shared" si="2"/>
        <v>-3152.4500000000116</v>
      </c>
      <c r="E55" s="20">
        <f t="shared" si="3"/>
        <v>-7.8051419431831415E-2</v>
      </c>
    </row>
    <row r="56" spans="1:5" x14ac:dyDescent="0.2">
      <c r="A56" s="18" t="s">
        <v>14</v>
      </c>
      <c r="B56" s="19">
        <v>29525.196999999989</v>
      </c>
      <c r="C56" s="19">
        <v>26530.268000000011</v>
      </c>
      <c r="D56" s="19">
        <f t="shared" si="2"/>
        <v>-2994.9289999999783</v>
      </c>
      <c r="E56" s="20">
        <f t="shared" si="3"/>
        <v>-0.10143637652951069</v>
      </c>
    </row>
    <row r="57" spans="1:5" x14ac:dyDescent="0.2">
      <c r="A57" s="18" t="s">
        <v>15</v>
      </c>
      <c r="B57" s="19">
        <v>21852.730000000007</v>
      </c>
      <c r="C57" s="19">
        <v>22292.540000000008</v>
      </c>
      <c r="D57" s="19">
        <f t="shared" si="2"/>
        <v>439.81000000000131</v>
      </c>
      <c r="E57" s="20">
        <f t="shared" si="3"/>
        <v>2.0126089509182658E-2</v>
      </c>
    </row>
    <row r="58" spans="1:5" x14ac:dyDescent="0.2">
      <c r="A58" s="18" t="s">
        <v>16</v>
      </c>
      <c r="B58" s="19">
        <v>733.32500000000005</v>
      </c>
      <c r="C58" s="19">
        <v>919.80000000000007</v>
      </c>
      <c r="D58" s="19">
        <f t="shared" si="2"/>
        <v>186.47500000000002</v>
      </c>
      <c r="E58" s="20">
        <f t="shared" si="3"/>
        <v>0.25428698053386972</v>
      </c>
    </row>
    <row r="59" spans="1:5" x14ac:dyDescent="0.2">
      <c r="A59" s="14" t="s">
        <v>17</v>
      </c>
      <c r="B59" s="15">
        <v>784271.13499999989</v>
      </c>
      <c r="C59" s="15">
        <v>766195.91000000015</v>
      </c>
      <c r="D59" s="16">
        <f t="shared" si="2"/>
        <v>-18075.224999999744</v>
      </c>
      <c r="E59" s="17">
        <f t="shared" si="3"/>
        <v>-2.3047163402233013E-2</v>
      </c>
    </row>
    <row r="60" spans="1:5" x14ac:dyDescent="0.2">
      <c r="A60" s="18" t="s">
        <v>18</v>
      </c>
      <c r="B60" s="19">
        <v>228383.32000000009</v>
      </c>
      <c r="C60" s="19">
        <v>220721.99000000011</v>
      </c>
      <c r="D60" s="19">
        <f t="shared" si="2"/>
        <v>-7661.3299999999872</v>
      </c>
      <c r="E60" s="20">
        <f t="shared" si="3"/>
        <v>-3.3545926208621471E-2</v>
      </c>
    </row>
    <row r="61" spans="1:5" x14ac:dyDescent="0.2">
      <c r="A61" s="18" t="s">
        <v>19</v>
      </c>
      <c r="B61" s="19">
        <v>149929.10000000006</v>
      </c>
      <c r="C61" s="19">
        <v>150250.56000000006</v>
      </c>
      <c r="D61" s="19">
        <f t="shared" si="2"/>
        <v>321.45999999999185</v>
      </c>
      <c r="E61" s="20">
        <f t="shared" si="3"/>
        <v>2.1440801018614247E-3</v>
      </c>
    </row>
    <row r="62" spans="1:5" x14ac:dyDescent="0.2">
      <c r="A62" s="18" t="s">
        <v>20</v>
      </c>
      <c r="B62" s="19">
        <v>114706.29999999986</v>
      </c>
      <c r="C62" s="19">
        <v>113109.96999999993</v>
      </c>
      <c r="D62" s="19">
        <f t="shared" si="2"/>
        <v>-1596.329999999929</v>
      </c>
      <c r="E62" s="20">
        <f t="shared" si="3"/>
        <v>-1.3916672405961407E-2</v>
      </c>
    </row>
    <row r="63" spans="1:5" x14ac:dyDescent="0.2">
      <c r="A63" s="18" t="s">
        <v>21</v>
      </c>
      <c r="B63" s="19">
        <v>74921.150000000009</v>
      </c>
      <c r="C63" s="19">
        <v>73936.63</v>
      </c>
      <c r="D63" s="19">
        <f t="shared" si="2"/>
        <v>-984.52000000000407</v>
      </c>
      <c r="E63" s="20">
        <f t="shared" si="3"/>
        <v>-1.3140748640403998E-2</v>
      </c>
    </row>
    <row r="64" spans="1:5" x14ac:dyDescent="0.2">
      <c r="A64" s="18" t="s">
        <v>22</v>
      </c>
      <c r="B64" s="19">
        <v>70653.949999999968</v>
      </c>
      <c r="C64" s="19">
        <v>66903.3</v>
      </c>
      <c r="D64" s="19">
        <f t="shared" si="2"/>
        <v>-3750.6499999999651</v>
      </c>
      <c r="E64" s="20">
        <f t="shared" si="3"/>
        <v>-5.3084788607005932E-2</v>
      </c>
    </row>
    <row r="65" spans="1:5" x14ac:dyDescent="0.2">
      <c r="A65" s="18" t="s">
        <v>23</v>
      </c>
      <c r="B65" s="19">
        <v>47270.139999999956</v>
      </c>
      <c r="C65" s="19">
        <v>45549.419999999984</v>
      </c>
      <c r="D65" s="19">
        <f t="shared" si="2"/>
        <v>-1720.7199999999721</v>
      </c>
      <c r="E65" s="20">
        <f t="shared" si="3"/>
        <v>-3.6401838454465624E-2</v>
      </c>
    </row>
    <row r="66" spans="1:5" x14ac:dyDescent="0.2">
      <c r="A66" s="18" t="s">
        <v>24</v>
      </c>
      <c r="B66" s="19">
        <v>47057.169999999955</v>
      </c>
      <c r="C66" s="19">
        <v>45144.014999999992</v>
      </c>
      <c r="D66" s="19">
        <f t="shared" si="2"/>
        <v>-1913.1549999999625</v>
      </c>
      <c r="E66" s="20">
        <f t="shared" si="3"/>
        <v>-4.0655972299225906E-2</v>
      </c>
    </row>
    <row r="67" spans="1:5" x14ac:dyDescent="0.2">
      <c r="A67" s="18" t="s">
        <v>25</v>
      </c>
      <c r="B67" s="19">
        <v>18840.275000000001</v>
      </c>
      <c r="C67" s="19">
        <v>19004.224999999999</v>
      </c>
      <c r="D67" s="19">
        <f t="shared" si="2"/>
        <v>163.94999999999709</v>
      </c>
      <c r="E67" s="20">
        <f t="shared" si="3"/>
        <v>8.7021022782309224E-3</v>
      </c>
    </row>
    <row r="68" spans="1:5" x14ac:dyDescent="0.2">
      <c r="A68" s="18" t="s">
        <v>26</v>
      </c>
      <c r="B68" s="19">
        <v>13818.930000000006</v>
      </c>
      <c r="C68" s="19">
        <v>13558.45</v>
      </c>
      <c r="D68" s="19">
        <f t="shared" si="2"/>
        <v>-260.48000000000502</v>
      </c>
      <c r="E68" s="20">
        <f t="shared" si="3"/>
        <v>-1.8849505714263328E-2</v>
      </c>
    </row>
    <row r="69" spans="1:5" x14ac:dyDescent="0.2">
      <c r="A69" s="18" t="s">
        <v>27</v>
      </c>
      <c r="B69" s="19">
        <v>11985.950000000006</v>
      </c>
      <c r="C69" s="19">
        <v>12177.300000000008</v>
      </c>
      <c r="D69" s="19">
        <f t="shared" si="2"/>
        <v>191.35000000000218</v>
      </c>
      <c r="E69" s="20">
        <f t="shared" si="3"/>
        <v>1.5964525131508315E-2</v>
      </c>
    </row>
    <row r="70" spans="1:5" x14ac:dyDescent="0.2">
      <c r="A70" s="18" t="s">
        <v>28</v>
      </c>
      <c r="B70" s="19">
        <v>6109.55</v>
      </c>
      <c r="C70" s="19">
        <v>5295.6499999999987</v>
      </c>
      <c r="D70" s="19">
        <f t="shared" si="2"/>
        <v>-813.90000000000146</v>
      </c>
      <c r="E70" s="20">
        <f t="shared" si="3"/>
        <v>-0.13321766742231447</v>
      </c>
    </row>
    <row r="71" spans="1:5" x14ac:dyDescent="0.2">
      <c r="A71" s="18" t="s">
        <v>29</v>
      </c>
      <c r="B71" s="19">
        <v>595.29999999999995</v>
      </c>
      <c r="C71" s="19">
        <v>544.4</v>
      </c>
      <c r="D71" s="19">
        <f t="shared" si="2"/>
        <v>-50.899999999999977</v>
      </c>
      <c r="E71" s="20">
        <f t="shared" si="3"/>
        <v>-8.5503107676801582E-2</v>
      </c>
    </row>
    <row r="72" spans="1:5" x14ac:dyDescent="0.2">
      <c r="A72" s="14" t="s">
        <v>30</v>
      </c>
      <c r="B72" s="15">
        <v>230661.05700000009</v>
      </c>
      <c r="C72" s="15">
        <v>243067.3500000003</v>
      </c>
      <c r="D72" s="16">
        <f t="shared" si="2"/>
        <v>12406.293000000209</v>
      </c>
      <c r="E72" s="17">
        <f t="shared" si="3"/>
        <v>5.3785815262262518E-2</v>
      </c>
    </row>
    <row r="73" spans="1:5" x14ac:dyDescent="0.2">
      <c r="A73" s="14" t="s">
        <v>31</v>
      </c>
      <c r="B73" s="15">
        <v>80737.304999999993</v>
      </c>
      <c r="C73" s="15">
        <v>88924.569999999978</v>
      </c>
      <c r="D73" s="16">
        <f t="shared" si="2"/>
        <v>8187.2649999999849</v>
      </c>
      <c r="E73" s="17">
        <f t="shared" si="3"/>
        <v>0.1014062210771091</v>
      </c>
    </row>
    <row r="74" spans="1:5" x14ac:dyDescent="0.2">
      <c r="A74" s="14" t="s">
        <v>32</v>
      </c>
      <c r="B74" s="15">
        <v>29029.374999999993</v>
      </c>
      <c r="C74" s="15">
        <v>28638.424999999999</v>
      </c>
      <c r="D74" s="16">
        <f t="shared" si="2"/>
        <v>-390.94999999999345</v>
      </c>
      <c r="E74" s="17">
        <f t="shared" si="3"/>
        <v>-1.3467392942493373E-2</v>
      </c>
    </row>
    <row r="75" spans="1:5" x14ac:dyDescent="0.2">
      <c r="A75" s="25" t="s">
        <v>33</v>
      </c>
      <c r="B75" s="22">
        <v>5999140.1520000007</v>
      </c>
      <c r="C75" s="22">
        <v>5929603.6690000007</v>
      </c>
      <c r="D75" s="23">
        <f t="shared" si="2"/>
        <v>-69536.483000000007</v>
      </c>
      <c r="E75" s="24">
        <f t="shared" si="3"/>
        <v>-1.1591074927098986E-2</v>
      </c>
    </row>
    <row r="76" spans="1:5" x14ac:dyDescent="0.2">
      <c r="D76" s="26"/>
      <c r="E76" s="27"/>
    </row>
    <row r="77" spans="1:5" x14ac:dyDescent="0.2">
      <c r="D77" s="26"/>
      <c r="E77" s="27"/>
    </row>
    <row r="78" spans="1:5" x14ac:dyDescent="0.2">
      <c r="D78" s="26"/>
      <c r="E78" s="27"/>
    </row>
    <row r="79" spans="1:5" x14ac:dyDescent="0.2">
      <c r="D79" s="26"/>
      <c r="E79" s="27"/>
    </row>
    <row r="80" spans="1:5" x14ac:dyDescent="0.2">
      <c r="A80" s="10" t="s">
        <v>0</v>
      </c>
      <c r="B80" s="10"/>
      <c r="C80" s="10"/>
      <c r="D80" s="10"/>
      <c r="E80" s="10"/>
    </row>
    <row r="81" spans="1:5" x14ac:dyDescent="0.2">
      <c r="A81" s="11" t="s">
        <v>1</v>
      </c>
      <c r="B81" s="10" t="s">
        <v>34</v>
      </c>
      <c r="C81" s="10"/>
      <c r="D81" s="10" t="s">
        <v>3</v>
      </c>
      <c r="E81" s="10"/>
    </row>
    <row r="82" spans="1:5" x14ac:dyDescent="0.2">
      <c r="A82" s="11"/>
      <c r="B82" s="12" t="s">
        <v>4</v>
      </c>
      <c r="C82" s="12" t="s">
        <v>5</v>
      </c>
      <c r="D82" s="13" t="s">
        <v>6</v>
      </c>
      <c r="E82" s="13" t="s">
        <v>7</v>
      </c>
    </row>
    <row r="83" spans="1:5" x14ac:dyDescent="0.2">
      <c r="A83" s="28" t="s">
        <v>35</v>
      </c>
      <c r="B83" s="19">
        <v>309337.98700000037</v>
      </c>
      <c r="C83" s="19">
        <v>307003.11700000026</v>
      </c>
      <c r="D83" s="19">
        <f t="shared" ref="D83:D146" si="4">C83-B83</f>
        <v>-2334.8700000001118</v>
      </c>
      <c r="E83" s="20">
        <f t="shared" ref="E83:E146" si="5">D83/B83</f>
        <v>-7.5479575678499156E-3</v>
      </c>
    </row>
    <row r="84" spans="1:5" x14ac:dyDescent="0.2">
      <c r="A84" s="28" t="s">
        <v>36</v>
      </c>
      <c r="B84" s="19">
        <v>793139.5889999991</v>
      </c>
      <c r="C84" s="19">
        <v>786542.20199999935</v>
      </c>
      <c r="D84" s="19">
        <f t="shared" si="4"/>
        <v>-6597.3869999997551</v>
      </c>
      <c r="E84" s="20">
        <f t="shared" si="5"/>
        <v>-8.3180654345067148E-3</v>
      </c>
    </row>
    <row r="85" spans="1:5" x14ac:dyDescent="0.2">
      <c r="A85" s="28" t="s">
        <v>37</v>
      </c>
      <c r="B85" s="19">
        <v>314573.56700000021</v>
      </c>
      <c r="C85" s="19">
        <v>316794.89900000038</v>
      </c>
      <c r="D85" s="19">
        <f t="shared" si="4"/>
        <v>2221.3320000001695</v>
      </c>
      <c r="E85" s="20">
        <f t="shared" si="5"/>
        <v>7.0614070380559599E-3</v>
      </c>
    </row>
    <row r="86" spans="1:5" x14ac:dyDescent="0.2">
      <c r="A86" s="28" t="s">
        <v>38</v>
      </c>
      <c r="B86" s="19">
        <v>78550.208999999901</v>
      </c>
      <c r="C86" s="19">
        <v>77120.23</v>
      </c>
      <c r="D86" s="19">
        <f t="shared" si="4"/>
        <v>-1429.9789999999048</v>
      </c>
      <c r="E86" s="20">
        <f t="shared" si="5"/>
        <v>-1.8204649207233893E-2</v>
      </c>
    </row>
    <row r="87" spans="1:5" x14ac:dyDescent="0.2">
      <c r="A87" s="28" t="s">
        <v>39</v>
      </c>
      <c r="B87" s="19">
        <v>422000.06700000033</v>
      </c>
      <c r="C87" s="19">
        <v>419530.96899999992</v>
      </c>
      <c r="D87" s="19">
        <f t="shared" si="4"/>
        <v>-2469.0980000004056</v>
      </c>
      <c r="E87" s="20">
        <f t="shared" si="5"/>
        <v>-5.8509421990219817E-3</v>
      </c>
    </row>
    <row r="88" spans="1:5" x14ac:dyDescent="0.2">
      <c r="A88" s="28" t="s">
        <v>40</v>
      </c>
      <c r="B88" s="19">
        <v>265185.93700000015</v>
      </c>
      <c r="C88" s="19">
        <v>262915.50600000005</v>
      </c>
      <c r="D88" s="19">
        <f t="shared" si="4"/>
        <v>-2270.4310000000987</v>
      </c>
      <c r="E88" s="20">
        <f t="shared" si="5"/>
        <v>-8.5616568724762258E-3</v>
      </c>
    </row>
    <row r="89" spans="1:5" x14ac:dyDescent="0.2">
      <c r="A89" s="28" t="s">
        <v>41</v>
      </c>
      <c r="B89" s="19">
        <v>285496.49400000001</v>
      </c>
      <c r="C89" s="19">
        <v>279638.78800000006</v>
      </c>
      <c r="D89" s="19">
        <f t="shared" si="4"/>
        <v>-5857.7059999999474</v>
      </c>
      <c r="E89" s="20">
        <f t="shared" si="5"/>
        <v>-2.0517610979839028E-2</v>
      </c>
    </row>
    <row r="90" spans="1:5" x14ac:dyDescent="0.2">
      <c r="A90" s="28" t="s">
        <v>42</v>
      </c>
      <c r="B90" s="19">
        <v>919368.48499999964</v>
      </c>
      <c r="C90" s="19">
        <v>899730.04799999914</v>
      </c>
      <c r="D90" s="19">
        <f t="shared" si="4"/>
        <v>-19638.4370000005</v>
      </c>
      <c r="E90" s="20">
        <f t="shared" si="5"/>
        <v>-2.1360789846957294E-2</v>
      </c>
    </row>
    <row r="91" spans="1:5" x14ac:dyDescent="0.2">
      <c r="A91" s="28" t="s">
        <v>43</v>
      </c>
      <c r="B91" s="19">
        <v>519733.50299999991</v>
      </c>
      <c r="C91" s="19">
        <v>514038.71700000053</v>
      </c>
      <c r="D91" s="19">
        <f t="shared" si="4"/>
        <v>-5694.7859999993816</v>
      </c>
      <c r="E91" s="20">
        <f t="shared" si="5"/>
        <v>-1.0957127002835109E-2</v>
      </c>
    </row>
    <row r="92" spans="1:5" x14ac:dyDescent="0.2">
      <c r="A92" s="28" t="s">
        <v>44</v>
      </c>
      <c r="B92" s="19">
        <v>179735.67000000007</v>
      </c>
      <c r="C92" s="19">
        <v>179916.35500000019</v>
      </c>
      <c r="D92" s="19">
        <f t="shared" si="4"/>
        <v>180.68500000011409</v>
      </c>
      <c r="E92" s="20">
        <f t="shared" si="5"/>
        <v>1.0052818118969596E-3</v>
      </c>
    </row>
    <row r="93" spans="1:5" x14ac:dyDescent="0.2">
      <c r="A93" s="28" t="s">
        <v>45</v>
      </c>
      <c r="B93" s="19">
        <v>215905.25500000006</v>
      </c>
      <c r="C93" s="19">
        <v>213050.37600000011</v>
      </c>
      <c r="D93" s="19">
        <f t="shared" si="4"/>
        <v>-2854.8789999999572</v>
      </c>
      <c r="E93" s="20">
        <f t="shared" si="5"/>
        <v>-1.3222832394699964E-2</v>
      </c>
    </row>
    <row r="94" spans="1:5" x14ac:dyDescent="0.2">
      <c r="A94" s="28" t="s">
        <v>46</v>
      </c>
      <c r="B94" s="19">
        <v>515296.57199999999</v>
      </c>
      <c r="C94" s="19">
        <v>504465.0450000001</v>
      </c>
      <c r="D94" s="19">
        <f t="shared" si="4"/>
        <v>-10831.526999999885</v>
      </c>
      <c r="E94" s="20">
        <f t="shared" si="5"/>
        <v>-2.1019986525351631E-2</v>
      </c>
    </row>
    <row r="95" spans="1:5" x14ac:dyDescent="0.2">
      <c r="A95" s="28" t="s">
        <v>47</v>
      </c>
      <c r="B95" s="19">
        <v>296308.06300000043</v>
      </c>
      <c r="C95" s="19">
        <v>297640.12699999986</v>
      </c>
      <c r="D95" s="19">
        <f t="shared" si="4"/>
        <v>1332.063999999431</v>
      </c>
      <c r="E95" s="20">
        <f t="shared" si="5"/>
        <v>4.495537470404337E-3</v>
      </c>
    </row>
    <row r="96" spans="1:5" x14ac:dyDescent="0.2">
      <c r="A96" s="28" t="s">
        <v>48</v>
      </c>
      <c r="B96" s="19">
        <v>660013.81999999913</v>
      </c>
      <c r="C96" s="19">
        <v>645644.65099999937</v>
      </c>
      <c r="D96" s="19">
        <f t="shared" si="4"/>
        <v>-14369.168999999762</v>
      </c>
      <c r="E96" s="20">
        <f t="shared" si="5"/>
        <v>-2.1771012310014631E-2</v>
      </c>
    </row>
    <row r="97" spans="1:5" x14ac:dyDescent="0.2">
      <c r="A97" s="28" t="s">
        <v>49</v>
      </c>
      <c r="B97" s="19">
        <v>224494.93400000012</v>
      </c>
      <c r="C97" s="19">
        <v>225572.63900000011</v>
      </c>
      <c r="D97" s="19">
        <f t="shared" si="4"/>
        <v>1077.7049999999872</v>
      </c>
      <c r="E97" s="20">
        <f t="shared" si="5"/>
        <v>4.8005760343794064E-3</v>
      </c>
    </row>
    <row r="98" spans="1:5" x14ac:dyDescent="0.2">
      <c r="A98" s="21" t="s">
        <v>33</v>
      </c>
      <c r="B98" s="22">
        <v>5999140.1519999988</v>
      </c>
      <c r="C98" s="22">
        <v>5929603.6689999988</v>
      </c>
      <c r="D98" s="23">
        <f t="shared" si="4"/>
        <v>-69536.483000000007</v>
      </c>
      <c r="E98" s="24">
        <f t="shared" si="5"/>
        <v>-1.1591074927098989E-2</v>
      </c>
    </row>
    <row r="99" spans="1:5" x14ac:dyDescent="0.2">
      <c r="D99" s="26"/>
      <c r="E99" s="27"/>
    </row>
    <row r="100" spans="1:5" x14ac:dyDescent="0.2">
      <c r="D100" s="26"/>
      <c r="E100" s="27"/>
    </row>
    <row r="101" spans="1:5" x14ac:dyDescent="0.2">
      <c r="D101" s="26"/>
      <c r="E101" s="27"/>
    </row>
    <row r="102" spans="1:5" x14ac:dyDescent="0.2">
      <c r="D102" s="26"/>
      <c r="E102" s="27"/>
    </row>
    <row r="103" spans="1:5" x14ac:dyDescent="0.2">
      <c r="A103" s="10" t="s">
        <v>0</v>
      </c>
      <c r="B103" s="10"/>
      <c r="C103" s="10"/>
      <c r="D103" s="10"/>
      <c r="E103" s="10"/>
    </row>
    <row r="104" spans="1:5" x14ac:dyDescent="0.2">
      <c r="A104" s="11" t="s">
        <v>1</v>
      </c>
      <c r="B104" s="10" t="s">
        <v>34</v>
      </c>
      <c r="C104" s="10"/>
      <c r="D104" s="10" t="s">
        <v>3</v>
      </c>
      <c r="E104" s="10"/>
    </row>
    <row r="105" spans="1:5" x14ac:dyDescent="0.2">
      <c r="A105" s="11"/>
      <c r="B105" s="12" t="s">
        <v>4</v>
      </c>
      <c r="C105" s="12" t="s">
        <v>5</v>
      </c>
      <c r="D105" s="13" t="s">
        <v>6</v>
      </c>
      <c r="E105" s="13" t="s">
        <v>7</v>
      </c>
    </row>
    <row r="106" spans="1:5" x14ac:dyDescent="0.2">
      <c r="A106" s="14" t="s">
        <v>9</v>
      </c>
      <c r="B106" s="15">
        <v>2756235</v>
      </c>
      <c r="C106" s="15">
        <v>2691205.8430000003</v>
      </c>
      <c r="D106" s="16">
        <f t="shared" si="4"/>
        <v>-65029.156999999657</v>
      </c>
      <c r="E106" s="17">
        <f t="shared" si="5"/>
        <v>-2.3593473343165462E-2</v>
      </c>
    </row>
    <row r="107" spans="1:5" x14ac:dyDescent="0.2">
      <c r="A107" s="18" t="s">
        <v>50</v>
      </c>
      <c r="B107" s="19">
        <v>934133.97999999986</v>
      </c>
      <c r="C107" s="19">
        <v>944300.78100000008</v>
      </c>
      <c r="D107" s="19">
        <f t="shared" si="4"/>
        <v>10166.80100000021</v>
      </c>
      <c r="E107" s="20">
        <f t="shared" si="5"/>
        <v>1.0883664675168129E-2</v>
      </c>
    </row>
    <row r="108" spans="1:5" x14ac:dyDescent="0.2">
      <c r="A108" s="18" t="s">
        <v>51</v>
      </c>
      <c r="B108" s="19">
        <v>399365.52</v>
      </c>
      <c r="C108" s="19">
        <v>414519.62900000007</v>
      </c>
      <c r="D108" s="19">
        <f t="shared" si="4"/>
        <v>15154.109000000055</v>
      </c>
      <c r="E108" s="20">
        <f t="shared" si="5"/>
        <v>3.7945461591176059E-2</v>
      </c>
    </row>
    <row r="109" spans="1:5" x14ac:dyDescent="0.2">
      <c r="A109" s="18" t="s">
        <v>52</v>
      </c>
      <c r="B109" s="19">
        <v>391276.375</v>
      </c>
      <c r="C109" s="19">
        <v>367636.68300000002</v>
      </c>
      <c r="D109" s="19">
        <f t="shared" si="4"/>
        <v>-23639.691999999981</v>
      </c>
      <c r="E109" s="20">
        <f t="shared" si="5"/>
        <v>-6.0416865188960056E-2</v>
      </c>
    </row>
    <row r="110" spans="1:5" x14ac:dyDescent="0.2">
      <c r="A110" s="18" t="s">
        <v>53</v>
      </c>
      <c r="B110" s="19">
        <v>228124.125</v>
      </c>
      <c r="C110" s="19">
        <v>221646.75</v>
      </c>
      <c r="D110" s="19">
        <f t="shared" si="4"/>
        <v>-6477.375</v>
      </c>
      <c r="E110" s="20">
        <f t="shared" si="5"/>
        <v>-2.8394081511545523E-2</v>
      </c>
    </row>
    <row r="111" spans="1:5" x14ac:dyDescent="0.2">
      <c r="A111" s="18" t="s">
        <v>54</v>
      </c>
      <c r="B111" s="19">
        <v>247519.5</v>
      </c>
      <c r="C111" s="19">
        <v>215822.25</v>
      </c>
      <c r="D111" s="19">
        <f t="shared" si="4"/>
        <v>-31697.25</v>
      </c>
      <c r="E111" s="20">
        <f t="shared" si="5"/>
        <v>-0.12805960742486955</v>
      </c>
    </row>
    <row r="112" spans="1:5" x14ac:dyDescent="0.2">
      <c r="A112" s="18" t="s">
        <v>55</v>
      </c>
      <c r="B112" s="19">
        <v>186355</v>
      </c>
      <c r="C112" s="19">
        <v>184895</v>
      </c>
      <c r="D112" s="19">
        <f t="shared" si="4"/>
        <v>-1460</v>
      </c>
      <c r="E112" s="20">
        <f t="shared" si="5"/>
        <v>-7.834509404094336E-3</v>
      </c>
    </row>
    <row r="113" spans="1:5" x14ac:dyDescent="0.2">
      <c r="A113" s="18" t="s">
        <v>56</v>
      </c>
      <c r="B113" s="19">
        <v>170681</v>
      </c>
      <c r="C113" s="19">
        <v>152188.5</v>
      </c>
      <c r="D113" s="19">
        <f t="shared" si="4"/>
        <v>-18492.5</v>
      </c>
      <c r="E113" s="20">
        <f t="shared" si="5"/>
        <v>-0.1083453928673959</v>
      </c>
    </row>
    <row r="114" spans="1:5" x14ac:dyDescent="0.2">
      <c r="A114" s="18" t="s">
        <v>57</v>
      </c>
      <c r="B114" s="19">
        <v>51900.75</v>
      </c>
      <c r="C114" s="19">
        <v>50658.5</v>
      </c>
      <c r="D114" s="19">
        <f t="shared" si="4"/>
        <v>-1242.25</v>
      </c>
      <c r="E114" s="20">
        <f t="shared" si="5"/>
        <v>-2.3935106910786454E-2</v>
      </c>
    </row>
    <row r="115" spans="1:5" x14ac:dyDescent="0.2">
      <c r="A115" s="18" t="s">
        <v>58</v>
      </c>
      <c r="B115" s="19">
        <v>45462</v>
      </c>
      <c r="C115" s="19">
        <v>42957.75</v>
      </c>
      <c r="D115" s="19">
        <f t="shared" si="4"/>
        <v>-2504.25</v>
      </c>
      <c r="E115" s="20">
        <f t="shared" si="5"/>
        <v>-5.5084466147551803E-2</v>
      </c>
    </row>
    <row r="116" spans="1:5" x14ac:dyDescent="0.2">
      <c r="A116" s="18" t="s">
        <v>59</v>
      </c>
      <c r="B116" s="19">
        <v>41118</v>
      </c>
      <c r="C116" s="19">
        <v>36717</v>
      </c>
      <c r="D116" s="19">
        <f t="shared" si="4"/>
        <v>-4401</v>
      </c>
      <c r="E116" s="20">
        <f t="shared" si="5"/>
        <v>-0.10703341602218007</v>
      </c>
    </row>
    <row r="117" spans="1:5" x14ac:dyDescent="0.2">
      <c r="A117" s="18" t="s">
        <v>60</v>
      </c>
      <c r="B117" s="19">
        <v>27534</v>
      </c>
      <c r="C117" s="19">
        <v>25728.25</v>
      </c>
      <c r="D117" s="19">
        <f t="shared" si="4"/>
        <v>-1805.75</v>
      </c>
      <c r="E117" s="20">
        <f t="shared" si="5"/>
        <v>-6.5582552480569475E-2</v>
      </c>
    </row>
    <row r="118" spans="1:5" x14ac:dyDescent="0.2">
      <c r="A118" s="18" t="s">
        <v>61</v>
      </c>
      <c r="B118" s="19">
        <v>7884</v>
      </c>
      <c r="C118" s="19">
        <v>10102.5</v>
      </c>
      <c r="D118" s="19">
        <f t="shared" si="4"/>
        <v>2218.5</v>
      </c>
      <c r="E118" s="20">
        <f t="shared" si="5"/>
        <v>0.28139269406392692</v>
      </c>
    </row>
    <row r="119" spans="1:5" x14ac:dyDescent="0.2">
      <c r="A119" s="18" t="s">
        <v>62</v>
      </c>
      <c r="B119" s="19">
        <v>5886.5</v>
      </c>
      <c r="C119" s="19">
        <v>8054.5</v>
      </c>
      <c r="D119" s="19">
        <f t="shared" si="4"/>
        <v>2168</v>
      </c>
      <c r="E119" s="20">
        <f t="shared" si="5"/>
        <v>0.3683003482544806</v>
      </c>
    </row>
    <row r="120" spans="1:5" x14ac:dyDescent="0.2">
      <c r="A120" s="18" t="s">
        <v>63</v>
      </c>
      <c r="B120" s="19">
        <v>9148.75</v>
      </c>
      <c r="C120" s="19">
        <v>7646.875</v>
      </c>
      <c r="D120" s="19">
        <f t="shared" si="4"/>
        <v>-1501.875</v>
      </c>
      <c r="E120" s="20">
        <f t="shared" si="5"/>
        <v>-0.1641617707337068</v>
      </c>
    </row>
    <row r="121" spans="1:5" x14ac:dyDescent="0.2">
      <c r="A121" s="29" t="s">
        <v>64</v>
      </c>
      <c r="B121" s="19">
        <f>B106-SUM(B107:B120)</f>
        <v>9845.5</v>
      </c>
      <c r="C121" s="19">
        <f>C106-SUM(C107:C120)</f>
        <v>8330.875</v>
      </c>
      <c r="D121" s="19">
        <f t="shared" si="4"/>
        <v>-1514.625</v>
      </c>
      <c r="E121" s="20">
        <f t="shared" si="5"/>
        <v>-0.15383931745467472</v>
      </c>
    </row>
    <row r="122" spans="1:5" x14ac:dyDescent="0.2">
      <c r="A122" s="14" t="s">
        <v>10</v>
      </c>
      <c r="B122" s="15">
        <v>1488514.2549999999</v>
      </c>
      <c r="C122" s="15">
        <v>1498151.327</v>
      </c>
      <c r="D122" s="16">
        <f t="shared" si="4"/>
        <v>9637.0720000001602</v>
      </c>
      <c r="E122" s="17">
        <f t="shared" si="5"/>
        <v>6.474289357746299E-3</v>
      </c>
    </row>
    <row r="123" spans="1:5" x14ac:dyDescent="0.2">
      <c r="A123" s="18" t="s">
        <v>51</v>
      </c>
      <c r="B123" s="19">
        <v>396025.15999999992</v>
      </c>
      <c r="C123" s="19">
        <v>411198.30599999998</v>
      </c>
      <c r="D123" s="19">
        <f t="shared" si="4"/>
        <v>15173.146000000066</v>
      </c>
      <c r="E123" s="20">
        <f t="shared" si="5"/>
        <v>3.831359098497699E-2</v>
      </c>
    </row>
    <row r="124" spans="1:5" x14ac:dyDescent="0.2">
      <c r="A124" s="18" t="s">
        <v>60</v>
      </c>
      <c r="B124" s="19">
        <v>349117.875</v>
      </c>
      <c r="C124" s="19">
        <v>357802.554</v>
      </c>
      <c r="D124" s="19">
        <f t="shared" si="4"/>
        <v>8684.6790000000037</v>
      </c>
      <c r="E124" s="20">
        <f t="shared" si="5"/>
        <v>2.4876065139890085E-2</v>
      </c>
    </row>
    <row r="125" spans="1:5" x14ac:dyDescent="0.2">
      <c r="A125" s="18" t="s">
        <v>53</v>
      </c>
      <c r="B125" s="19">
        <v>170703.75</v>
      </c>
      <c r="C125" s="19">
        <v>172878.75</v>
      </c>
      <c r="D125" s="19">
        <f t="shared" si="4"/>
        <v>2175</v>
      </c>
      <c r="E125" s="20">
        <f t="shared" si="5"/>
        <v>1.2741372113969376E-2</v>
      </c>
    </row>
    <row r="126" spans="1:5" x14ac:dyDescent="0.2">
      <c r="A126" s="18" t="s">
        <v>50</v>
      </c>
      <c r="B126" s="19">
        <v>132892.77399999998</v>
      </c>
      <c r="C126" s="19">
        <v>125880.93200000002</v>
      </c>
      <c r="D126" s="19">
        <f t="shared" si="4"/>
        <v>-7011.8419999999605</v>
      </c>
      <c r="E126" s="20">
        <f t="shared" si="5"/>
        <v>-5.2763154752115883E-2</v>
      </c>
    </row>
    <row r="127" spans="1:5" x14ac:dyDescent="0.2">
      <c r="A127" s="18" t="s">
        <v>55</v>
      </c>
      <c r="B127" s="19">
        <v>78607.125</v>
      </c>
      <c r="C127" s="19">
        <v>86679.125</v>
      </c>
      <c r="D127" s="19">
        <f t="shared" si="4"/>
        <v>8072</v>
      </c>
      <c r="E127" s="20">
        <f t="shared" si="5"/>
        <v>0.10268789247794013</v>
      </c>
    </row>
    <row r="128" spans="1:5" x14ac:dyDescent="0.2">
      <c r="A128" s="18" t="s">
        <v>56</v>
      </c>
      <c r="B128" s="19">
        <v>93147.25</v>
      </c>
      <c r="C128" s="19">
        <v>79209.375</v>
      </c>
      <c r="D128" s="19">
        <f t="shared" si="4"/>
        <v>-13937.875</v>
      </c>
      <c r="E128" s="20">
        <f t="shared" si="5"/>
        <v>-0.14963270520600447</v>
      </c>
    </row>
    <row r="129" spans="1:5" x14ac:dyDescent="0.2">
      <c r="A129" s="18" t="s">
        <v>57</v>
      </c>
      <c r="B129" s="19">
        <v>45583.375</v>
      </c>
      <c r="C129" s="19">
        <v>62825.25</v>
      </c>
      <c r="D129" s="19">
        <f t="shared" si="4"/>
        <v>17241.875</v>
      </c>
      <c r="E129" s="20">
        <f t="shared" si="5"/>
        <v>0.37824919721279965</v>
      </c>
    </row>
    <row r="130" spans="1:5" x14ac:dyDescent="0.2">
      <c r="A130" s="18" t="s">
        <v>65</v>
      </c>
      <c r="B130" s="19">
        <v>42501.5</v>
      </c>
      <c r="C130" s="19">
        <v>44253</v>
      </c>
      <c r="D130" s="19">
        <f t="shared" si="4"/>
        <v>1751.5</v>
      </c>
      <c r="E130" s="20">
        <f t="shared" si="5"/>
        <v>4.1210310224345022E-2</v>
      </c>
    </row>
    <row r="131" spans="1:5" x14ac:dyDescent="0.2">
      <c r="A131" s="18" t="s">
        <v>66</v>
      </c>
      <c r="B131" s="19">
        <v>44347.125</v>
      </c>
      <c r="C131" s="19">
        <v>41217</v>
      </c>
      <c r="D131" s="19">
        <f t="shared" si="4"/>
        <v>-3130.125</v>
      </c>
      <c r="E131" s="20">
        <f t="shared" si="5"/>
        <v>-7.0582365824165605E-2</v>
      </c>
    </row>
    <row r="132" spans="1:5" x14ac:dyDescent="0.2">
      <c r="A132" s="18" t="s">
        <v>52</v>
      </c>
      <c r="B132" s="19">
        <v>38964.486000000004</v>
      </c>
      <c r="C132" s="19">
        <v>37766.805</v>
      </c>
      <c r="D132" s="19">
        <f t="shared" si="4"/>
        <v>-1197.6810000000041</v>
      </c>
      <c r="E132" s="20">
        <f t="shared" si="5"/>
        <v>-3.0737759507465438E-2</v>
      </c>
    </row>
    <row r="133" spans="1:5" x14ac:dyDescent="0.2">
      <c r="A133" s="18" t="s">
        <v>63</v>
      </c>
      <c r="B133" s="19">
        <v>26408</v>
      </c>
      <c r="C133" s="19">
        <v>24315.75</v>
      </c>
      <c r="D133" s="19">
        <f t="shared" si="4"/>
        <v>-2092.25</v>
      </c>
      <c r="E133" s="20">
        <f t="shared" si="5"/>
        <v>-7.9227885489245684E-2</v>
      </c>
    </row>
    <row r="134" spans="1:5" x14ac:dyDescent="0.2">
      <c r="A134" s="18" t="s">
        <v>54</v>
      </c>
      <c r="B134" s="19">
        <v>30241.625</v>
      </c>
      <c r="C134" s="19">
        <v>23167.875</v>
      </c>
      <c r="D134" s="19">
        <f t="shared" si="4"/>
        <v>-7073.75</v>
      </c>
      <c r="E134" s="20">
        <f t="shared" si="5"/>
        <v>-0.23390773478607713</v>
      </c>
    </row>
    <row r="135" spans="1:5" x14ac:dyDescent="0.2">
      <c r="A135" s="18" t="s">
        <v>67</v>
      </c>
      <c r="B135" s="19">
        <v>20946</v>
      </c>
      <c r="C135" s="19">
        <v>14335.5</v>
      </c>
      <c r="D135" s="19">
        <f t="shared" si="4"/>
        <v>-6610.5</v>
      </c>
      <c r="E135" s="20">
        <f t="shared" si="5"/>
        <v>-0.31559725007161271</v>
      </c>
    </row>
    <row r="136" spans="1:5" x14ac:dyDescent="0.2">
      <c r="A136" s="18" t="s">
        <v>58</v>
      </c>
      <c r="B136" s="19">
        <v>7754.25</v>
      </c>
      <c r="C136" s="19">
        <v>5877.75</v>
      </c>
      <c r="D136" s="19">
        <f t="shared" si="4"/>
        <v>-1876.5</v>
      </c>
      <c r="E136" s="20">
        <f t="shared" si="5"/>
        <v>-0.24199632459618919</v>
      </c>
    </row>
    <row r="137" spans="1:5" x14ac:dyDescent="0.2">
      <c r="A137" s="29" t="s">
        <v>64</v>
      </c>
      <c r="B137" s="19">
        <f>B122-SUM(B123:B136)</f>
        <v>11273.959999999963</v>
      </c>
      <c r="C137" s="19">
        <f>C122-SUM(C123:C136)</f>
        <v>10743.355000000214</v>
      </c>
      <c r="D137" s="19">
        <f t="shared" si="4"/>
        <v>-530.60499999974854</v>
      </c>
      <c r="E137" s="20">
        <f t="shared" si="5"/>
        <v>-4.7064651639685637E-2</v>
      </c>
    </row>
    <row r="138" spans="1:5" x14ac:dyDescent="0.2">
      <c r="A138" s="14" t="s">
        <v>11</v>
      </c>
      <c r="B138" s="15">
        <v>362819.50000000006</v>
      </c>
      <c r="C138" s="15">
        <v>358054.37500000006</v>
      </c>
      <c r="D138" s="16">
        <f t="shared" si="4"/>
        <v>-4765.125</v>
      </c>
      <c r="E138" s="17">
        <f t="shared" si="5"/>
        <v>-1.3133596733361903E-2</v>
      </c>
    </row>
    <row r="139" spans="1:5" x14ac:dyDescent="0.2">
      <c r="A139" s="18" t="s">
        <v>51</v>
      </c>
      <c r="B139" s="19">
        <v>165034.47500000001</v>
      </c>
      <c r="C139" s="19">
        <v>176540.3</v>
      </c>
      <c r="D139" s="19">
        <f t="shared" si="4"/>
        <v>11505.824999999983</v>
      </c>
      <c r="E139" s="20">
        <f t="shared" si="5"/>
        <v>6.9717705952044157E-2</v>
      </c>
    </row>
    <row r="140" spans="1:5" x14ac:dyDescent="0.2">
      <c r="A140" s="18" t="s">
        <v>50</v>
      </c>
      <c r="B140" s="19">
        <v>116984.45000000001</v>
      </c>
      <c r="C140" s="19">
        <v>111684.12500000003</v>
      </c>
      <c r="D140" s="19">
        <f t="shared" si="4"/>
        <v>-5300.3249999999825</v>
      </c>
      <c r="E140" s="20">
        <f t="shared" si="5"/>
        <v>-4.5307944773856544E-2</v>
      </c>
    </row>
    <row r="141" spans="1:5" x14ac:dyDescent="0.2">
      <c r="A141" s="18" t="s">
        <v>52</v>
      </c>
      <c r="B141" s="19">
        <v>55146.775000000001</v>
      </c>
      <c r="C141" s="19">
        <v>49480.2</v>
      </c>
      <c r="D141" s="19">
        <f t="shared" si="4"/>
        <v>-5666.5750000000044</v>
      </c>
      <c r="E141" s="20">
        <f t="shared" si="5"/>
        <v>-0.10275442217609287</v>
      </c>
    </row>
    <row r="142" spans="1:5" x14ac:dyDescent="0.2">
      <c r="A142" s="18" t="s">
        <v>68</v>
      </c>
      <c r="B142" s="19">
        <v>6609.375</v>
      </c>
      <c r="C142" s="19">
        <v>7390.125</v>
      </c>
      <c r="D142" s="19">
        <f t="shared" si="4"/>
        <v>780.75</v>
      </c>
      <c r="E142" s="20">
        <f t="shared" si="5"/>
        <v>0.11812765957446808</v>
      </c>
    </row>
    <row r="143" spans="1:5" x14ac:dyDescent="0.2">
      <c r="A143" s="18" t="s">
        <v>56</v>
      </c>
      <c r="B143" s="19">
        <v>7505.25</v>
      </c>
      <c r="C143" s="19">
        <v>5190</v>
      </c>
      <c r="D143" s="19">
        <f t="shared" si="4"/>
        <v>-2315.25</v>
      </c>
      <c r="E143" s="20">
        <f t="shared" si="5"/>
        <v>-0.30848406115718996</v>
      </c>
    </row>
    <row r="144" spans="1:5" x14ac:dyDescent="0.2">
      <c r="A144" s="29" t="s">
        <v>64</v>
      </c>
      <c r="B144" s="19">
        <f>B138-SUM(B139:B143)</f>
        <v>11539.174999999988</v>
      </c>
      <c r="C144" s="19">
        <f>C138-SUM(C139:C143)</f>
        <v>7769.625</v>
      </c>
      <c r="D144" s="19">
        <f t="shared" si="4"/>
        <v>-3769.5499999999884</v>
      </c>
      <c r="E144" s="20">
        <f t="shared" si="5"/>
        <v>-0.32667413398271472</v>
      </c>
    </row>
    <row r="145" spans="1:5" x14ac:dyDescent="0.2">
      <c r="A145" s="14" t="s">
        <v>12</v>
      </c>
      <c r="B145" s="15">
        <v>174371.87300000002</v>
      </c>
      <c r="C145" s="15">
        <v>168375.81100000002</v>
      </c>
      <c r="D145" s="16">
        <f t="shared" si="4"/>
        <v>-5996.0620000000054</v>
      </c>
      <c r="E145" s="17">
        <f t="shared" si="5"/>
        <v>-3.4386635280335635E-2</v>
      </c>
    </row>
    <row r="146" spans="1:5" x14ac:dyDescent="0.2">
      <c r="A146" s="18" t="s">
        <v>51</v>
      </c>
      <c r="B146" s="19">
        <v>75047.078000000009</v>
      </c>
      <c r="C146" s="19">
        <v>72622.664000000004</v>
      </c>
      <c r="D146" s="19">
        <f t="shared" si="4"/>
        <v>-2424.4140000000043</v>
      </c>
      <c r="E146" s="20">
        <f t="shared" si="5"/>
        <v>-3.2305241784363732E-2</v>
      </c>
    </row>
    <row r="147" spans="1:5" x14ac:dyDescent="0.2">
      <c r="A147" s="18" t="s">
        <v>50</v>
      </c>
      <c r="B147" s="19">
        <v>32016.544999999998</v>
      </c>
      <c r="C147" s="19">
        <v>34593.397000000004</v>
      </c>
      <c r="D147" s="19">
        <f t="shared" ref="D147:D157" si="6">C147-B147</f>
        <v>2576.8520000000062</v>
      </c>
      <c r="E147" s="20">
        <f t="shared" ref="E147:E157" si="7">D147/B147</f>
        <v>8.0485011733777215E-2</v>
      </c>
    </row>
    <row r="148" spans="1:5" x14ac:dyDescent="0.2">
      <c r="A148" s="18" t="s">
        <v>53</v>
      </c>
      <c r="B148" s="19">
        <v>23510.25</v>
      </c>
      <c r="C148" s="19">
        <v>19464.75</v>
      </c>
      <c r="D148" s="19">
        <f t="shared" si="6"/>
        <v>-4045.5</v>
      </c>
      <c r="E148" s="20">
        <f t="shared" si="7"/>
        <v>-0.17207388266819792</v>
      </c>
    </row>
    <row r="149" spans="1:5" x14ac:dyDescent="0.2">
      <c r="A149" s="18" t="s">
        <v>60</v>
      </c>
      <c r="B149" s="19">
        <v>12852.25</v>
      </c>
      <c r="C149" s="19">
        <v>13336.875</v>
      </c>
      <c r="D149" s="19">
        <f t="shared" si="6"/>
        <v>484.625</v>
      </c>
      <c r="E149" s="20">
        <f t="shared" si="7"/>
        <v>3.7707405318134955E-2</v>
      </c>
    </row>
    <row r="150" spans="1:5" x14ac:dyDescent="0.2">
      <c r="A150" s="18" t="s">
        <v>54</v>
      </c>
      <c r="B150" s="19">
        <v>11190</v>
      </c>
      <c r="C150" s="19">
        <v>8686.125</v>
      </c>
      <c r="D150" s="19">
        <f t="shared" si="6"/>
        <v>-2503.875</v>
      </c>
      <c r="E150" s="20">
        <f t="shared" si="7"/>
        <v>-0.22376005361930296</v>
      </c>
    </row>
    <row r="151" spans="1:5" x14ac:dyDescent="0.2">
      <c r="A151" s="18" t="s">
        <v>52</v>
      </c>
      <c r="B151" s="19">
        <v>4961</v>
      </c>
      <c r="C151" s="19">
        <v>7196.75</v>
      </c>
      <c r="D151" s="19">
        <f t="shared" si="6"/>
        <v>2235.75</v>
      </c>
      <c r="E151" s="20">
        <f t="shared" si="7"/>
        <v>0.45066518847006654</v>
      </c>
    </row>
    <row r="152" spans="1:5" x14ac:dyDescent="0.2">
      <c r="A152" s="29" t="s">
        <v>64</v>
      </c>
      <c r="B152" s="19">
        <f>B145-SUM(B146:B151)</f>
        <v>14794.75</v>
      </c>
      <c r="C152" s="19">
        <f>C145-SUM(C146:C151)</f>
        <v>12475.25</v>
      </c>
      <c r="D152" s="19">
        <f t="shared" si="6"/>
        <v>-2319.5</v>
      </c>
      <c r="E152" s="20">
        <f t="shared" si="7"/>
        <v>-0.15677858699876646</v>
      </c>
    </row>
    <row r="153" spans="1:5" x14ac:dyDescent="0.2">
      <c r="A153" s="14" t="s">
        <v>13</v>
      </c>
      <c r="B153" s="15">
        <v>40389.4</v>
      </c>
      <c r="C153" s="15">
        <v>37236.94999999999</v>
      </c>
      <c r="D153" s="16">
        <f t="shared" si="6"/>
        <v>-3152.4500000000116</v>
      </c>
      <c r="E153" s="17">
        <f t="shared" si="7"/>
        <v>-7.8051419431831415E-2</v>
      </c>
    </row>
    <row r="154" spans="1:5" x14ac:dyDescent="0.2">
      <c r="A154" s="14" t="s">
        <v>14</v>
      </c>
      <c r="B154" s="15">
        <v>29525.196999999989</v>
      </c>
      <c r="C154" s="15">
        <v>26530.268000000011</v>
      </c>
      <c r="D154" s="16">
        <f t="shared" si="6"/>
        <v>-2994.9289999999783</v>
      </c>
      <c r="E154" s="17">
        <f t="shared" si="7"/>
        <v>-0.10143637652951069</v>
      </c>
    </row>
    <row r="155" spans="1:5" x14ac:dyDescent="0.2">
      <c r="A155" s="14" t="s">
        <v>15</v>
      </c>
      <c r="B155" s="15">
        <v>21852.730000000007</v>
      </c>
      <c r="C155" s="15">
        <v>22292.540000000008</v>
      </c>
      <c r="D155" s="16">
        <f t="shared" si="6"/>
        <v>439.81000000000131</v>
      </c>
      <c r="E155" s="17">
        <f t="shared" si="7"/>
        <v>2.0126089509182658E-2</v>
      </c>
    </row>
    <row r="156" spans="1:5" x14ac:dyDescent="0.2">
      <c r="A156" s="14" t="s">
        <v>16</v>
      </c>
      <c r="B156" s="15">
        <v>733.32500000000005</v>
      </c>
      <c r="C156" s="15">
        <v>919.80000000000007</v>
      </c>
      <c r="D156" s="16">
        <f t="shared" si="6"/>
        <v>186.47500000000002</v>
      </c>
      <c r="E156" s="17">
        <f t="shared" si="7"/>
        <v>0.25428698053386972</v>
      </c>
    </row>
    <row r="157" spans="1:5" x14ac:dyDescent="0.2">
      <c r="A157" s="21" t="s">
        <v>33</v>
      </c>
      <c r="B157" s="22">
        <v>4874441.28</v>
      </c>
      <c r="C157" s="22">
        <v>4802777.4140000008</v>
      </c>
      <c r="D157" s="23">
        <f t="shared" si="6"/>
        <v>-71663.865999999456</v>
      </c>
      <c r="E157" s="24">
        <f t="shared" si="7"/>
        <v>-1.4701965186048861E-2</v>
      </c>
    </row>
  </sheetData>
  <mergeCells count="17">
    <mergeCell ref="A103:E103"/>
    <mergeCell ref="A104:A105"/>
    <mergeCell ref="B104:C104"/>
    <mergeCell ref="D104:E104"/>
    <mergeCell ref="A48:A49"/>
    <mergeCell ref="B48:C48"/>
    <mergeCell ref="D48:E48"/>
    <mergeCell ref="A80:E80"/>
    <mergeCell ref="A81:A82"/>
    <mergeCell ref="B81:C81"/>
    <mergeCell ref="D81:E81"/>
    <mergeCell ref="A1:E9"/>
    <mergeCell ref="A14:E14"/>
    <mergeCell ref="A15:A16"/>
    <mergeCell ref="B15:C15"/>
    <mergeCell ref="D15:E15"/>
    <mergeCell ref="A47:E47"/>
  </mergeCells>
  <pageMargins left="0.7" right="0.7" top="0.75" bottom="0.75" header="0.3" footer="0.3"/>
</worksheet>
</file>

<file path=docMetadata/LabelInfo.xml><?xml version="1.0" encoding="utf-8"?>
<clbl:labelList xmlns:clbl="http://schemas.microsoft.com/office/2020/mipLabelMetadata">
  <clbl:label id="{6b17120e-18db-4a2e-8896-962fc2302a87}" enabled="0" method="" siteId="{6b17120e-18db-4a2e-8896-962fc2302a8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Februar 2026</vt:lpstr>
    </vt:vector>
  </TitlesOfParts>
  <Company>AS Vinmonopolet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Nordahl, Jens</dc:creator>
  <cp:lastModifiedBy>Nordahl, Jens</cp:lastModifiedBy>
  <dcterms:created xsi:type="dcterms:W3CDTF">2026-03-02T09:06:52Z</dcterms:created>
  <dcterms:modified xsi:type="dcterms:W3CDTF">2026-03-02T09:32:32Z</dcterms:modified>
</cp:coreProperties>
</file>