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mp-my.sharepoint.com/personal/jens_nordahl_vinmonopolet_no/Documents/2 SALG/Salg 2026/Web/"/>
    </mc:Choice>
  </mc:AlternateContent>
  <xr:revisionPtr revIDLastSave="0" documentId="8_{20FD574D-E6C5-40B5-ABB4-029112B0F4CD}" xr6:coauthVersionLast="47" xr6:coauthVersionMax="47" xr10:uidLastSave="{00000000-0000-0000-0000-000000000000}"/>
  <bookViews>
    <workbookView xWindow="-120" yWindow="-120" windowWidth="51840" windowHeight="21120" xr2:uid="{8AA5A83B-1DDB-4C33-BEAE-863F440FCA9B}"/>
  </bookViews>
  <sheets>
    <sheet name="September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28" i="1" l="1"/>
  <c r="E128" i="1" s="1"/>
  <c r="D127" i="1"/>
  <c r="E127" i="1" s="1"/>
  <c r="C126" i="1"/>
  <c r="D126" i="1" s="1"/>
  <c r="E126" i="1" s="1"/>
  <c r="B126" i="1"/>
  <c r="D125" i="1"/>
  <c r="E125" i="1" s="1"/>
  <c r="E124" i="1"/>
  <c r="D124" i="1"/>
  <c r="D123" i="1"/>
  <c r="E123" i="1" s="1"/>
  <c r="D122" i="1"/>
  <c r="E122" i="1" s="1"/>
  <c r="D121" i="1"/>
  <c r="E121" i="1" s="1"/>
  <c r="D120" i="1"/>
  <c r="E120" i="1" s="1"/>
  <c r="C119" i="1"/>
  <c r="D119" i="1" s="1"/>
  <c r="E119" i="1" s="1"/>
  <c r="B119" i="1"/>
  <c r="E118" i="1"/>
  <c r="D118" i="1"/>
  <c r="D117" i="1"/>
  <c r="E117" i="1" s="1"/>
  <c r="D116" i="1"/>
  <c r="E116" i="1" s="1"/>
  <c r="D115" i="1"/>
  <c r="E115" i="1" s="1"/>
  <c r="D114" i="1"/>
  <c r="E114" i="1" s="1"/>
  <c r="D113" i="1"/>
  <c r="E113" i="1" s="1"/>
  <c r="D112" i="1"/>
  <c r="E112" i="1" s="1"/>
  <c r="E111" i="1"/>
  <c r="D111" i="1"/>
  <c r="D110" i="1"/>
  <c r="E110" i="1" s="1"/>
  <c r="C109" i="1"/>
  <c r="B109" i="1"/>
  <c r="D109" i="1" s="1"/>
  <c r="E109" i="1" s="1"/>
  <c r="D108" i="1"/>
  <c r="E108" i="1" s="1"/>
  <c r="D107" i="1"/>
  <c r="E107" i="1" s="1"/>
  <c r="D106" i="1"/>
  <c r="E106" i="1" s="1"/>
  <c r="E105" i="1"/>
  <c r="D105" i="1"/>
  <c r="D104" i="1"/>
  <c r="E104" i="1" s="1"/>
  <c r="D103" i="1"/>
  <c r="E103" i="1" s="1"/>
  <c r="D102" i="1"/>
  <c r="E102" i="1" s="1"/>
  <c r="D101" i="1"/>
  <c r="E101" i="1" s="1"/>
  <c r="C100" i="1"/>
  <c r="D100" i="1" s="1"/>
  <c r="E100" i="1" s="1"/>
  <c r="B100" i="1"/>
  <c r="E99" i="1"/>
  <c r="D99" i="1"/>
  <c r="D98" i="1"/>
  <c r="E98" i="1" s="1"/>
  <c r="D97" i="1"/>
  <c r="E97" i="1" s="1"/>
  <c r="D96" i="1"/>
  <c r="E96" i="1" s="1"/>
  <c r="D95" i="1"/>
  <c r="E95" i="1" s="1"/>
  <c r="D94" i="1"/>
  <c r="E94" i="1" s="1"/>
  <c r="D93" i="1"/>
  <c r="E93" i="1" s="1"/>
  <c r="E92" i="1"/>
  <c r="D92" i="1"/>
  <c r="D91" i="1"/>
  <c r="E91" i="1" s="1"/>
  <c r="D90" i="1"/>
  <c r="E90" i="1" s="1"/>
  <c r="D89" i="1"/>
  <c r="E89" i="1" s="1"/>
  <c r="D88" i="1"/>
  <c r="E88" i="1" s="1"/>
  <c r="D87" i="1"/>
  <c r="E87" i="1" s="1"/>
  <c r="D86" i="1"/>
  <c r="E86" i="1" s="1"/>
  <c r="E85" i="1"/>
  <c r="D85" i="1"/>
  <c r="D84" i="1"/>
  <c r="E84" i="1" s="1"/>
  <c r="D83" i="1"/>
  <c r="E83" i="1" s="1"/>
  <c r="D82" i="1"/>
  <c r="E82" i="1" s="1"/>
  <c r="C82" i="1"/>
  <c r="B82" i="1"/>
  <c r="D81" i="1"/>
  <c r="E81" i="1" s="1"/>
  <c r="D80" i="1"/>
  <c r="E80" i="1" s="1"/>
  <c r="E79" i="1"/>
  <c r="D79" i="1"/>
  <c r="D78" i="1"/>
  <c r="E78" i="1" s="1"/>
  <c r="D77" i="1"/>
  <c r="E77" i="1" s="1"/>
  <c r="D76" i="1"/>
  <c r="E76" i="1" s="1"/>
  <c r="D75" i="1"/>
  <c r="E75" i="1" s="1"/>
  <c r="D74" i="1"/>
  <c r="E74" i="1" s="1"/>
  <c r="D73" i="1"/>
  <c r="E73" i="1" s="1"/>
  <c r="E72" i="1"/>
  <c r="D72" i="1"/>
  <c r="D71" i="1"/>
  <c r="E71" i="1" s="1"/>
  <c r="D70" i="1"/>
  <c r="E70" i="1" s="1"/>
  <c r="D69" i="1"/>
  <c r="E69" i="1" s="1"/>
  <c r="D68" i="1"/>
  <c r="E68" i="1" s="1"/>
  <c r="D67" i="1"/>
  <c r="E67" i="1" s="1"/>
  <c r="D66" i="1"/>
  <c r="E66" i="1" s="1"/>
  <c r="E59" i="1"/>
  <c r="D59" i="1"/>
  <c r="D58" i="1"/>
  <c r="E58" i="1" s="1"/>
  <c r="D57" i="1"/>
  <c r="E57" i="1" s="1"/>
  <c r="D56" i="1"/>
  <c r="E56" i="1" s="1"/>
  <c r="D55" i="1"/>
  <c r="E55" i="1" s="1"/>
  <c r="D54" i="1"/>
  <c r="E54" i="1" s="1"/>
  <c r="D53" i="1"/>
  <c r="E53" i="1" s="1"/>
  <c r="E52" i="1"/>
  <c r="D52" i="1"/>
  <c r="D51" i="1"/>
  <c r="E51" i="1" s="1"/>
  <c r="D50" i="1"/>
  <c r="E50" i="1" s="1"/>
  <c r="D49" i="1"/>
  <c r="E49" i="1" s="1"/>
  <c r="D48" i="1"/>
  <c r="E48" i="1" s="1"/>
  <c r="D47" i="1"/>
  <c r="E47" i="1" s="1"/>
  <c r="D46" i="1"/>
  <c r="E46" i="1" s="1"/>
  <c r="E45" i="1"/>
  <c r="D45" i="1"/>
  <c r="D44" i="1"/>
  <c r="E44" i="1" s="1"/>
  <c r="D37" i="1"/>
  <c r="E37" i="1" s="1"/>
  <c r="D36" i="1"/>
  <c r="E36" i="1" s="1"/>
  <c r="D35" i="1"/>
  <c r="E35" i="1" s="1"/>
  <c r="D34" i="1"/>
  <c r="E34" i="1" s="1"/>
  <c r="D33" i="1"/>
  <c r="E33" i="1" s="1"/>
  <c r="E32" i="1"/>
  <c r="D32" i="1"/>
  <c r="D31" i="1"/>
  <c r="E31" i="1" s="1"/>
  <c r="D30" i="1"/>
  <c r="E30" i="1" s="1"/>
  <c r="D29" i="1"/>
  <c r="E29" i="1" s="1"/>
  <c r="D28" i="1"/>
  <c r="E28" i="1" s="1"/>
  <c r="D27" i="1"/>
  <c r="E27" i="1" s="1"/>
  <c r="D26" i="1"/>
  <c r="E26" i="1" s="1"/>
  <c r="E25" i="1"/>
  <c r="D25" i="1"/>
  <c r="D24" i="1"/>
  <c r="E24" i="1" s="1"/>
  <c r="D23" i="1"/>
  <c r="E23" i="1" s="1"/>
  <c r="D22" i="1"/>
  <c r="E22" i="1" s="1"/>
  <c r="D21" i="1"/>
  <c r="E21" i="1" s="1"/>
  <c r="D20" i="1"/>
  <c r="E20" i="1" s="1"/>
  <c r="D19" i="1"/>
  <c r="E19" i="1" s="1"/>
  <c r="E18" i="1"/>
  <c r="D18" i="1"/>
  <c r="D17" i="1"/>
  <c r="E17" i="1" s="1"/>
  <c r="D16" i="1"/>
  <c r="E16" i="1" s="1"/>
  <c r="D15" i="1"/>
  <c r="E15" i="1" s="1"/>
  <c r="D14" i="1"/>
  <c r="E14" i="1" s="1"/>
  <c r="D13" i="1"/>
  <c r="E13" i="1" s="1"/>
  <c r="D12" i="1"/>
  <c r="E12" i="1" s="1"/>
</calcChain>
</file>

<file path=xl/sharedStrings.xml><?xml version="1.0" encoding="utf-8"?>
<sst xmlns="http://schemas.openxmlformats.org/spreadsheetml/2006/main" count="130" uniqueCount="73">
  <si>
    <t>Salget gikk ned med 3 prosent i september målt mot samme måned i fjor. Det var like mange salgsdager (26) i år som i fjor, men én mandag mindre og én onsdag mer i år - kalenderkorrigert nedgang er dermed rundt 4 prosent. Det er nedgang for vin og brennevin, men vekst for øl og alkoholfritt.</t>
  </si>
  <si>
    <t>Totalt salg, liter</t>
  </si>
  <si>
    <t>Kategori</t>
  </si>
  <si>
    <t xml:space="preserve">September </t>
  </si>
  <si>
    <t>Endring</t>
  </si>
  <si>
    <t>2025</t>
  </si>
  <si>
    <t>2026</t>
  </si>
  <si>
    <t>Liter</t>
  </si>
  <si>
    <t>Prosent</t>
  </si>
  <si>
    <t>Svakvin</t>
  </si>
  <si>
    <t>Rødvin</t>
  </si>
  <si>
    <t>Hvitvin</t>
  </si>
  <si>
    <t>Musserende vin</t>
  </si>
  <si>
    <t>Rosévin</t>
  </si>
  <si>
    <t>Perlende vin</t>
  </si>
  <si>
    <t>Aromatisert vin</t>
  </si>
  <si>
    <t>Sider</t>
  </si>
  <si>
    <t>Fruktvin</t>
  </si>
  <si>
    <t>Brennevin</t>
  </si>
  <si>
    <t>Vodka</t>
  </si>
  <si>
    <t>Likør</t>
  </si>
  <si>
    <t>Whisky</t>
  </si>
  <si>
    <t>Akevitt</t>
  </si>
  <si>
    <t>Druebrennevin</t>
  </si>
  <si>
    <t>Brennevin, annet</t>
  </si>
  <si>
    <t>Gin</t>
  </si>
  <si>
    <t>Brennevin, nøytralt &lt; 37,5 %</t>
  </si>
  <si>
    <t>Bitter</t>
  </si>
  <si>
    <t>Rom</t>
  </si>
  <si>
    <t>Fruktbrennevin</t>
  </si>
  <si>
    <t>Genever</t>
  </si>
  <si>
    <t>Øl</t>
  </si>
  <si>
    <t>Alkoholfritt</t>
  </si>
  <si>
    <t>Sterkvin</t>
  </si>
  <si>
    <t>Totalsum</t>
  </si>
  <si>
    <t>Fylkene</t>
  </si>
  <si>
    <t>Agder</t>
  </si>
  <si>
    <t>Akershus</t>
  </si>
  <si>
    <t>Buskerud</t>
  </si>
  <si>
    <t>Finnmark</t>
  </si>
  <si>
    <t>Innlandet</t>
  </si>
  <si>
    <t>Møre og Romsdal</t>
  </si>
  <si>
    <t>Nordland</t>
  </si>
  <si>
    <t>Oslo</t>
  </si>
  <si>
    <t>Rogaland</t>
  </si>
  <si>
    <t>Telemark</t>
  </si>
  <si>
    <t>Troms</t>
  </si>
  <si>
    <t>Trøndelag</t>
  </si>
  <si>
    <t>Vestfold</t>
  </si>
  <si>
    <t>Vestland</t>
  </si>
  <si>
    <t>Østfold</t>
  </si>
  <si>
    <t>Kategori / land</t>
  </si>
  <si>
    <t>Italia</t>
  </si>
  <si>
    <t>Frankrike</t>
  </si>
  <si>
    <t>Spania</t>
  </si>
  <si>
    <t>USA</t>
  </si>
  <si>
    <t>Chile</t>
  </si>
  <si>
    <t>Portugal</t>
  </si>
  <si>
    <t>Australia</t>
  </si>
  <si>
    <t>Sør-Afrika</t>
  </si>
  <si>
    <t>Argentina</t>
  </si>
  <si>
    <t>Libanon</t>
  </si>
  <si>
    <t>Tyskland</t>
  </si>
  <si>
    <t>Hellas</t>
  </si>
  <si>
    <t>Georgia</t>
  </si>
  <si>
    <t>Østerrike</t>
  </si>
  <si>
    <t>New Zealand</t>
  </si>
  <si>
    <t>Andre land</t>
  </si>
  <si>
    <t>Ungarn</t>
  </si>
  <si>
    <t>Romania</t>
  </si>
  <si>
    <t>England</t>
  </si>
  <si>
    <t>Norge</t>
  </si>
  <si>
    <t>Sverige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</si>
</sst>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#,##0;@"/>
    <numFmt numFmtId="165" formatCode="0.0\ %"/>
  </numFmts>
  <fonts count="3" x14ac:knownFonts="1">
    <font>
      <sz val="10"/>
      <color theme="1"/>
      <name val="Segoe U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164" fontId="2" fillId="2" borderId="9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165" fontId="2" fillId="2" borderId="9" xfId="1" applyNumberFormat="1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left"/>
    </xf>
    <xf numFmtId="164" fontId="2" fillId="4" borderId="9" xfId="0" applyNumberFormat="1" applyFont="1" applyFill="1" applyBorder="1"/>
    <xf numFmtId="165" fontId="2" fillId="4" borderId="9" xfId="1" applyNumberFormat="1" applyFont="1" applyFill="1" applyBorder="1"/>
    <xf numFmtId="0" fontId="0" fillId="0" borderId="9" xfId="0" applyBorder="1" applyAlignment="1">
      <alignment horizontal="left" indent="1"/>
    </xf>
    <xf numFmtId="164" fontId="0" fillId="0" borderId="9" xfId="0" applyNumberFormat="1" applyBorder="1"/>
    <xf numFmtId="165" fontId="0" fillId="0" borderId="9" xfId="1" applyNumberFormat="1" applyFont="1" applyBorder="1"/>
    <xf numFmtId="0" fontId="2" fillId="3" borderId="9" xfId="0" applyFont="1" applyFill="1" applyBorder="1" applyAlignment="1">
      <alignment horizontal="left"/>
    </xf>
    <xf numFmtId="164" fontId="2" fillId="3" borderId="9" xfId="0" applyNumberFormat="1" applyFont="1" applyFill="1" applyBorder="1"/>
    <xf numFmtId="164" fontId="2" fillId="2" borderId="9" xfId="0" applyNumberFormat="1" applyFont="1" applyFill="1" applyBorder="1"/>
    <xf numFmtId="165" fontId="2" fillId="2" borderId="9" xfId="1" applyNumberFormat="1" applyFont="1" applyFill="1" applyBorder="1"/>
    <xf numFmtId="164" fontId="0" fillId="0" borderId="0" xfId="0" applyNumberFormat="1"/>
    <xf numFmtId="165" fontId="0" fillId="0" borderId="0" xfId="1" applyNumberFormat="1" applyFont="1"/>
    <xf numFmtId="0" fontId="0" fillId="0" borderId="9" xfId="0" applyBorder="1" applyAlignment="1">
      <alignment horizontal="left"/>
    </xf>
    <xf numFmtId="0" fontId="2" fillId="0" borderId="9" xfId="0" applyFont="1" applyBorder="1" applyAlignment="1">
      <alignment horizontal="left"/>
    </xf>
    <xf numFmtId="164" fontId="2" fillId="0" borderId="9" xfId="0" applyNumberFormat="1" applyFont="1" applyBorder="1"/>
    <xf numFmtId="0" fontId="2" fillId="3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2">
    <cellStyle name="Normal" xfId="0" builtinId="0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C6425-7921-482D-BD76-DFA181A2FBBE}">
  <dimension ref="A1:E128"/>
  <sheetViews>
    <sheetView tabSelected="1" workbookViewId="0">
      <selection sqref="A1:E5"/>
    </sheetView>
  </sheetViews>
  <sheetFormatPr baseColWidth="10" defaultRowHeight="14.25" x14ac:dyDescent="0.25"/>
  <cols>
    <col min="1" max="1" width="28.140625" customWidth="1"/>
  </cols>
  <sheetData>
    <row r="1" spans="1:5" x14ac:dyDescent="0.25">
      <c r="A1" s="22" t="s">
        <v>0</v>
      </c>
      <c r="B1" s="23"/>
      <c r="C1" s="23"/>
      <c r="D1" s="23"/>
      <c r="E1" s="24"/>
    </row>
    <row r="2" spans="1:5" x14ac:dyDescent="0.25">
      <c r="A2" s="25"/>
      <c r="B2" s="26"/>
      <c r="C2" s="26"/>
      <c r="D2" s="26"/>
      <c r="E2" s="27"/>
    </row>
    <row r="3" spans="1:5" x14ac:dyDescent="0.25">
      <c r="A3" s="25"/>
      <c r="B3" s="26"/>
      <c r="C3" s="26"/>
      <c r="D3" s="26"/>
      <c r="E3" s="27"/>
    </row>
    <row r="4" spans="1:5" x14ac:dyDescent="0.25">
      <c r="A4" s="25"/>
      <c r="B4" s="26"/>
      <c r="C4" s="26"/>
      <c r="D4" s="26"/>
      <c r="E4" s="27"/>
    </row>
    <row r="5" spans="1:5" ht="15" thickBot="1" x14ac:dyDescent="0.3">
      <c r="A5" s="28"/>
      <c r="B5" s="29"/>
      <c r="C5" s="29"/>
      <c r="D5" s="29"/>
      <c r="E5" s="30"/>
    </row>
    <row r="9" spans="1:5" x14ac:dyDescent="0.25">
      <c r="A9" s="21" t="s">
        <v>1</v>
      </c>
      <c r="B9" s="21"/>
      <c r="C9" s="21"/>
      <c r="D9" s="21"/>
      <c r="E9" s="21"/>
    </row>
    <row r="10" spans="1:5" x14ac:dyDescent="0.25">
      <c r="A10" s="19" t="s">
        <v>2</v>
      </c>
      <c r="B10" s="20" t="s">
        <v>3</v>
      </c>
      <c r="C10" s="20"/>
      <c r="D10" s="20" t="s">
        <v>4</v>
      </c>
      <c r="E10" s="20"/>
    </row>
    <row r="11" spans="1:5" x14ac:dyDescent="0.25">
      <c r="A11" s="19"/>
      <c r="B11" s="2" t="s">
        <v>5</v>
      </c>
      <c r="C11" s="2" t="s">
        <v>6</v>
      </c>
      <c r="D11" s="1" t="s">
        <v>7</v>
      </c>
      <c r="E11" s="3" t="s">
        <v>8</v>
      </c>
    </row>
    <row r="12" spans="1:5" x14ac:dyDescent="0.25">
      <c r="A12" s="4" t="s">
        <v>9</v>
      </c>
      <c r="B12" s="5">
        <v>5062725.3690000009</v>
      </c>
      <c r="C12" s="5">
        <v>4881577.8900000006</v>
      </c>
      <c r="D12" s="5">
        <f>C12-B12</f>
        <v>-181147.47900000028</v>
      </c>
      <c r="E12" s="6">
        <f>D12/B12</f>
        <v>-3.5780625216054504E-2</v>
      </c>
    </row>
    <row r="13" spans="1:5" x14ac:dyDescent="0.25">
      <c r="A13" s="7" t="s">
        <v>10</v>
      </c>
      <c r="B13" s="8">
        <v>2668869.5359999998</v>
      </c>
      <c r="C13" s="8">
        <v>2540294.2620000001</v>
      </c>
      <c r="D13" s="8">
        <f t="shared" ref="D13:D76" si="0">C13-B13</f>
        <v>-128575.27399999974</v>
      </c>
      <c r="E13" s="9">
        <f t="shared" ref="E13:E76" si="1">D13/B13</f>
        <v>-4.8175930769813302E-2</v>
      </c>
    </row>
    <row r="14" spans="1:5" x14ac:dyDescent="0.25">
      <c r="A14" s="7" t="s">
        <v>11</v>
      </c>
      <c r="B14" s="8">
        <v>1669371.8790000002</v>
      </c>
      <c r="C14" s="8">
        <v>1633338.932</v>
      </c>
      <c r="D14" s="8">
        <f t="shared" si="0"/>
        <v>-36032.94700000016</v>
      </c>
      <c r="E14" s="9">
        <f t="shared" si="1"/>
        <v>-2.1584733427751815E-2</v>
      </c>
    </row>
    <row r="15" spans="1:5" x14ac:dyDescent="0.25">
      <c r="A15" s="7" t="s">
        <v>12</v>
      </c>
      <c r="B15" s="8">
        <v>371441.72500000003</v>
      </c>
      <c r="C15" s="8">
        <v>364843.65000000008</v>
      </c>
      <c r="D15" s="8">
        <f t="shared" si="0"/>
        <v>-6598.0749999999534</v>
      </c>
      <c r="E15" s="9">
        <f t="shared" si="1"/>
        <v>-1.776341901276695E-2</v>
      </c>
    </row>
    <row r="16" spans="1:5" x14ac:dyDescent="0.25">
      <c r="A16" s="7" t="s">
        <v>13</v>
      </c>
      <c r="B16" s="8">
        <v>249234.18600000002</v>
      </c>
      <c r="C16" s="8">
        <v>245212.41200000001</v>
      </c>
      <c r="D16" s="8">
        <f t="shared" si="0"/>
        <v>-4021.7740000000049</v>
      </c>
      <c r="E16" s="9">
        <f t="shared" si="1"/>
        <v>-1.6136526311041476E-2</v>
      </c>
    </row>
    <row r="17" spans="1:5" x14ac:dyDescent="0.25">
      <c r="A17" s="7" t="s">
        <v>14</v>
      </c>
      <c r="B17" s="8">
        <v>43955.750000000007</v>
      </c>
      <c r="C17" s="8">
        <v>39536.875</v>
      </c>
      <c r="D17" s="8">
        <f t="shared" si="0"/>
        <v>-4418.8750000000073</v>
      </c>
      <c r="E17" s="9">
        <f t="shared" si="1"/>
        <v>-0.10053007854490041</v>
      </c>
    </row>
    <row r="18" spans="1:5" x14ac:dyDescent="0.25">
      <c r="A18" s="7" t="s">
        <v>15</v>
      </c>
      <c r="B18" s="8">
        <v>30248.222999999998</v>
      </c>
      <c r="C18" s="8">
        <v>29172.393999999997</v>
      </c>
      <c r="D18" s="8">
        <f t="shared" si="0"/>
        <v>-1075.8290000000015</v>
      </c>
      <c r="E18" s="9">
        <f t="shared" si="1"/>
        <v>-3.5566684363574075E-2</v>
      </c>
    </row>
    <row r="19" spans="1:5" x14ac:dyDescent="0.25">
      <c r="A19" s="7" t="s">
        <v>16</v>
      </c>
      <c r="B19" s="8">
        <v>28193.795000000002</v>
      </c>
      <c r="C19" s="8">
        <v>27971.539999999997</v>
      </c>
      <c r="D19" s="8">
        <f t="shared" si="0"/>
        <v>-222.25500000000466</v>
      </c>
      <c r="E19" s="9">
        <f t="shared" si="1"/>
        <v>-7.8831175441264525E-3</v>
      </c>
    </row>
    <row r="20" spans="1:5" x14ac:dyDescent="0.25">
      <c r="A20" s="7" t="s">
        <v>17</v>
      </c>
      <c r="B20" s="8">
        <v>1400.5250000000001</v>
      </c>
      <c r="C20" s="8">
        <v>1198.0749999999998</v>
      </c>
      <c r="D20" s="8">
        <f t="shared" si="0"/>
        <v>-202.45000000000027</v>
      </c>
      <c r="E20" s="9">
        <f t="shared" si="1"/>
        <v>-0.14455293550632817</v>
      </c>
    </row>
    <row r="21" spans="1:5" x14ac:dyDescent="0.25">
      <c r="A21" s="4" t="s">
        <v>18</v>
      </c>
      <c r="B21" s="5">
        <v>857407.86</v>
      </c>
      <c r="C21" s="5">
        <v>839635.74</v>
      </c>
      <c r="D21" s="5">
        <f t="shared" si="0"/>
        <v>-17772.119999999995</v>
      </c>
      <c r="E21" s="6">
        <f t="shared" si="1"/>
        <v>-2.072773160721899E-2</v>
      </c>
    </row>
    <row r="22" spans="1:5" x14ac:dyDescent="0.25">
      <c r="A22" s="7" t="s">
        <v>19</v>
      </c>
      <c r="B22" s="8">
        <v>248470.8</v>
      </c>
      <c r="C22" s="8">
        <v>244638.42999999996</v>
      </c>
      <c r="D22" s="8">
        <f t="shared" si="0"/>
        <v>-3832.3700000000244</v>
      </c>
      <c r="E22" s="9">
        <f t="shared" si="1"/>
        <v>-1.5423824449392141E-2</v>
      </c>
    </row>
    <row r="23" spans="1:5" x14ac:dyDescent="0.25">
      <c r="A23" s="7" t="s">
        <v>20</v>
      </c>
      <c r="B23" s="8">
        <v>161719.72999999998</v>
      </c>
      <c r="C23" s="8">
        <v>163727.74</v>
      </c>
      <c r="D23" s="8">
        <f t="shared" si="0"/>
        <v>2008.0100000000093</v>
      </c>
      <c r="E23" s="9">
        <f t="shared" si="1"/>
        <v>1.241660494981045E-2</v>
      </c>
    </row>
    <row r="24" spans="1:5" x14ac:dyDescent="0.25">
      <c r="A24" s="7" t="s">
        <v>21</v>
      </c>
      <c r="B24" s="8">
        <v>118762.63999999998</v>
      </c>
      <c r="C24" s="8">
        <v>117133.58000000002</v>
      </c>
      <c r="D24" s="8">
        <f t="shared" si="0"/>
        <v>-1629.0599999999686</v>
      </c>
      <c r="E24" s="9">
        <f t="shared" si="1"/>
        <v>-1.3716939940034751E-2</v>
      </c>
    </row>
    <row r="25" spans="1:5" x14ac:dyDescent="0.25">
      <c r="A25" s="7" t="s">
        <v>22</v>
      </c>
      <c r="B25" s="8">
        <v>94701.86</v>
      </c>
      <c r="C25" s="8">
        <v>89912.739999999991</v>
      </c>
      <c r="D25" s="8">
        <f t="shared" si="0"/>
        <v>-4789.1200000000099</v>
      </c>
      <c r="E25" s="9">
        <f t="shared" si="1"/>
        <v>-5.0570495658691497E-2</v>
      </c>
    </row>
    <row r="26" spans="1:5" x14ac:dyDescent="0.25">
      <c r="A26" s="7" t="s">
        <v>23</v>
      </c>
      <c r="B26" s="8">
        <v>74100.55</v>
      </c>
      <c r="C26" s="8">
        <v>68964.010000000009</v>
      </c>
      <c r="D26" s="8">
        <f t="shared" si="0"/>
        <v>-5136.5399999999936</v>
      </c>
      <c r="E26" s="9">
        <f t="shared" si="1"/>
        <v>-6.9318513830194148E-2</v>
      </c>
    </row>
    <row r="27" spans="1:5" x14ac:dyDescent="0.25">
      <c r="A27" s="7" t="s">
        <v>24</v>
      </c>
      <c r="B27" s="8">
        <v>51807.040000000008</v>
      </c>
      <c r="C27" s="8">
        <v>49772.15</v>
      </c>
      <c r="D27" s="8">
        <f t="shared" si="0"/>
        <v>-2034.8900000000067</v>
      </c>
      <c r="E27" s="9">
        <f t="shared" si="1"/>
        <v>-3.9278252530930285E-2</v>
      </c>
    </row>
    <row r="28" spans="1:5" x14ac:dyDescent="0.25">
      <c r="A28" s="7" t="s">
        <v>25</v>
      </c>
      <c r="B28" s="8">
        <v>50762.920000000006</v>
      </c>
      <c r="C28" s="8">
        <v>48037.23</v>
      </c>
      <c r="D28" s="8">
        <f t="shared" si="0"/>
        <v>-2725.6900000000023</v>
      </c>
      <c r="E28" s="9">
        <f t="shared" si="1"/>
        <v>-5.3694507723354018E-2</v>
      </c>
    </row>
    <row r="29" spans="1:5" x14ac:dyDescent="0.25">
      <c r="A29" s="7" t="s">
        <v>26</v>
      </c>
      <c r="B29" s="8">
        <v>21523.4</v>
      </c>
      <c r="C29" s="8">
        <v>22710.3</v>
      </c>
      <c r="D29" s="8">
        <f t="shared" si="0"/>
        <v>1186.8999999999978</v>
      </c>
      <c r="E29" s="9">
        <f t="shared" si="1"/>
        <v>5.5144633282845544E-2</v>
      </c>
    </row>
    <row r="30" spans="1:5" x14ac:dyDescent="0.25">
      <c r="A30" s="7" t="s">
        <v>27</v>
      </c>
      <c r="B30" s="8">
        <v>15511.869999999999</v>
      </c>
      <c r="C30" s="8">
        <v>14817.960000000003</v>
      </c>
      <c r="D30" s="8">
        <f t="shared" si="0"/>
        <v>-693.90999999999622</v>
      </c>
      <c r="E30" s="9">
        <f t="shared" si="1"/>
        <v>-4.4734129411863062E-2</v>
      </c>
    </row>
    <row r="31" spans="1:5" x14ac:dyDescent="0.25">
      <c r="A31" s="7" t="s">
        <v>28</v>
      </c>
      <c r="B31" s="8">
        <v>13232.099999999999</v>
      </c>
      <c r="C31" s="8">
        <v>13331.850000000004</v>
      </c>
      <c r="D31" s="8">
        <f t="shared" si="0"/>
        <v>99.750000000005457</v>
      </c>
      <c r="E31" s="9">
        <f t="shared" si="1"/>
        <v>7.5384859546107925E-3</v>
      </c>
    </row>
    <row r="32" spans="1:5" x14ac:dyDescent="0.25">
      <c r="A32" s="7" t="s">
        <v>29</v>
      </c>
      <c r="B32" s="8">
        <v>6154.8499999999995</v>
      </c>
      <c r="C32" s="8">
        <v>6031.5500000000011</v>
      </c>
      <c r="D32" s="8">
        <f t="shared" si="0"/>
        <v>-123.29999999999836</v>
      </c>
      <c r="E32" s="9">
        <f t="shared" si="1"/>
        <v>-2.0032982119791445E-2</v>
      </c>
    </row>
    <row r="33" spans="1:5" x14ac:dyDescent="0.25">
      <c r="A33" s="7" t="s">
        <v>30</v>
      </c>
      <c r="B33" s="8">
        <v>660.10000000000014</v>
      </c>
      <c r="C33" s="8">
        <v>558.20000000000005</v>
      </c>
      <c r="D33" s="8">
        <f t="shared" si="0"/>
        <v>-101.90000000000009</v>
      </c>
      <c r="E33" s="9">
        <f t="shared" si="1"/>
        <v>-0.15437054991667939</v>
      </c>
    </row>
    <row r="34" spans="1:5" x14ac:dyDescent="0.25">
      <c r="A34" s="4" t="s">
        <v>31</v>
      </c>
      <c r="B34" s="5">
        <v>251385.05</v>
      </c>
      <c r="C34" s="5">
        <v>257227.96899999998</v>
      </c>
      <c r="D34" s="5">
        <f t="shared" si="0"/>
        <v>5842.9189999999944</v>
      </c>
      <c r="E34" s="6">
        <f t="shared" si="1"/>
        <v>2.3242905654095161E-2</v>
      </c>
    </row>
    <row r="35" spans="1:5" x14ac:dyDescent="0.25">
      <c r="A35" s="4" t="s">
        <v>32</v>
      </c>
      <c r="B35" s="5">
        <v>87185.674999999988</v>
      </c>
      <c r="C35" s="5">
        <v>89725.315000000002</v>
      </c>
      <c r="D35" s="5">
        <f t="shared" si="0"/>
        <v>2539.640000000014</v>
      </c>
      <c r="E35" s="6">
        <f t="shared" si="1"/>
        <v>2.912909718253617E-2</v>
      </c>
    </row>
    <row r="36" spans="1:5" x14ac:dyDescent="0.25">
      <c r="A36" s="4" t="s">
        <v>33</v>
      </c>
      <c r="B36" s="5">
        <v>27848.600000000002</v>
      </c>
      <c r="C36" s="5">
        <v>27345.474999999995</v>
      </c>
      <c r="D36" s="5">
        <f t="shared" si="0"/>
        <v>-503.12500000000728</v>
      </c>
      <c r="E36" s="6">
        <f t="shared" si="1"/>
        <v>-1.8066437810159479E-2</v>
      </c>
    </row>
    <row r="37" spans="1:5" x14ac:dyDescent="0.25">
      <c r="A37" s="10" t="s">
        <v>34</v>
      </c>
      <c r="B37" s="11">
        <v>6286552.5540000005</v>
      </c>
      <c r="C37" s="11">
        <v>6095512.3889999995</v>
      </c>
      <c r="D37" s="12">
        <f t="shared" si="0"/>
        <v>-191040.16500000097</v>
      </c>
      <c r="E37" s="13">
        <f t="shared" si="1"/>
        <v>-3.0388700859336037E-2</v>
      </c>
    </row>
    <row r="38" spans="1:5" x14ac:dyDescent="0.25">
      <c r="D38" s="14"/>
      <c r="E38" s="15"/>
    </row>
    <row r="39" spans="1:5" x14ac:dyDescent="0.25">
      <c r="D39" s="14"/>
      <c r="E39" s="15"/>
    </row>
    <row r="40" spans="1:5" x14ac:dyDescent="0.25">
      <c r="D40" s="14"/>
      <c r="E40" s="15"/>
    </row>
    <row r="41" spans="1:5" x14ac:dyDescent="0.25">
      <c r="A41" s="21" t="s">
        <v>1</v>
      </c>
      <c r="B41" s="21"/>
      <c r="C41" s="21"/>
      <c r="D41" s="21"/>
      <c r="E41" s="21"/>
    </row>
    <row r="42" spans="1:5" x14ac:dyDescent="0.25">
      <c r="A42" s="19" t="s">
        <v>35</v>
      </c>
      <c r="B42" s="20" t="s">
        <v>3</v>
      </c>
      <c r="C42" s="20"/>
      <c r="D42" s="20" t="s">
        <v>4</v>
      </c>
      <c r="E42" s="20"/>
    </row>
    <row r="43" spans="1:5" x14ac:dyDescent="0.25">
      <c r="A43" s="19"/>
      <c r="B43" s="2" t="s">
        <v>5</v>
      </c>
      <c r="C43" s="2" t="s">
        <v>6</v>
      </c>
      <c r="D43" s="1" t="s">
        <v>7</v>
      </c>
      <c r="E43" s="3" t="s">
        <v>8</v>
      </c>
    </row>
    <row r="44" spans="1:5" x14ac:dyDescent="0.25">
      <c r="A44" s="16" t="s">
        <v>36</v>
      </c>
      <c r="B44" s="8">
        <v>330319.02100000007</v>
      </c>
      <c r="C44" s="8">
        <v>323001.53099999996</v>
      </c>
      <c r="D44" s="8">
        <f t="shared" si="0"/>
        <v>-7317.4900000001071</v>
      </c>
      <c r="E44" s="9">
        <f t="shared" si="1"/>
        <v>-2.2152796341692069E-2</v>
      </c>
    </row>
    <row r="45" spans="1:5" x14ac:dyDescent="0.25">
      <c r="A45" s="16" t="s">
        <v>37</v>
      </c>
      <c r="B45" s="8">
        <v>822210.14599999995</v>
      </c>
      <c r="C45" s="8">
        <v>788991.43700000003</v>
      </c>
      <c r="D45" s="8">
        <f t="shared" si="0"/>
        <v>-33218.708999999915</v>
      </c>
      <c r="E45" s="9">
        <f t="shared" si="1"/>
        <v>-4.0401725959727963E-2</v>
      </c>
    </row>
    <row r="46" spans="1:5" x14ac:dyDescent="0.25">
      <c r="A46" s="16" t="s">
        <v>38</v>
      </c>
      <c r="B46" s="8">
        <v>317987.18699999998</v>
      </c>
      <c r="C46" s="8">
        <v>313926.69800000003</v>
      </c>
      <c r="D46" s="8">
        <f t="shared" si="0"/>
        <v>-4060.4889999999432</v>
      </c>
      <c r="E46" s="9">
        <f t="shared" si="1"/>
        <v>-1.2769347841678739E-2</v>
      </c>
    </row>
    <row r="47" spans="1:5" x14ac:dyDescent="0.25">
      <c r="A47" s="16" t="s">
        <v>39</v>
      </c>
      <c r="B47" s="8">
        <v>92396.700999999986</v>
      </c>
      <c r="C47" s="8">
        <v>88671.146000000022</v>
      </c>
      <c r="D47" s="8">
        <f t="shared" si="0"/>
        <v>-3725.5549999999639</v>
      </c>
      <c r="E47" s="9">
        <f t="shared" si="1"/>
        <v>-4.0321298917371136E-2</v>
      </c>
    </row>
    <row r="48" spans="1:5" x14ac:dyDescent="0.25">
      <c r="A48" s="16" t="s">
        <v>40</v>
      </c>
      <c r="B48" s="8">
        <v>440207.00200000004</v>
      </c>
      <c r="C48" s="8">
        <v>426328.73700000002</v>
      </c>
      <c r="D48" s="8">
        <f t="shared" si="0"/>
        <v>-13878.265000000014</v>
      </c>
      <c r="E48" s="9">
        <f t="shared" si="1"/>
        <v>-3.1526679350729669E-2</v>
      </c>
    </row>
    <row r="49" spans="1:5" x14ac:dyDescent="0.25">
      <c r="A49" s="16" t="s">
        <v>41</v>
      </c>
      <c r="B49" s="8">
        <v>283508.57100000005</v>
      </c>
      <c r="C49" s="8">
        <v>274351.07400000002</v>
      </c>
      <c r="D49" s="8">
        <f t="shared" si="0"/>
        <v>-9157.4970000000321</v>
      </c>
      <c r="E49" s="9">
        <f t="shared" si="1"/>
        <v>-3.2300600181854926E-2</v>
      </c>
    </row>
    <row r="50" spans="1:5" x14ac:dyDescent="0.25">
      <c r="A50" s="16" t="s">
        <v>42</v>
      </c>
      <c r="B50" s="8">
        <v>312268.25599999999</v>
      </c>
      <c r="C50" s="8">
        <v>300855.65600000002</v>
      </c>
      <c r="D50" s="8">
        <f t="shared" si="0"/>
        <v>-11412.599999999977</v>
      </c>
      <c r="E50" s="9">
        <f t="shared" si="1"/>
        <v>-3.6547422867087641E-2</v>
      </c>
    </row>
    <row r="51" spans="1:5" x14ac:dyDescent="0.25">
      <c r="A51" s="16" t="s">
        <v>43</v>
      </c>
      <c r="B51" s="8">
        <v>924072.21799999988</v>
      </c>
      <c r="C51" s="8">
        <v>893177.0780000001</v>
      </c>
      <c r="D51" s="8">
        <f t="shared" si="0"/>
        <v>-30895.139999999781</v>
      </c>
      <c r="E51" s="9">
        <f t="shared" si="1"/>
        <v>-3.3433685591010578E-2</v>
      </c>
    </row>
    <row r="52" spans="1:5" x14ac:dyDescent="0.25">
      <c r="A52" s="16" t="s">
        <v>44</v>
      </c>
      <c r="B52" s="8">
        <v>530492.13299999991</v>
      </c>
      <c r="C52" s="8">
        <v>521601.88600000012</v>
      </c>
      <c r="D52" s="8">
        <f t="shared" si="0"/>
        <v>-8890.2469999997993</v>
      </c>
      <c r="E52" s="9">
        <f t="shared" si="1"/>
        <v>-1.6758489800262129E-2</v>
      </c>
    </row>
    <row r="53" spans="1:5" x14ac:dyDescent="0.25">
      <c r="A53" s="16" t="s">
        <v>45</v>
      </c>
      <c r="B53" s="8">
        <v>194464.81599999999</v>
      </c>
      <c r="C53" s="8">
        <v>189631.90900000001</v>
      </c>
      <c r="D53" s="8">
        <f t="shared" si="0"/>
        <v>-4832.9069999999774</v>
      </c>
      <c r="E53" s="9">
        <f t="shared" si="1"/>
        <v>-2.4852346555070289E-2</v>
      </c>
    </row>
    <row r="54" spans="1:5" x14ac:dyDescent="0.25">
      <c r="A54" s="16" t="s">
        <v>46</v>
      </c>
      <c r="B54" s="8">
        <v>232101.41900000002</v>
      </c>
      <c r="C54" s="8">
        <v>222901.223</v>
      </c>
      <c r="D54" s="8">
        <f t="shared" si="0"/>
        <v>-9200.1960000000254</v>
      </c>
      <c r="E54" s="9">
        <f t="shared" si="1"/>
        <v>-3.9638689154244351E-2</v>
      </c>
    </row>
    <row r="55" spans="1:5" x14ac:dyDescent="0.25">
      <c r="A55" s="16" t="s">
        <v>47</v>
      </c>
      <c r="B55" s="8">
        <v>545473.82099999988</v>
      </c>
      <c r="C55" s="8">
        <v>524722.951</v>
      </c>
      <c r="D55" s="8">
        <f t="shared" si="0"/>
        <v>-20750.869999999879</v>
      </c>
      <c r="E55" s="9">
        <f t="shared" si="1"/>
        <v>-3.8041917322371159E-2</v>
      </c>
    </row>
    <row r="56" spans="1:5" x14ac:dyDescent="0.25">
      <c r="A56" s="16" t="s">
        <v>48</v>
      </c>
      <c r="B56" s="8">
        <v>318246.36100000003</v>
      </c>
      <c r="C56" s="8">
        <v>314631.10499999998</v>
      </c>
      <c r="D56" s="8">
        <f t="shared" si="0"/>
        <v>-3615.2560000000522</v>
      </c>
      <c r="E56" s="9">
        <f t="shared" si="1"/>
        <v>-1.1359928794284161E-2</v>
      </c>
    </row>
    <row r="57" spans="1:5" x14ac:dyDescent="0.25">
      <c r="A57" s="16" t="s">
        <v>49</v>
      </c>
      <c r="B57" s="8">
        <v>704312.92200000014</v>
      </c>
      <c r="C57" s="8">
        <v>681092.98399999994</v>
      </c>
      <c r="D57" s="8">
        <f t="shared" si="0"/>
        <v>-23219.938000000198</v>
      </c>
      <c r="E57" s="9">
        <f t="shared" si="1"/>
        <v>-3.296821238784569E-2</v>
      </c>
    </row>
    <row r="58" spans="1:5" x14ac:dyDescent="0.25">
      <c r="A58" s="16" t="s">
        <v>50</v>
      </c>
      <c r="B58" s="8">
        <v>238491.98</v>
      </c>
      <c r="C58" s="8">
        <v>231626.97400000002</v>
      </c>
      <c r="D58" s="8">
        <f t="shared" si="0"/>
        <v>-6865.0059999999939</v>
      </c>
      <c r="E58" s="9">
        <f t="shared" si="1"/>
        <v>-2.878506019363835E-2</v>
      </c>
    </row>
    <row r="59" spans="1:5" x14ac:dyDescent="0.25">
      <c r="A59" s="10" t="s">
        <v>34</v>
      </c>
      <c r="B59" s="11">
        <v>6286552.5539999995</v>
      </c>
      <c r="C59" s="11">
        <v>6095512.3890000004</v>
      </c>
      <c r="D59" s="12">
        <f t="shared" si="0"/>
        <v>-191040.16499999911</v>
      </c>
      <c r="E59" s="13">
        <f t="shared" si="1"/>
        <v>-3.0388700859335746E-2</v>
      </c>
    </row>
    <row r="60" spans="1:5" x14ac:dyDescent="0.25">
      <c r="D60" s="14"/>
      <c r="E60" s="15"/>
    </row>
    <row r="61" spans="1:5" x14ac:dyDescent="0.25">
      <c r="D61" s="14"/>
      <c r="E61" s="15"/>
    </row>
    <row r="62" spans="1:5" x14ac:dyDescent="0.25">
      <c r="D62" s="14"/>
      <c r="E62" s="15"/>
    </row>
    <row r="63" spans="1:5" x14ac:dyDescent="0.25">
      <c r="A63" s="21" t="s">
        <v>1</v>
      </c>
      <c r="B63" s="21"/>
      <c r="C63" s="21"/>
      <c r="D63" s="21"/>
      <c r="E63" s="21"/>
    </row>
    <row r="64" spans="1:5" x14ac:dyDescent="0.25">
      <c r="A64" s="19" t="s">
        <v>51</v>
      </c>
      <c r="B64" s="20" t="s">
        <v>3</v>
      </c>
      <c r="C64" s="20"/>
      <c r="D64" s="20" t="s">
        <v>4</v>
      </c>
      <c r="E64" s="20"/>
    </row>
    <row r="65" spans="1:5" x14ac:dyDescent="0.25">
      <c r="A65" s="19"/>
      <c r="B65" s="2" t="s">
        <v>5</v>
      </c>
      <c r="C65" s="2" t="s">
        <v>6</v>
      </c>
      <c r="D65" s="1" t="s">
        <v>7</v>
      </c>
      <c r="E65" s="3" t="s">
        <v>8</v>
      </c>
    </row>
    <row r="66" spans="1:5" x14ac:dyDescent="0.25">
      <c r="A66" s="4" t="s">
        <v>10</v>
      </c>
      <c r="B66" s="5">
        <v>2668869.5359999998</v>
      </c>
      <c r="C66" s="5">
        <v>2540294.2620000001</v>
      </c>
      <c r="D66" s="5">
        <f t="shared" si="0"/>
        <v>-128575.27399999974</v>
      </c>
      <c r="E66" s="6">
        <f t="shared" si="1"/>
        <v>-4.8175930769813302E-2</v>
      </c>
    </row>
    <row r="67" spans="1:5" x14ac:dyDescent="0.25">
      <c r="A67" s="7" t="s">
        <v>52</v>
      </c>
      <c r="B67" s="8">
        <v>919376.875</v>
      </c>
      <c r="C67" s="8">
        <v>890815.571</v>
      </c>
      <c r="D67" s="8">
        <f t="shared" si="0"/>
        <v>-28561.304000000004</v>
      </c>
      <c r="E67" s="9">
        <f t="shared" si="1"/>
        <v>-3.1065936915152456E-2</v>
      </c>
    </row>
    <row r="68" spans="1:5" x14ac:dyDescent="0.25">
      <c r="A68" s="7" t="s">
        <v>53</v>
      </c>
      <c r="B68" s="8">
        <v>393129.17599999998</v>
      </c>
      <c r="C68" s="8">
        <v>384175.39500000002</v>
      </c>
      <c r="D68" s="8">
        <f t="shared" si="0"/>
        <v>-8953.780999999959</v>
      </c>
      <c r="E68" s="9">
        <f t="shared" si="1"/>
        <v>-2.2775671577222139E-2</v>
      </c>
    </row>
    <row r="69" spans="1:5" x14ac:dyDescent="0.25">
      <c r="A69" s="7" t="s">
        <v>54</v>
      </c>
      <c r="B69" s="8">
        <v>374209.48499999999</v>
      </c>
      <c r="C69" s="8">
        <v>342264.54599999997</v>
      </c>
      <c r="D69" s="8">
        <f t="shared" si="0"/>
        <v>-31944.939000000013</v>
      </c>
      <c r="E69" s="9">
        <f t="shared" si="1"/>
        <v>-8.5366459912153247E-2</v>
      </c>
    </row>
    <row r="70" spans="1:5" x14ac:dyDescent="0.25">
      <c r="A70" s="7" t="s">
        <v>55</v>
      </c>
      <c r="B70" s="8">
        <v>219500.5</v>
      </c>
      <c r="C70" s="8">
        <v>206351.25</v>
      </c>
      <c r="D70" s="8">
        <f t="shared" si="0"/>
        <v>-13149.25</v>
      </c>
      <c r="E70" s="9">
        <f t="shared" si="1"/>
        <v>-5.9905330511775601E-2</v>
      </c>
    </row>
    <row r="71" spans="1:5" x14ac:dyDescent="0.25">
      <c r="A71" s="7" t="s">
        <v>56</v>
      </c>
      <c r="B71" s="8">
        <v>219212.625</v>
      </c>
      <c r="C71" s="8">
        <v>205966.875</v>
      </c>
      <c r="D71" s="8">
        <f t="shared" si="0"/>
        <v>-13245.75</v>
      </c>
      <c r="E71" s="9">
        <f t="shared" si="1"/>
        <v>-6.0424211424866613E-2</v>
      </c>
    </row>
    <row r="72" spans="1:5" x14ac:dyDescent="0.25">
      <c r="A72" s="7" t="s">
        <v>57</v>
      </c>
      <c r="B72" s="8">
        <v>181507.5</v>
      </c>
      <c r="C72" s="8">
        <v>169830.375</v>
      </c>
      <c r="D72" s="8">
        <f t="shared" si="0"/>
        <v>-11677.125</v>
      </c>
      <c r="E72" s="9">
        <f t="shared" si="1"/>
        <v>-6.4334118424858477E-2</v>
      </c>
    </row>
    <row r="73" spans="1:5" x14ac:dyDescent="0.25">
      <c r="A73" s="7" t="s">
        <v>58</v>
      </c>
      <c r="B73" s="8">
        <v>165567.75</v>
      </c>
      <c r="C73" s="8">
        <v>142495.5</v>
      </c>
      <c r="D73" s="8">
        <f t="shared" si="0"/>
        <v>-23072.25</v>
      </c>
      <c r="E73" s="9">
        <f t="shared" si="1"/>
        <v>-0.13935231951874685</v>
      </c>
    </row>
    <row r="74" spans="1:5" x14ac:dyDescent="0.25">
      <c r="A74" s="7" t="s">
        <v>59</v>
      </c>
      <c r="B74" s="8">
        <v>52940.75</v>
      </c>
      <c r="C74" s="8">
        <v>53511</v>
      </c>
      <c r="D74" s="8">
        <f t="shared" si="0"/>
        <v>570.25</v>
      </c>
      <c r="E74" s="9">
        <f t="shared" si="1"/>
        <v>1.0771475659109476E-2</v>
      </c>
    </row>
    <row r="75" spans="1:5" x14ac:dyDescent="0.25">
      <c r="A75" s="7" t="s">
        <v>60</v>
      </c>
      <c r="B75" s="8">
        <v>42325.125</v>
      </c>
      <c r="C75" s="8">
        <v>43102.625</v>
      </c>
      <c r="D75" s="8">
        <f t="shared" si="0"/>
        <v>777.5</v>
      </c>
      <c r="E75" s="9">
        <f t="shared" si="1"/>
        <v>1.8369703574413542E-2</v>
      </c>
    </row>
    <row r="76" spans="1:5" x14ac:dyDescent="0.25">
      <c r="A76" s="7" t="s">
        <v>61</v>
      </c>
      <c r="B76" s="8">
        <v>35866.125</v>
      </c>
      <c r="C76" s="8">
        <v>35424</v>
      </c>
      <c r="D76" s="8">
        <f t="shared" si="0"/>
        <v>-442.125</v>
      </c>
      <c r="E76" s="9">
        <f t="shared" si="1"/>
        <v>-1.2327091371036041E-2</v>
      </c>
    </row>
    <row r="77" spans="1:5" x14ac:dyDescent="0.25">
      <c r="A77" s="7" t="s">
        <v>62</v>
      </c>
      <c r="B77" s="8">
        <v>27824.75</v>
      </c>
      <c r="C77" s="8">
        <v>23967.5</v>
      </c>
      <c r="D77" s="8">
        <f t="shared" ref="D77:D128" si="2">C77-B77</f>
        <v>-3857.25</v>
      </c>
      <c r="E77" s="9">
        <f t="shared" ref="E77:E128" si="3">D77/B77</f>
        <v>-0.13862658244907861</v>
      </c>
    </row>
    <row r="78" spans="1:5" x14ac:dyDescent="0.25">
      <c r="A78" s="7" t="s">
        <v>63</v>
      </c>
      <c r="B78" s="8">
        <v>6792</v>
      </c>
      <c r="C78" s="8">
        <v>18113.25</v>
      </c>
      <c r="D78" s="8">
        <f t="shared" si="2"/>
        <v>11321.25</v>
      </c>
      <c r="E78" s="9">
        <f t="shared" si="3"/>
        <v>1.666850706713781</v>
      </c>
    </row>
    <row r="79" spans="1:5" x14ac:dyDescent="0.25">
      <c r="A79" s="7" t="s">
        <v>64</v>
      </c>
      <c r="B79" s="8">
        <v>11730</v>
      </c>
      <c r="C79" s="8">
        <v>8919.75</v>
      </c>
      <c r="D79" s="8">
        <f t="shared" si="2"/>
        <v>-2810.25</v>
      </c>
      <c r="E79" s="9">
        <f t="shared" si="3"/>
        <v>-0.2395780051150895</v>
      </c>
    </row>
    <row r="80" spans="1:5" x14ac:dyDescent="0.25">
      <c r="A80" s="7" t="s">
        <v>65</v>
      </c>
      <c r="B80" s="8">
        <v>9292.625</v>
      </c>
      <c r="C80" s="8">
        <v>6932.375</v>
      </c>
      <c r="D80" s="8">
        <f t="shared" si="2"/>
        <v>-2360.25</v>
      </c>
      <c r="E80" s="9">
        <f t="shared" si="3"/>
        <v>-0.25399174076216352</v>
      </c>
    </row>
    <row r="81" spans="1:5" x14ac:dyDescent="0.25">
      <c r="A81" s="7" t="s">
        <v>66</v>
      </c>
      <c r="B81" s="8">
        <v>5193.75</v>
      </c>
      <c r="C81" s="8">
        <v>4250.25</v>
      </c>
      <c r="D81" s="8">
        <f t="shared" si="2"/>
        <v>-943.5</v>
      </c>
      <c r="E81" s="9">
        <f t="shared" si="3"/>
        <v>-0.18166064981949459</v>
      </c>
    </row>
    <row r="82" spans="1:5" x14ac:dyDescent="0.25">
      <c r="A82" s="7" t="s">
        <v>67</v>
      </c>
      <c r="B82" s="8">
        <f>B66-SUM(B67:B81)</f>
        <v>4400.5</v>
      </c>
      <c r="C82" s="8">
        <f>C66-SUM(C67:C81)</f>
        <v>4174</v>
      </c>
      <c r="D82" s="8">
        <f t="shared" si="2"/>
        <v>-226.5</v>
      </c>
      <c r="E82" s="9">
        <f t="shared" si="3"/>
        <v>-5.1471423701852065E-2</v>
      </c>
    </row>
    <row r="83" spans="1:5" x14ac:dyDescent="0.25">
      <c r="A83" s="4" t="s">
        <v>11</v>
      </c>
      <c r="B83" s="5">
        <v>1669371.8790000002</v>
      </c>
      <c r="C83" s="5">
        <v>1633338.932</v>
      </c>
      <c r="D83" s="5">
        <f t="shared" si="2"/>
        <v>-36032.94700000016</v>
      </c>
      <c r="E83" s="6">
        <f t="shared" si="3"/>
        <v>-2.1584733427751815E-2</v>
      </c>
    </row>
    <row r="84" spans="1:5" x14ac:dyDescent="0.25">
      <c r="A84" s="7" t="s">
        <v>53</v>
      </c>
      <c r="B84" s="8">
        <v>439080.67300000001</v>
      </c>
      <c r="C84" s="8">
        <v>438095.95600000001</v>
      </c>
      <c r="D84" s="8">
        <f t="shared" si="2"/>
        <v>-984.71700000000419</v>
      </c>
      <c r="E84" s="9">
        <f t="shared" si="3"/>
        <v>-2.2426789894257181E-3</v>
      </c>
    </row>
    <row r="85" spans="1:5" x14ac:dyDescent="0.25">
      <c r="A85" s="7" t="s">
        <v>62</v>
      </c>
      <c r="B85" s="8">
        <v>399376.495</v>
      </c>
      <c r="C85" s="8">
        <v>387104.12400000001</v>
      </c>
      <c r="D85" s="8">
        <f t="shared" si="2"/>
        <v>-12272.370999999985</v>
      </c>
      <c r="E85" s="9">
        <f t="shared" si="3"/>
        <v>-3.0728826442327269E-2</v>
      </c>
    </row>
    <row r="86" spans="1:5" x14ac:dyDescent="0.25">
      <c r="A86" s="7" t="s">
        <v>56</v>
      </c>
      <c r="B86" s="8">
        <v>191651.75</v>
      </c>
      <c r="C86" s="8">
        <v>183816.75</v>
      </c>
      <c r="D86" s="8">
        <f t="shared" si="2"/>
        <v>-7835</v>
      </c>
      <c r="E86" s="9">
        <f t="shared" si="3"/>
        <v>-4.0881442512265082E-2</v>
      </c>
    </row>
    <row r="87" spans="1:5" x14ac:dyDescent="0.25">
      <c r="A87" s="7" t="s">
        <v>52</v>
      </c>
      <c r="B87" s="8">
        <v>141970.53400000001</v>
      </c>
      <c r="C87" s="8">
        <v>152935.177</v>
      </c>
      <c r="D87" s="8">
        <f t="shared" si="2"/>
        <v>10964.642999999982</v>
      </c>
      <c r="E87" s="9">
        <f t="shared" si="3"/>
        <v>7.7231821921582552E-2</v>
      </c>
    </row>
    <row r="88" spans="1:5" x14ac:dyDescent="0.25">
      <c r="A88" s="7" t="s">
        <v>57</v>
      </c>
      <c r="B88" s="8">
        <v>99816.875</v>
      </c>
      <c r="C88" s="8">
        <v>102067.625</v>
      </c>
      <c r="D88" s="8">
        <f t="shared" si="2"/>
        <v>2250.75</v>
      </c>
      <c r="E88" s="9">
        <f t="shared" si="3"/>
        <v>2.2548792476222081E-2</v>
      </c>
    </row>
    <row r="89" spans="1:5" x14ac:dyDescent="0.25">
      <c r="A89" s="7" t="s">
        <v>58</v>
      </c>
      <c r="B89" s="8">
        <v>92881.625</v>
      </c>
      <c r="C89" s="8">
        <v>81699</v>
      </c>
      <c r="D89" s="8">
        <f t="shared" si="2"/>
        <v>-11182.625</v>
      </c>
      <c r="E89" s="9">
        <f t="shared" si="3"/>
        <v>-0.12039652622356682</v>
      </c>
    </row>
    <row r="90" spans="1:5" x14ac:dyDescent="0.25">
      <c r="A90" s="7" t="s">
        <v>59</v>
      </c>
      <c r="B90" s="8">
        <v>70325.25</v>
      </c>
      <c r="C90" s="8">
        <v>61065.875</v>
      </c>
      <c r="D90" s="8">
        <f t="shared" si="2"/>
        <v>-9259.375</v>
      </c>
      <c r="E90" s="9">
        <f t="shared" si="3"/>
        <v>-0.13166501363308342</v>
      </c>
    </row>
    <row r="91" spans="1:5" x14ac:dyDescent="0.25">
      <c r="A91" s="7" t="s">
        <v>68</v>
      </c>
      <c r="B91" s="8">
        <v>50476.25</v>
      </c>
      <c r="C91" s="8">
        <v>46745</v>
      </c>
      <c r="D91" s="8">
        <f t="shared" si="2"/>
        <v>-3731.25</v>
      </c>
      <c r="E91" s="9">
        <f t="shared" si="3"/>
        <v>-7.3920903395161094E-2</v>
      </c>
    </row>
    <row r="92" spans="1:5" x14ac:dyDescent="0.25">
      <c r="A92" s="7" t="s">
        <v>66</v>
      </c>
      <c r="B92" s="8">
        <v>48053.75</v>
      </c>
      <c r="C92" s="8">
        <v>42104.25</v>
      </c>
      <c r="D92" s="8">
        <f t="shared" si="2"/>
        <v>-5949.5</v>
      </c>
      <c r="E92" s="9">
        <f t="shared" si="3"/>
        <v>-0.12380927607106626</v>
      </c>
    </row>
    <row r="93" spans="1:5" x14ac:dyDescent="0.25">
      <c r="A93" s="7" t="s">
        <v>54</v>
      </c>
      <c r="B93" s="8">
        <v>44108.241999999998</v>
      </c>
      <c r="C93" s="8">
        <v>41844.425000000003</v>
      </c>
      <c r="D93" s="8">
        <f t="shared" si="2"/>
        <v>-2263.8169999999955</v>
      </c>
      <c r="E93" s="9">
        <f t="shared" si="3"/>
        <v>-5.1324126679090851E-2</v>
      </c>
    </row>
    <row r="94" spans="1:5" x14ac:dyDescent="0.25">
      <c r="A94" s="7" t="s">
        <v>55</v>
      </c>
      <c r="B94" s="8">
        <v>24200.125</v>
      </c>
      <c r="C94" s="8">
        <v>27125.5</v>
      </c>
      <c r="D94" s="8">
        <f t="shared" si="2"/>
        <v>2925.375</v>
      </c>
      <c r="E94" s="9">
        <f t="shared" si="3"/>
        <v>0.12088264006900791</v>
      </c>
    </row>
    <row r="95" spans="1:5" x14ac:dyDescent="0.25">
      <c r="A95" s="7" t="s">
        <v>65</v>
      </c>
      <c r="B95" s="8">
        <v>29355.375</v>
      </c>
      <c r="C95" s="8">
        <v>24171.125</v>
      </c>
      <c r="D95" s="8">
        <f t="shared" si="2"/>
        <v>-5184.25</v>
      </c>
      <c r="E95" s="9">
        <f t="shared" si="3"/>
        <v>-0.17660309227867127</v>
      </c>
    </row>
    <row r="96" spans="1:5" x14ac:dyDescent="0.25">
      <c r="A96" s="7" t="s">
        <v>69</v>
      </c>
      <c r="B96" s="8">
        <v>17499</v>
      </c>
      <c r="C96" s="8">
        <v>22215</v>
      </c>
      <c r="D96" s="8">
        <f t="shared" si="2"/>
        <v>4716</v>
      </c>
      <c r="E96" s="9">
        <f t="shared" si="3"/>
        <v>0.26950111434939139</v>
      </c>
    </row>
    <row r="97" spans="1:5" x14ac:dyDescent="0.25">
      <c r="A97" s="7" t="s">
        <v>63</v>
      </c>
      <c r="B97" s="8">
        <v>6373.5</v>
      </c>
      <c r="C97" s="8">
        <v>7660</v>
      </c>
      <c r="D97" s="8">
        <f t="shared" si="2"/>
        <v>1286.5</v>
      </c>
      <c r="E97" s="9">
        <f t="shared" si="3"/>
        <v>0.20185141601945555</v>
      </c>
    </row>
    <row r="98" spans="1:5" x14ac:dyDescent="0.25">
      <c r="A98" s="7" t="s">
        <v>60</v>
      </c>
      <c r="B98" s="8">
        <v>7088.25</v>
      </c>
      <c r="C98" s="8">
        <v>5250.75</v>
      </c>
      <c r="D98" s="8">
        <f t="shared" si="2"/>
        <v>-1837.5</v>
      </c>
      <c r="E98" s="9">
        <f t="shared" si="3"/>
        <v>-0.25923182731986033</v>
      </c>
    </row>
    <row r="99" spans="1:5" x14ac:dyDescent="0.25">
      <c r="A99" s="7" t="s">
        <v>70</v>
      </c>
      <c r="B99" s="8">
        <v>2327.25</v>
      </c>
      <c r="C99" s="8">
        <v>5233.5</v>
      </c>
      <c r="D99" s="8">
        <f t="shared" si="2"/>
        <v>2906.25</v>
      </c>
      <c r="E99" s="9">
        <f t="shared" si="3"/>
        <v>1.248791492104415</v>
      </c>
    </row>
    <row r="100" spans="1:5" x14ac:dyDescent="0.25">
      <c r="A100" s="7" t="s">
        <v>67</v>
      </c>
      <c r="B100" s="8">
        <f>B83-SUM(B84:B99)</f>
        <v>4786.9350000000559</v>
      </c>
      <c r="C100" s="8">
        <f>C83-SUM(C84:C99)</f>
        <v>4204.875</v>
      </c>
      <c r="D100" s="8">
        <f t="shared" si="2"/>
        <v>-582.06000000005588</v>
      </c>
      <c r="E100" s="9">
        <f t="shared" si="3"/>
        <v>-0.12159346220494932</v>
      </c>
    </row>
    <row r="101" spans="1:5" x14ac:dyDescent="0.25">
      <c r="A101" s="4" t="s">
        <v>12</v>
      </c>
      <c r="B101" s="5">
        <v>371441.72499999998</v>
      </c>
      <c r="C101" s="5">
        <v>364843.65</v>
      </c>
      <c r="D101" s="5">
        <f t="shared" si="2"/>
        <v>-6598.0749999999534</v>
      </c>
      <c r="E101" s="6">
        <f t="shared" si="3"/>
        <v>-1.7763419012766953E-2</v>
      </c>
    </row>
    <row r="102" spans="1:5" x14ac:dyDescent="0.25">
      <c r="A102" s="7" t="s">
        <v>53</v>
      </c>
      <c r="B102" s="8">
        <v>168195.35</v>
      </c>
      <c r="C102" s="8">
        <v>182888.75</v>
      </c>
      <c r="D102" s="8">
        <f t="shared" si="2"/>
        <v>14693.399999999994</v>
      </c>
      <c r="E102" s="9">
        <f t="shared" si="3"/>
        <v>8.7359133293518479E-2</v>
      </c>
    </row>
    <row r="103" spans="1:5" x14ac:dyDescent="0.25">
      <c r="A103" s="7" t="s">
        <v>52</v>
      </c>
      <c r="B103" s="8">
        <v>124871.825</v>
      </c>
      <c r="C103" s="8">
        <v>113009</v>
      </c>
      <c r="D103" s="8">
        <f t="shared" si="2"/>
        <v>-11862.824999999997</v>
      </c>
      <c r="E103" s="9">
        <f t="shared" si="3"/>
        <v>-9.5000013013343862E-2</v>
      </c>
    </row>
    <row r="104" spans="1:5" x14ac:dyDescent="0.25">
      <c r="A104" s="7" t="s">
        <v>54</v>
      </c>
      <c r="B104" s="8">
        <v>56491.85</v>
      </c>
      <c r="C104" s="8">
        <v>46455.574999999997</v>
      </c>
      <c r="D104" s="8">
        <f t="shared" si="2"/>
        <v>-10036.275000000001</v>
      </c>
      <c r="E104" s="9">
        <f t="shared" si="3"/>
        <v>-0.17765881273139403</v>
      </c>
    </row>
    <row r="105" spans="1:5" x14ac:dyDescent="0.25">
      <c r="A105" s="7" t="s">
        <v>70</v>
      </c>
      <c r="B105" s="8">
        <v>6922.125</v>
      </c>
      <c r="C105" s="8">
        <v>7289.25</v>
      </c>
      <c r="D105" s="8">
        <f t="shared" si="2"/>
        <v>367.125</v>
      </c>
      <c r="E105" s="9">
        <f t="shared" si="3"/>
        <v>5.3036459179803888E-2</v>
      </c>
    </row>
    <row r="106" spans="1:5" x14ac:dyDescent="0.25">
      <c r="A106" s="7" t="s">
        <v>58</v>
      </c>
      <c r="B106" s="8">
        <v>6690</v>
      </c>
      <c r="C106" s="8">
        <v>4726.5</v>
      </c>
      <c r="D106" s="8">
        <f t="shared" si="2"/>
        <v>-1963.5</v>
      </c>
      <c r="E106" s="9">
        <f t="shared" si="3"/>
        <v>-0.29349775784753362</v>
      </c>
    </row>
    <row r="107" spans="1:5" x14ac:dyDescent="0.25">
      <c r="A107" s="7" t="s">
        <v>59</v>
      </c>
      <c r="B107" s="8">
        <v>3011.25</v>
      </c>
      <c r="C107" s="8">
        <v>4594.5</v>
      </c>
      <c r="D107" s="8">
        <f t="shared" si="2"/>
        <v>1583.25</v>
      </c>
      <c r="E107" s="9">
        <f t="shared" si="3"/>
        <v>0.52577833125778328</v>
      </c>
    </row>
    <row r="108" spans="1:5" x14ac:dyDescent="0.25">
      <c r="A108" s="7" t="s">
        <v>62</v>
      </c>
      <c r="B108" s="8">
        <v>1765.8</v>
      </c>
      <c r="C108" s="8">
        <v>3571.7</v>
      </c>
      <c r="D108" s="8">
        <f t="shared" si="2"/>
        <v>1805.8999999999999</v>
      </c>
      <c r="E108" s="9">
        <f t="shared" si="3"/>
        <v>1.0227092535961038</v>
      </c>
    </row>
    <row r="109" spans="1:5" x14ac:dyDescent="0.25">
      <c r="A109" s="7" t="s">
        <v>67</v>
      </c>
      <c r="B109" s="8">
        <f>B101-SUM(B102:B108)</f>
        <v>3493.5250000000233</v>
      </c>
      <c r="C109" s="8">
        <f>C101-SUM(C102:C108)</f>
        <v>2308.375</v>
      </c>
      <c r="D109" s="8">
        <f t="shared" si="2"/>
        <v>-1185.1500000000233</v>
      </c>
      <c r="E109" s="9">
        <f t="shared" si="3"/>
        <v>-0.33924188319820681</v>
      </c>
    </row>
    <row r="110" spans="1:5" x14ac:dyDescent="0.25">
      <c r="A110" s="4" t="s">
        <v>13</v>
      </c>
      <c r="B110" s="5">
        <v>249234.18599999999</v>
      </c>
      <c r="C110" s="5">
        <v>245212.41199999998</v>
      </c>
      <c r="D110" s="5">
        <f t="shared" si="2"/>
        <v>-4021.7740000000049</v>
      </c>
      <c r="E110" s="6">
        <f t="shared" si="3"/>
        <v>-1.6136526311041476E-2</v>
      </c>
    </row>
    <row r="111" spans="1:5" x14ac:dyDescent="0.25">
      <c r="A111" s="7" t="s">
        <v>53</v>
      </c>
      <c r="B111" s="8">
        <v>107087.427</v>
      </c>
      <c r="C111" s="8">
        <v>103289.92</v>
      </c>
      <c r="D111" s="8">
        <f t="shared" si="2"/>
        <v>-3797.5069999999978</v>
      </c>
      <c r="E111" s="9">
        <f t="shared" si="3"/>
        <v>-3.5461744729378901E-2</v>
      </c>
    </row>
    <row r="112" spans="1:5" x14ac:dyDescent="0.25">
      <c r="A112" s="7" t="s">
        <v>52</v>
      </c>
      <c r="B112" s="8">
        <v>50303.633999999998</v>
      </c>
      <c r="C112" s="8">
        <v>50489.366999999998</v>
      </c>
      <c r="D112" s="8">
        <f t="shared" si="2"/>
        <v>185.73300000000017</v>
      </c>
      <c r="E112" s="9">
        <f t="shared" si="3"/>
        <v>3.6922382188133802E-3</v>
      </c>
    </row>
    <row r="113" spans="1:5" x14ac:dyDescent="0.25">
      <c r="A113" s="7" t="s">
        <v>56</v>
      </c>
      <c r="B113" s="8">
        <v>27135.75</v>
      </c>
      <c r="C113" s="8">
        <v>26230.5</v>
      </c>
      <c r="D113" s="8">
        <f t="shared" si="2"/>
        <v>-905.25</v>
      </c>
      <c r="E113" s="9">
        <f t="shared" si="3"/>
        <v>-3.3360050855421354E-2</v>
      </c>
    </row>
    <row r="114" spans="1:5" x14ac:dyDescent="0.25">
      <c r="A114" s="7" t="s">
        <v>62</v>
      </c>
      <c r="B114" s="8">
        <v>22023.875</v>
      </c>
      <c r="C114" s="8">
        <v>20380.75</v>
      </c>
      <c r="D114" s="8">
        <f t="shared" si="2"/>
        <v>-1643.125</v>
      </c>
      <c r="E114" s="9">
        <f t="shared" si="3"/>
        <v>-7.4606534953544731E-2</v>
      </c>
    </row>
    <row r="115" spans="1:5" x14ac:dyDescent="0.25">
      <c r="A115" s="7" t="s">
        <v>54</v>
      </c>
      <c r="B115" s="8">
        <v>10800.5</v>
      </c>
      <c r="C115" s="8">
        <v>15305</v>
      </c>
      <c r="D115" s="8">
        <f t="shared" si="2"/>
        <v>4504.5</v>
      </c>
      <c r="E115" s="9">
        <f t="shared" si="3"/>
        <v>0.41706402481366606</v>
      </c>
    </row>
    <row r="116" spans="1:5" x14ac:dyDescent="0.25">
      <c r="A116" s="7" t="s">
        <v>55</v>
      </c>
      <c r="B116" s="8">
        <v>12393.75</v>
      </c>
      <c r="C116" s="8">
        <v>10666.875</v>
      </c>
      <c r="D116" s="8">
        <f t="shared" si="2"/>
        <v>-1726.875</v>
      </c>
      <c r="E116" s="9">
        <f t="shared" si="3"/>
        <v>-0.13933434190620272</v>
      </c>
    </row>
    <row r="117" spans="1:5" x14ac:dyDescent="0.25">
      <c r="A117" s="7" t="s">
        <v>66</v>
      </c>
      <c r="B117" s="8">
        <v>6017.25</v>
      </c>
      <c r="C117" s="8">
        <v>4920</v>
      </c>
      <c r="D117" s="8">
        <f t="shared" si="2"/>
        <v>-1097.25</v>
      </c>
      <c r="E117" s="9">
        <f t="shared" si="3"/>
        <v>-0.18235074161784867</v>
      </c>
    </row>
    <row r="118" spans="1:5" x14ac:dyDescent="0.25">
      <c r="A118" s="7" t="s">
        <v>59</v>
      </c>
      <c r="B118" s="8">
        <v>526.5</v>
      </c>
      <c r="C118" s="8">
        <v>4795.25</v>
      </c>
      <c r="D118" s="8">
        <f t="shared" si="2"/>
        <v>4268.75</v>
      </c>
      <c r="E118" s="9">
        <f t="shared" si="3"/>
        <v>8.1077872744539405</v>
      </c>
    </row>
    <row r="119" spans="1:5" x14ac:dyDescent="0.25">
      <c r="A119" s="7" t="s">
        <v>67</v>
      </c>
      <c r="B119" s="8">
        <f>B110-SUM(B111:B118)</f>
        <v>12945.5</v>
      </c>
      <c r="C119" s="8">
        <f>C110-SUM(C111:C118)</f>
        <v>9134.7499999999709</v>
      </c>
      <c r="D119" s="8">
        <f t="shared" si="2"/>
        <v>-3810.7500000000291</v>
      </c>
      <c r="E119" s="9">
        <f t="shared" si="3"/>
        <v>-0.29436869954810779</v>
      </c>
    </row>
    <row r="120" spans="1:5" x14ac:dyDescent="0.25">
      <c r="A120" s="4" t="s">
        <v>14</v>
      </c>
      <c r="B120" s="5">
        <v>43955.75</v>
      </c>
      <c r="C120" s="5">
        <v>39536.875</v>
      </c>
      <c r="D120" s="5">
        <f t="shared" si="2"/>
        <v>-4418.875</v>
      </c>
      <c r="E120" s="6">
        <f t="shared" si="3"/>
        <v>-0.10053007854490027</v>
      </c>
    </row>
    <row r="121" spans="1:5" x14ac:dyDescent="0.25">
      <c r="A121" s="4" t="s">
        <v>15</v>
      </c>
      <c r="B121" s="5">
        <v>30248.223000000005</v>
      </c>
      <c r="C121" s="5">
        <v>29172.393999999997</v>
      </c>
      <c r="D121" s="5">
        <f t="shared" si="2"/>
        <v>-1075.8290000000088</v>
      </c>
      <c r="E121" s="6">
        <f t="shared" si="3"/>
        <v>-3.5566684363574304E-2</v>
      </c>
    </row>
    <row r="122" spans="1:5" x14ac:dyDescent="0.25">
      <c r="A122" s="4" t="s">
        <v>16</v>
      </c>
      <c r="B122" s="5">
        <v>28193.795000000002</v>
      </c>
      <c r="C122" s="5">
        <v>27971.54</v>
      </c>
      <c r="D122" s="5">
        <f t="shared" si="2"/>
        <v>-222.25500000000102</v>
      </c>
      <c r="E122" s="6">
        <f t="shared" si="3"/>
        <v>-7.8831175441263224E-3</v>
      </c>
    </row>
    <row r="123" spans="1:5" x14ac:dyDescent="0.25">
      <c r="A123" s="7" t="s">
        <v>71</v>
      </c>
      <c r="B123" s="8">
        <v>22041.65</v>
      </c>
      <c r="C123" s="8">
        <v>22545.005000000001</v>
      </c>
      <c r="D123" s="8">
        <f t="shared" si="2"/>
        <v>503.35499999999956</v>
      </c>
      <c r="E123" s="9">
        <f t="shared" si="3"/>
        <v>2.2836539006834765E-2</v>
      </c>
    </row>
    <row r="124" spans="1:5" x14ac:dyDescent="0.25">
      <c r="A124" s="7" t="s">
        <v>72</v>
      </c>
      <c r="B124" s="8">
        <v>3682.83</v>
      </c>
      <c r="C124" s="8">
        <v>3573.05</v>
      </c>
      <c r="D124" s="8">
        <f t="shared" si="2"/>
        <v>-109.77999999999975</v>
      </c>
      <c r="E124" s="9">
        <f t="shared" si="3"/>
        <v>-2.9808598279040779E-2</v>
      </c>
    </row>
    <row r="125" spans="1:5" x14ac:dyDescent="0.25">
      <c r="A125" s="7" t="s">
        <v>70</v>
      </c>
      <c r="B125" s="8">
        <v>1664.59</v>
      </c>
      <c r="C125" s="8">
        <v>1025.3150000000001</v>
      </c>
      <c r="D125" s="8">
        <f t="shared" si="2"/>
        <v>-639.27499999999986</v>
      </c>
      <c r="E125" s="9">
        <f t="shared" si="3"/>
        <v>-0.38404351822370669</v>
      </c>
    </row>
    <row r="126" spans="1:5" x14ac:dyDescent="0.25">
      <c r="A126" s="7" t="s">
        <v>67</v>
      </c>
      <c r="B126" s="8">
        <f>B122-SUM(B123:B125)</f>
        <v>804.72499999999854</v>
      </c>
      <c r="C126" s="8">
        <f>C122-SUM(C123:C125)</f>
        <v>828.17000000000189</v>
      </c>
      <c r="D126" s="8">
        <f t="shared" si="2"/>
        <v>23.445000000003347</v>
      </c>
      <c r="E126" s="9">
        <f t="shared" si="3"/>
        <v>2.9134176271401274E-2</v>
      </c>
    </row>
    <row r="127" spans="1:5" x14ac:dyDescent="0.25">
      <c r="A127" s="17" t="s">
        <v>17</v>
      </c>
      <c r="B127" s="18">
        <v>1400.5250000000001</v>
      </c>
      <c r="C127" s="18">
        <v>1198.075</v>
      </c>
      <c r="D127" s="8">
        <f t="shared" si="2"/>
        <v>-202.45000000000005</v>
      </c>
      <c r="E127" s="9">
        <f t="shared" si="3"/>
        <v>-0.144552935506328</v>
      </c>
    </row>
    <row r="128" spans="1:5" x14ac:dyDescent="0.25">
      <c r="A128" s="10" t="s">
        <v>34</v>
      </c>
      <c r="B128" s="11">
        <v>5062725.3690000009</v>
      </c>
      <c r="C128" s="11">
        <v>4881577.8899999997</v>
      </c>
      <c r="D128" s="12">
        <f t="shared" si="2"/>
        <v>-181147.47900000121</v>
      </c>
      <c r="E128" s="13">
        <f t="shared" si="3"/>
        <v>-3.5780625216054691E-2</v>
      </c>
    </row>
  </sheetData>
  <mergeCells count="13">
    <mergeCell ref="A41:E41"/>
    <mergeCell ref="A1:E5"/>
    <mergeCell ref="A9:E9"/>
    <mergeCell ref="A10:A11"/>
    <mergeCell ref="B10:C10"/>
    <mergeCell ref="D10:E10"/>
    <mergeCell ref="A42:A43"/>
    <mergeCell ref="B42:C42"/>
    <mergeCell ref="D42:E42"/>
    <mergeCell ref="A63:E63"/>
    <mergeCell ref="A64:A65"/>
    <mergeCell ref="B64:C64"/>
    <mergeCell ref="D64:E6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b17120e-18db-4a2e-8896-962fc2302a87}" enabled="0" method="" siteId="{6b17120e-18db-4a2e-8896-962fc2302a8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September 2026</vt:lpstr>
    </vt:vector>
  </TitlesOfParts>
  <Company>AS Vinmonopolet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Nordahl, Jens</dc:creator>
  <cp:lastModifiedBy>Nordahl, Jens</cp:lastModifiedBy>
  <dcterms:created xsi:type="dcterms:W3CDTF">2026-10-06T17:56:59Z</dcterms:created>
  <dcterms:modified xsi:type="dcterms:W3CDTF">2026-10-16T12:11:57Z</dcterms:modified>
</cp:coreProperties>
</file>