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8"/>
  <workbookPr/>
  <mc:AlternateContent xmlns:mc="http://schemas.openxmlformats.org/markup-compatibility/2006">
    <mc:Choice Requires="x15">
      <x15ac:absPath xmlns:x15ac="http://schemas.microsoft.com/office/spreadsheetml/2010/11/ac" url="U:\SALG\Salg 2018\Web\"/>
    </mc:Choice>
  </mc:AlternateContent>
  <xr:revisionPtr revIDLastSave="0" documentId="8_{8C9682B1-E511-44B0-9DA6-D8A2161F552E}" xr6:coauthVersionLast="47" xr6:coauthVersionMax="47" xr10:uidLastSave="{00000000-0000-0000-0000-000000000000}"/>
  <bookViews>
    <workbookView xWindow="0" yWindow="0" windowWidth="20490" windowHeight="7755" xr2:uid="{00000000-000D-0000-FFFF-FFFF00000000}"/>
  </bookViews>
  <sheets>
    <sheet name="3. kvarta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0" i="1" l="1"/>
  <c r="H190" i="1"/>
  <c r="G189" i="1"/>
  <c r="H189" i="1"/>
  <c r="G188" i="1"/>
  <c r="H188" i="1"/>
  <c r="G187" i="1"/>
  <c r="H187" i="1"/>
  <c r="G186" i="1"/>
  <c r="H186" i="1"/>
  <c r="G185" i="1"/>
  <c r="H185" i="1"/>
  <c r="G184" i="1"/>
  <c r="H184" i="1"/>
  <c r="G183" i="1"/>
  <c r="H183" i="1"/>
  <c r="G182" i="1"/>
  <c r="H182" i="1"/>
  <c r="G181" i="1"/>
  <c r="H181" i="1"/>
  <c r="G180" i="1"/>
  <c r="H180" i="1"/>
  <c r="G179" i="1"/>
  <c r="H179" i="1"/>
  <c r="G178" i="1"/>
  <c r="H178" i="1"/>
  <c r="G177" i="1"/>
  <c r="H177" i="1"/>
  <c r="G176" i="1"/>
  <c r="H176" i="1"/>
  <c r="G175" i="1"/>
  <c r="H175" i="1"/>
  <c r="G174" i="1"/>
  <c r="H174" i="1"/>
  <c r="G173" i="1"/>
  <c r="H173" i="1"/>
  <c r="G172" i="1"/>
  <c r="H172" i="1"/>
  <c r="G160" i="1"/>
  <c r="H160" i="1"/>
  <c r="G159" i="1"/>
  <c r="H159" i="1"/>
  <c r="G158" i="1"/>
  <c r="H158" i="1"/>
  <c r="G157" i="1"/>
  <c r="H157" i="1"/>
  <c r="G156" i="1"/>
  <c r="H156" i="1"/>
  <c r="G155" i="1"/>
  <c r="H155" i="1"/>
  <c r="G154" i="1"/>
  <c r="H154" i="1"/>
  <c r="G153" i="1"/>
  <c r="H153" i="1"/>
  <c r="G152" i="1"/>
  <c r="H152" i="1"/>
  <c r="G151" i="1"/>
  <c r="H151" i="1"/>
  <c r="G150" i="1"/>
  <c r="H150" i="1"/>
  <c r="G149" i="1"/>
  <c r="H149" i="1"/>
  <c r="G148" i="1"/>
  <c r="H148" i="1"/>
  <c r="G140" i="1"/>
  <c r="H140" i="1"/>
  <c r="F139" i="1"/>
  <c r="E139" i="1"/>
  <c r="G139" i="1"/>
  <c r="H139" i="1"/>
  <c r="G138" i="1"/>
  <c r="H138" i="1"/>
  <c r="G137" i="1"/>
  <c r="H137" i="1"/>
  <c r="G136" i="1"/>
  <c r="H136" i="1"/>
  <c r="G135" i="1"/>
  <c r="H135" i="1"/>
  <c r="F134" i="1"/>
  <c r="E134" i="1"/>
  <c r="G134" i="1"/>
  <c r="H134" i="1"/>
  <c r="G133" i="1"/>
  <c r="H133" i="1"/>
  <c r="G132" i="1"/>
  <c r="H132" i="1"/>
  <c r="G131" i="1"/>
  <c r="H131" i="1"/>
  <c r="G130" i="1"/>
  <c r="H130" i="1"/>
  <c r="G129" i="1"/>
  <c r="H129" i="1"/>
  <c r="G128" i="1"/>
  <c r="H128" i="1"/>
  <c r="G127" i="1"/>
  <c r="H127" i="1"/>
  <c r="G126" i="1"/>
  <c r="H126" i="1"/>
  <c r="G125" i="1"/>
  <c r="H125" i="1"/>
  <c r="F124" i="1"/>
  <c r="E124" i="1"/>
  <c r="G124" i="1"/>
  <c r="H124" i="1"/>
  <c r="G123" i="1"/>
  <c r="H123" i="1"/>
  <c r="G122" i="1"/>
  <c r="H122" i="1"/>
  <c r="G121" i="1"/>
  <c r="H121" i="1"/>
  <c r="G120" i="1"/>
  <c r="H120" i="1"/>
  <c r="G119" i="1"/>
  <c r="H119" i="1"/>
  <c r="G118" i="1"/>
  <c r="G117" i="1"/>
  <c r="H117" i="1"/>
  <c r="G116" i="1"/>
  <c r="H116" i="1"/>
  <c r="G115" i="1"/>
  <c r="H115" i="1"/>
  <c r="G114" i="1"/>
  <c r="H114" i="1"/>
  <c r="G113" i="1"/>
  <c r="H113" i="1"/>
  <c r="G112" i="1"/>
  <c r="H112" i="1"/>
  <c r="G111" i="1"/>
  <c r="H111" i="1"/>
  <c r="G110" i="1"/>
  <c r="H110" i="1"/>
  <c r="G109" i="1"/>
  <c r="H109" i="1"/>
  <c r="G108" i="1"/>
  <c r="H108" i="1"/>
  <c r="G107" i="1"/>
  <c r="H107" i="1"/>
  <c r="G106" i="1"/>
  <c r="H106" i="1"/>
  <c r="G105" i="1"/>
  <c r="H105" i="1"/>
  <c r="G104" i="1"/>
  <c r="H104" i="1"/>
  <c r="G103" i="1"/>
  <c r="H103" i="1"/>
  <c r="G102" i="1"/>
  <c r="H102" i="1"/>
  <c r="G101" i="1"/>
  <c r="H101" i="1"/>
  <c r="F100" i="1"/>
  <c r="E100" i="1"/>
  <c r="G100" i="1"/>
  <c r="H100" i="1"/>
  <c r="G99" i="1"/>
  <c r="H99" i="1"/>
  <c r="G98" i="1"/>
  <c r="H98" i="1"/>
  <c r="G97" i="1"/>
  <c r="H97" i="1"/>
  <c r="G96" i="1"/>
  <c r="H96" i="1"/>
  <c r="G95" i="1"/>
  <c r="H95" i="1"/>
  <c r="G94" i="1"/>
  <c r="H94" i="1"/>
  <c r="G93" i="1"/>
  <c r="H93" i="1"/>
  <c r="G92" i="1"/>
  <c r="H92" i="1"/>
  <c r="G91" i="1"/>
  <c r="H91" i="1"/>
  <c r="G90" i="1"/>
  <c r="H90" i="1"/>
  <c r="G89" i="1"/>
  <c r="H89" i="1"/>
  <c r="G88" i="1"/>
  <c r="H88" i="1"/>
  <c r="G87" i="1"/>
  <c r="H87" i="1"/>
  <c r="G86" i="1"/>
  <c r="H86" i="1"/>
  <c r="G85" i="1"/>
  <c r="H85" i="1"/>
  <c r="F84" i="1"/>
  <c r="E84" i="1"/>
  <c r="G84" i="1"/>
  <c r="H84" i="1"/>
  <c r="G83" i="1"/>
  <c r="H83" i="1"/>
  <c r="G82" i="1"/>
  <c r="H82" i="1"/>
  <c r="G81" i="1"/>
  <c r="H81" i="1"/>
  <c r="G80" i="1"/>
  <c r="H80" i="1"/>
  <c r="G79" i="1"/>
  <c r="H79" i="1"/>
  <c r="G78" i="1"/>
  <c r="H78" i="1"/>
  <c r="G77" i="1"/>
  <c r="H77" i="1"/>
  <c r="G76" i="1"/>
  <c r="H76" i="1"/>
  <c r="G75" i="1"/>
  <c r="H75" i="1"/>
  <c r="G74" i="1"/>
  <c r="H74" i="1"/>
  <c r="G73" i="1"/>
  <c r="H73" i="1"/>
  <c r="G72" i="1"/>
  <c r="H72" i="1"/>
  <c r="F71" i="1"/>
  <c r="E71" i="1"/>
  <c r="G71" i="1"/>
  <c r="H71" i="1"/>
  <c r="G70" i="1"/>
  <c r="H70" i="1"/>
  <c r="G69" i="1"/>
  <c r="H69" i="1"/>
  <c r="G68" i="1"/>
  <c r="H68" i="1"/>
  <c r="G67" i="1"/>
  <c r="H67" i="1"/>
  <c r="G66" i="1"/>
  <c r="H66" i="1"/>
  <c r="G65" i="1"/>
  <c r="H65" i="1"/>
  <c r="G64" i="1"/>
  <c r="H64" i="1"/>
  <c r="G63" i="1"/>
  <c r="H63" i="1"/>
  <c r="G62" i="1"/>
  <c r="H62" i="1"/>
  <c r="G61" i="1"/>
  <c r="H61" i="1"/>
  <c r="G60" i="1"/>
  <c r="H60" i="1"/>
  <c r="G59" i="1"/>
  <c r="H59" i="1"/>
  <c r="G58" i="1"/>
  <c r="H58" i="1"/>
  <c r="G57" i="1"/>
  <c r="H57" i="1"/>
  <c r="G56" i="1"/>
  <c r="H56" i="1"/>
  <c r="G55" i="1"/>
  <c r="H55" i="1"/>
  <c r="G54" i="1"/>
  <c r="H54" i="1"/>
  <c r="G53" i="1"/>
  <c r="H53" i="1"/>
  <c r="F52" i="1"/>
  <c r="E52" i="1"/>
  <c r="G52" i="1"/>
  <c r="H52" i="1"/>
  <c r="G51" i="1"/>
  <c r="H51" i="1"/>
  <c r="G50" i="1"/>
  <c r="H50" i="1"/>
  <c r="G49" i="1"/>
  <c r="H49" i="1"/>
  <c r="G48" i="1"/>
  <c r="H48" i="1"/>
  <c r="G47" i="1"/>
  <c r="H47" i="1"/>
  <c r="G46" i="1"/>
  <c r="H46" i="1"/>
  <c r="G45" i="1"/>
  <c r="H45" i="1"/>
  <c r="G44" i="1"/>
  <c r="H44" i="1"/>
  <c r="G43" i="1"/>
  <c r="H43" i="1"/>
  <c r="G42" i="1"/>
  <c r="H42" i="1"/>
  <c r="G41" i="1"/>
  <c r="H41" i="1"/>
  <c r="G40" i="1"/>
  <c r="H40" i="1"/>
  <c r="G39" i="1"/>
  <c r="H39" i="1"/>
  <c r="G38" i="1"/>
  <c r="H38" i="1"/>
  <c r="G37" i="1"/>
  <c r="H37" i="1"/>
  <c r="G36" i="1"/>
  <c r="H36" i="1"/>
  <c r="G35" i="1"/>
  <c r="H35" i="1"/>
  <c r="G34" i="1"/>
  <c r="H34" i="1"/>
  <c r="G33" i="1"/>
  <c r="H33" i="1"/>
  <c r="G32" i="1"/>
  <c r="H32" i="1"/>
  <c r="G31" i="1"/>
  <c r="H31" i="1"/>
  <c r="G16" i="1"/>
  <c r="H16" i="1"/>
  <c r="G15" i="1"/>
  <c r="H15" i="1"/>
  <c r="G14" i="1"/>
  <c r="H14" i="1"/>
  <c r="G13" i="1"/>
  <c r="H13" i="1"/>
  <c r="G12" i="1"/>
  <c r="H12" i="1"/>
  <c r="G11" i="1"/>
  <c r="H11" i="1"/>
</calcChain>
</file>

<file path=xl/sharedStrings.xml><?xml version="1.0" encoding="utf-8"?>
<sst xmlns="http://schemas.openxmlformats.org/spreadsheetml/2006/main" count="183" uniqueCount="87">
  <si>
    <t>Ved utgangen av september er akkumulert vekst på 1,8 prosent; en drøy million vareliter mer enn for samme periode i fjor. Svakvin står for 91 prosent av veksten. Både den uvanlig flotte vinteren og den rekordvarme sommeren har bidratt til en salgsvekst noe over det normale.</t>
  </si>
  <si>
    <t>Totalt</t>
  </si>
  <si>
    <t>Kategori, liter</t>
  </si>
  <si>
    <t>Januar - september</t>
  </si>
  <si>
    <t>Endring</t>
  </si>
  <si>
    <t>2017</t>
  </si>
  <si>
    <t>2018</t>
  </si>
  <si>
    <t>Liter</t>
  </si>
  <si>
    <t>Prosent</t>
  </si>
  <si>
    <t>Svakvin</t>
  </si>
  <si>
    <t>Brennevin</t>
  </si>
  <si>
    <t>Øl</t>
  </si>
  <si>
    <t>Alkoholfritt</t>
  </si>
  <si>
    <t>Sterkvin</t>
  </si>
  <si>
    <t>Totalsum</t>
  </si>
  <si>
    <t>Det gode sommerværet lar seg også lese ut av tabellen for vinsalget: I varmen foretrekker stadig flere lettere og lysere kategorier som hvitvin og rosévin fremfor rødvin. Også musserende, perlende vin og sider har markert vekst for årets ni første måneder, hvilket underbygger en trend vi har sett de siste årene: nordmenn blir stadig mer glad i bobler. Ellers er det grunn til å merke seg at den gamle vinstormakten Frankrike øker i alle store kategorier, også rødvin; noe som nesten er en bragd den varme sommeren tatt i betraktning.</t>
  </si>
  <si>
    <t>Rødvin</t>
  </si>
  <si>
    <t>Italia</t>
  </si>
  <si>
    <t>Spania</t>
  </si>
  <si>
    <t>Frankrike</t>
  </si>
  <si>
    <t>Chile</t>
  </si>
  <si>
    <t>USA</t>
  </si>
  <si>
    <t>Portugal</t>
  </si>
  <si>
    <t>Australia</t>
  </si>
  <si>
    <t>Sør-Afrika</t>
  </si>
  <si>
    <t>Argentina</t>
  </si>
  <si>
    <t>Østerrike</t>
  </si>
  <si>
    <t>New Zealand</t>
  </si>
  <si>
    <t>Libanon</t>
  </si>
  <si>
    <t>Ungarn</t>
  </si>
  <si>
    <t>Tyskland</t>
  </si>
  <si>
    <t>EU</t>
  </si>
  <si>
    <t>Øvrige</t>
  </si>
  <si>
    <t>Hellas</t>
  </si>
  <si>
    <t>Tsjekkia</t>
  </si>
  <si>
    <t>Canada</t>
  </si>
  <si>
    <t>Bulgaria</t>
  </si>
  <si>
    <t>Andre land</t>
  </si>
  <si>
    <t>Hvitvin</t>
  </si>
  <si>
    <t>Slovenia</t>
  </si>
  <si>
    <t>Kroatia</t>
  </si>
  <si>
    <t>Musserende vin</t>
  </si>
  <si>
    <t>England</t>
  </si>
  <si>
    <t>Rosévin</t>
  </si>
  <si>
    <t>Romania</t>
  </si>
  <si>
    <t>Perlende vin</t>
  </si>
  <si>
    <t>Aromatisert vin</t>
  </si>
  <si>
    <t>Irland</t>
  </si>
  <si>
    <t>Norge</t>
  </si>
  <si>
    <t>Sverige</t>
  </si>
  <si>
    <t>Danmark</t>
  </si>
  <si>
    <t>Sider</t>
  </si>
  <si>
    <t>Storbritannia</t>
  </si>
  <si>
    <t>Fruktvin</t>
  </si>
  <si>
    <t>Finland</t>
  </si>
  <si>
    <t>Vodka</t>
  </si>
  <si>
    <t>Druebrennevin</t>
  </si>
  <si>
    <t>Whisky</t>
  </si>
  <si>
    <t>Likør</t>
  </si>
  <si>
    <t>Akevitt</t>
  </si>
  <si>
    <t>Brennevin, annet</t>
  </si>
  <si>
    <t>Bitter</t>
  </si>
  <si>
    <t>Gin</t>
  </si>
  <si>
    <t>Brennevin, nøytralt &lt; 37,5 %</t>
  </si>
  <si>
    <t>Rom</t>
  </si>
  <si>
    <t>Fruktbrennevin</t>
  </si>
  <si>
    <t>Genever</t>
  </si>
  <si>
    <t>Vekst for alle fylker unntatt Troms og Nordland; trolig skyldes nedgangen for disse to fylkene mye dårlig vær der. Stagnasjonen i Oslo skyldes midlertidig stengning av butikkene på Briskeby og i Rosenkrantzgate, sistnevnte gjenåpnet på Karl Johan i slutten av juni. Briskyby gjenåpner i november.</t>
  </si>
  <si>
    <t>Fylkene</t>
  </si>
  <si>
    <t>Akershus</t>
  </si>
  <si>
    <t>Aust-Agder</t>
  </si>
  <si>
    <t>Buskerud</t>
  </si>
  <si>
    <t>Finnmark</t>
  </si>
  <si>
    <t>Hedmark</t>
  </si>
  <si>
    <t>Hordaland</t>
  </si>
  <si>
    <t>Møre og Romsdal</t>
  </si>
  <si>
    <t>Nordland</t>
  </si>
  <si>
    <t>Oppland</t>
  </si>
  <si>
    <t>Oslo</t>
  </si>
  <si>
    <t>Rogaland</t>
  </si>
  <si>
    <t>Sogn og Fjordane</t>
  </si>
  <si>
    <t>Telemark</t>
  </si>
  <si>
    <t>Troms</t>
  </si>
  <si>
    <t>Trøndelag</t>
  </si>
  <si>
    <t>Vest-Agder</t>
  </si>
  <si>
    <t>Vestfold</t>
  </si>
  <si>
    <t>Østfold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</si>
</sst>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Red]\-#,##0\ "/>
    <numFmt numFmtId="165" formatCode="0.0\ %"/>
    <numFmt numFmtId="166" formatCode="_ * #,##0_ ;_ * \-#,##0_ ;_ * &quot;-&quot;??_ ;_ @_ "/>
  </numFmts>
  <fonts count="6">
    <font>
      <sz val="10"/>
      <color rgb="FF000000"/>
      <name val="Arial"/>
    </font>
    <font>
      <sz val="10"/>
      <color rgb="FF000000"/>
      <name val="Arial"/>
    </font>
    <font>
      <b/>
      <sz val="10"/>
      <color rgb="FF000000"/>
      <name val="Arial"/>
      <family val="2"/>
    </font>
    <font>
      <b/>
      <sz val="10"/>
      <color theme="1"/>
      <name val="Arial"/>
      <family val="2"/>
    </font>
    <font>
      <b/>
      <sz val="10"/>
      <color theme="1"/>
      <name val="Arial"/>
    </font>
    <font>
      <sz val="10"/>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1">
    <xf numFmtId="0" fontId="0" fillId="0" borderId="0" xfId="0"/>
    <xf numFmtId="0" fontId="0" fillId="0" borderId="0" xfId="0" applyAlignment="1">
      <alignment horizontal="center" vertical="center" wrapText="1"/>
    </xf>
    <xf numFmtId="0" fontId="3" fillId="3" borderId="1" xfId="0" applyFont="1" applyFill="1" applyBorder="1" applyAlignment="1">
      <alignment horizontal="center"/>
    </xf>
    <xf numFmtId="164" fontId="2" fillId="2" borderId="1" xfId="0" applyNumberFormat="1" applyFont="1" applyFill="1" applyBorder="1" applyAlignment="1">
      <alignment horizontal="center"/>
    </xf>
    <xf numFmtId="165" fontId="2" fillId="2" borderId="1" xfId="1" applyNumberFormat="1" applyFont="1" applyFill="1" applyBorder="1" applyAlignment="1">
      <alignment horizontal="center"/>
    </xf>
    <xf numFmtId="0" fontId="0" fillId="0" borderId="1" xfId="0" applyBorder="1" applyAlignment="1">
      <alignment horizontal="left"/>
    </xf>
    <xf numFmtId="166" fontId="0" fillId="0" borderId="1" xfId="0" applyNumberFormat="1" applyBorder="1"/>
    <xf numFmtId="164" fontId="0" fillId="0" borderId="1" xfId="0" applyNumberFormat="1" applyBorder="1"/>
    <xf numFmtId="165" fontId="0" fillId="0" borderId="1" xfId="1" applyNumberFormat="1" applyFont="1" applyBorder="1"/>
    <xf numFmtId="0" fontId="4" fillId="3" borderId="1" xfId="0" applyFont="1" applyFill="1" applyBorder="1" applyAlignment="1">
      <alignment horizontal="left"/>
    </xf>
    <xf numFmtId="166" fontId="4" fillId="3" borderId="1" xfId="0" applyNumberFormat="1" applyFont="1" applyFill="1" applyBorder="1"/>
    <xf numFmtId="164" fontId="2" fillId="2" borderId="1" xfId="0" applyNumberFormat="1" applyFont="1" applyFill="1" applyBorder="1"/>
    <xf numFmtId="165" fontId="2" fillId="2" borderId="1" xfId="1" applyNumberFormat="1" applyFont="1" applyFill="1" applyBorder="1"/>
    <xf numFmtId="0" fontId="4" fillId="4" borderId="0" xfId="0" applyFont="1" applyFill="1" applyAlignment="1">
      <alignment horizontal="left"/>
    </xf>
    <xf numFmtId="166" fontId="4" fillId="4" borderId="0" xfId="0" applyNumberFormat="1" applyFont="1" applyFill="1"/>
    <xf numFmtId="164" fontId="2" fillId="5" borderId="0" xfId="0" applyNumberFormat="1" applyFont="1" applyFill="1"/>
    <xf numFmtId="165" fontId="2" fillId="5" borderId="0" xfId="1" applyNumberFormat="1" applyFont="1" applyFill="1"/>
    <xf numFmtId="0" fontId="4" fillId="0" borderId="1" xfId="0" applyFont="1" applyBorder="1" applyAlignment="1">
      <alignment horizontal="left"/>
    </xf>
    <xf numFmtId="166" fontId="4" fillId="0" borderId="1" xfId="0" applyNumberFormat="1" applyFont="1" applyBorder="1"/>
    <xf numFmtId="164" fontId="2" fillId="0" borderId="1" xfId="0" applyNumberFormat="1" applyFont="1" applyBorder="1"/>
    <xf numFmtId="165" fontId="2" fillId="0" borderId="1" xfId="1" applyNumberFormat="1" applyFont="1" applyBorder="1"/>
    <xf numFmtId="0" fontId="0" fillId="0" borderId="1" xfId="0" applyBorder="1" applyAlignment="1">
      <alignment horizontal="left" indent="1"/>
    </xf>
    <xf numFmtId="0" fontId="5" fillId="0" borderId="1" xfId="0" applyFont="1" applyBorder="1" applyAlignment="1">
      <alignment horizontal="left" indent="1"/>
    </xf>
    <xf numFmtId="0" fontId="0" fillId="0" borderId="0" xfId="0" applyAlignment="1">
      <alignment horizontal="center" wrapText="1"/>
    </xf>
    <xf numFmtId="164" fontId="0" fillId="0" borderId="0" xfId="0" applyNumberFormat="1"/>
    <xf numFmtId="165" fontId="0" fillId="0" borderId="0" xfId="1" applyNumberFormat="1" applyFont="1"/>
    <xf numFmtId="0" fontId="0" fillId="0" borderId="1" xfId="0" applyBorder="1" applyAlignment="1">
      <alignment horizontal="center" wrapText="1"/>
    </xf>
    <xf numFmtId="0" fontId="2" fillId="2" borderId="1" xfId="0" applyFont="1" applyFill="1" applyBorder="1" applyAlignment="1">
      <alignment horizontal="center"/>
    </xf>
    <xf numFmtId="0" fontId="3" fillId="3" borderId="1" xfId="0" applyFont="1" applyFill="1" applyBorder="1" applyAlignment="1">
      <alignment horizontal="center"/>
    </xf>
    <xf numFmtId="164" fontId="2" fillId="2" borderId="1" xfId="0" applyNumberFormat="1" applyFont="1" applyFill="1" applyBorder="1" applyAlignment="1">
      <alignment horizontal="center"/>
    </xf>
    <xf numFmtId="0" fontId="0" fillId="0" borderId="1" xfId="0" applyBorder="1" applyAlignment="1">
      <alignment horizontal="center" vertical="center" wrapText="1"/>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H190"/>
  <sheetViews>
    <sheetView tabSelected="1" workbookViewId="0">
      <selection activeCell="D19" sqref="D19:H25"/>
    </sheetView>
  </sheetViews>
  <sheetFormatPr defaultColWidth="11.42578125" defaultRowHeight="12.75"/>
  <cols>
    <col min="4" max="4" width="24.7109375" bestFit="1" customWidth="1"/>
    <col min="7" max="7" width="11.42578125" style="24"/>
    <col min="8" max="8" width="11.42578125" style="25"/>
  </cols>
  <sheetData>
    <row r="2" spans="4:8" ht="12.75" customHeight="1">
      <c r="D2" s="30" t="s">
        <v>0</v>
      </c>
      <c r="E2" s="30"/>
      <c r="F2" s="30"/>
      <c r="G2" s="30"/>
      <c r="H2" s="30"/>
    </row>
    <row r="3" spans="4:8" ht="12.75" customHeight="1">
      <c r="D3" s="30"/>
      <c r="E3" s="30"/>
      <c r="F3" s="30"/>
      <c r="G3" s="30"/>
      <c r="H3" s="30"/>
    </row>
    <row r="4" spans="4:8">
      <c r="D4" s="30"/>
      <c r="E4" s="30"/>
      <c r="F4" s="30"/>
      <c r="G4" s="30"/>
      <c r="H4" s="30"/>
    </row>
    <row r="5" spans="4:8">
      <c r="D5" s="30"/>
      <c r="E5" s="30"/>
      <c r="F5" s="30"/>
      <c r="G5" s="30"/>
      <c r="H5" s="30"/>
    </row>
    <row r="6" spans="4:8">
      <c r="D6" s="1"/>
      <c r="E6" s="1"/>
      <c r="F6" s="1"/>
      <c r="G6" s="1"/>
      <c r="H6" s="1"/>
    </row>
    <row r="8" spans="4:8">
      <c r="D8" s="27" t="s">
        <v>1</v>
      </c>
      <c r="E8" s="27"/>
      <c r="F8" s="27"/>
      <c r="G8" s="27"/>
      <c r="H8" s="27"/>
    </row>
    <row r="9" spans="4:8">
      <c r="D9" s="28" t="s">
        <v>2</v>
      </c>
      <c r="E9" s="27" t="s">
        <v>3</v>
      </c>
      <c r="F9" s="27"/>
      <c r="G9" s="29" t="s">
        <v>4</v>
      </c>
      <c r="H9" s="29"/>
    </row>
    <row r="10" spans="4:8">
      <c r="D10" s="28"/>
      <c r="E10" s="2" t="s">
        <v>5</v>
      </c>
      <c r="F10" s="2" t="s">
        <v>6</v>
      </c>
      <c r="G10" s="3" t="s">
        <v>7</v>
      </c>
      <c r="H10" s="4" t="s">
        <v>8</v>
      </c>
    </row>
    <row r="11" spans="4:8">
      <c r="D11" s="5" t="s">
        <v>9</v>
      </c>
      <c r="E11" s="6">
        <v>47305282.133999757</v>
      </c>
      <c r="F11" s="6">
        <v>48241620.000999711</v>
      </c>
      <c r="G11" s="7">
        <f>F11-E11</f>
        <v>936337.86699995399</v>
      </c>
      <c r="H11" s="8">
        <f>G11/E11</f>
        <v>1.9793516173260053E-2</v>
      </c>
    </row>
    <row r="12" spans="4:8">
      <c r="D12" s="5" t="s">
        <v>10</v>
      </c>
      <c r="E12" s="6">
        <v>7747098.9850001885</v>
      </c>
      <c r="F12" s="6">
        <v>7775849.6700001564</v>
      </c>
      <c r="G12" s="7">
        <f t="shared" ref="G12:G75" si="0">F12-E12</f>
        <v>28750.684999967925</v>
      </c>
      <c r="H12" s="8">
        <f t="shared" ref="H12:H75" si="1">G12/E12</f>
        <v>3.7111549827405781E-3</v>
      </c>
    </row>
    <row r="13" spans="4:8">
      <c r="D13" s="5" t="s">
        <v>11</v>
      </c>
      <c r="E13" s="6">
        <v>1576717.1420000005</v>
      </c>
      <c r="F13" s="6">
        <v>1607417.4179999961</v>
      </c>
      <c r="G13" s="7">
        <f t="shared" si="0"/>
        <v>30700.275999995647</v>
      </c>
      <c r="H13" s="8">
        <f t="shared" si="1"/>
        <v>1.947101048261175E-2</v>
      </c>
    </row>
    <row r="14" spans="4:8">
      <c r="D14" s="5" t="s">
        <v>12</v>
      </c>
      <c r="E14" s="6">
        <v>321748.12000000046</v>
      </c>
      <c r="F14" s="6">
        <v>363837.42500000045</v>
      </c>
      <c r="G14" s="7">
        <f t="shared" si="0"/>
        <v>42089.304999999993</v>
      </c>
      <c r="H14" s="8">
        <f t="shared" si="1"/>
        <v>0.13081445510854867</v>
      </c>
    </row>
    <row r="15" spans="4:8">
      <c r="D15" s="5" t="s">
        <v>13</v>
      </c>
      <c r="E15" s="6">
        <v>320353.90000000008</v>
      </c>
      <c r="F15" s="6">
        <v>310115.5</v>
      </c>
      <c r="G15" s="7">
        <f t="shared" si="0"/>
        <v>-10238.400000000081</v>
      </c>
      <c r="H15" s="8">
        <f t="shared" si="1"/>
        <v>-3.1959654619469528E-2</v>
      </c>
    </row>
    <row r="16" spans="4:8">
      <c r="D16" s="9" t="s">
        <v>14</v>
      </c>
      <c r="E16" s="10">
        <v>57271200.280999944</v>
      </c>
      <c r="F16" s="10">
        <v>58298840.013999864</v>
      </c>
      <c r="G16" s="11">
        <f t="shared" si="0"/>
        <v>1027639.7329999208</v>
      </c>
      <c r="H16" s="12">
        <f t="shared" si="1"/>
        <v>1.794339437549463E-2</v>
      </c>
    </row>
    <row r="17" spans="4:8">
      <c r="D17" s="13"/>
      <c r="E17" s="14"/>
      <c r="F17" s="14"/>
      <c r="G17" s="15"/>
      <c r="H17" s="16"/>
    </row>
    <row r="19" spans="4:8" ht="12.75" customHeight="1">
      <c r="D19" s="30" t="s">
        <v>15</v>
      </c>
      <c r="E19" s="30"/>
      <c r="F19" s="30"/>
      <c r="G19" s="30"/>
      <c r="H19" s="30"/>
    </row>
    <row r="20" spans="4:8" ht="12.75" customHeight="1">
      <c r="D20" s="30"/>
      <c r="E20" s="30"/>
      <c r="F20" s="30"/>
      <c r="G20" s="30"/>
      <c r="H20" s="30"/>
    </row>
    <row r="21" spans="4:8" ht="12.75" customHeight="1">
      <c r="D21" s="30"/>
      <c r="E21" s="30"/>
      <c r="F21" s="30"/>
      <c r="G21" s="30"/>
      <c r="H21" s="30"/>
    </row>
    <row r="22" spans="4:8">
      <c r="D22" s="30"/>
      <c r="E22" s="30"/>
      <c r="F22" s="30"/>
      <c r="G22" s="30"/>
      <c r="H22" s="30"/>
    </row>
    <row r="23" spans="4:8">
      <c r="D23" s="30"/>
      <c r="E23" s="30"/>
      <c r="F23" s="30"/>
      <c r="G23" s="30"/>
      <c r="H23" s="30"/>
    </row>
    <row r="24" spans="4:8">
      <c r="D24" s="30"/>
      <c r="E24" s="30"/>
      <c r="F24" s="30"/>
      <c r="G24" s="30"/>
      <c r="H24" s="30"/>
    </row>
    <row r="25" spans="4:8">
      <c r="D25" s="30"/>
      <c r="E25" s="30"/>
      <c r="F25" s="30"/>
      <c r="G25" s="30"/>
      <c r="H25" s="30"/>
    </row>
    <row r="26" spans="4:8">
      <c r="D26" s="1"/>
      <c r="E26" s="1"/>
      <c r="F26" s="1"/>
      <c r="G26" s="1"/>
      <c r="H26" s="1"/>
    </row>
    <row r="28" spans="4:8">
      <c r="D28" s="27" t="s">
        <v>9</v>
      </c>
      <c r="E28" s="27"/>
      <c r="F28" s="27"/>
      <c r="G28" s="27"/>
      <c r="H28" s="27"/>
    </row>
    <row r="29" spans="4:8">
      <c r="D29" s="28" t="s">
        <v>2</v>
      </c>
      <c r="E29" s="27" t="s">
        <v>3</v>
      </c>
      <c r="F29" s="27"/>
      <c r="G29" s="29" t="s">
        <v>4</v>
      </c>
      <c r="H29" s="29"/>
    </row>
    <row r="30" spans="4:8">
      <c r="D30" s="28"/>
      <c r="E30" s="2" t="s">
        <v>5</v>
      </c>
      <c r="F30" s="2" t="s">
        <v>6</v>
      </c>
      <c r="G30" s="3" t="s">
        <v>7</v>
      </c>
      <c r="H30" s="4" t="s">
        <v>8</v>
      </c>
    </row>
    <row r="31" spans="4:8">
      <c r="D31" s="17" t="s">
        <v>16</v>
      </c>
      <c r="E31" s="18">
        <v>27603473.476000004</v>
      </c>
      <c r="F31" s="18">
        <v>26539503.628000002</v>
      </c>
      <c r="G31" s="19">
        <f t="shared" si="0"/>
        <v>-1063969.8480000012</v>
      </c>
      <c r="H31" s="20">
        <f t="shared" si="1"/>
        <v>-3.8544781290842829E-2</v>
      </c>
    </row>
    <row r="32" spans="4:8">
      <c r="D32" s="21" t="s">
        <v>17</v>
      </c>
      <c r="E32" s="6">
        <v>10706473.947000001</v>
      </c>
      <c r="F32" s="6">
        <v>9829909.0160000008</v>
      </c>
      <c r="G32" s="7">
        <f t="shared" si="0"/>
        <v>-876564.93099999987</v>
      </c>
      <c r="H32" s="8">
        <f t="shared" si="1"/>
        <v>-8.1872419933886553E-2</v>
      </c>
    </row>
    <row r="33" spans="4:8">
      <c r="D33" s="21" t="s">
        <v>18</v>
      </c>
      <c r="E33" s="6">
        <v>3981939.375</v>
      </c>
      <c r="F33" s="6">
        <v>3966116.625</v>
      </c>
      <c r="G33" s="7">
        <f t="shared" si="0"/>
        <v>-15822.75</v>
      </c>
      <c r="H33" s="8">
        <f t="shared" si="1"/>
        <v>-3.9736290560676854E-3</v>
      </c>
    </row>
    <row r="34" spans="4:8">
      <c r="D34" s="21" t="s">
        <v>19</v>
      </c>
      <c r="E34" s="6">
        <v>3080965.8690000013</v>
      </c>
      <c r="F34" s="6">
        <v>3305960.9120000005</v>
      </c>
      <c r="G34" s="7">
        <f t="shared" si="0"/>
        <v>224995.04299999913</v>
      </c>
      <c r="H34" s="8">
        <f t="shared" si="1"/>
        <v>7.3027437682400054E-2</v>
      </c>
    </row>
    <row r="35" spans="4:8">
      <c r="D35" s="21" t="s">
        <v>20</v>
      </c>
      <c r="E35" s="6">
        <v>2882556.91</v>
      </c>
      <c r="F35" s="6">
        <v>2546734.034</v>
      </c>
      <c r="G35" s="7">
        <f t="shared" si="0"/>
        <v>-335822.87600000016</v>
      </c>
      <c r="H35" s="8">
        <f t="shared" si="1"/>
        <v>-0.11650173317827059</v>
      </c>
    </row>
    <row r="36" spans="4:8">
      <c r="D36" s="21" t="s">
        <v>21</v>
      </c>
      <c r="E36" s="6">
        <v>2073264.25</v>
      </c>
      <c r="F36" s="6">
        <v>2068105.6859999998</v>
      </c>
      <c r="G36" s="7">
        <f t="shared" si="0"/>
        <v>-5158.5640000002459</v>
      </c>
      <c r="H36" s="8">
        <f t="shared" si="1"/>
        <v>-2.4881362807467719E-3</v>
      </c>
    </row>
    <row r="37" spans="4:8">
      <c r="D37" s="21" t="s">
        <v>22</v>
      </c>
      <c r="E37" s="6">
        <v>1767720.875</v>
      </c>
      <c r="F37" s="6">
        <v>1873499.2249999999</v>
      </c>
      <c r="G37" s="7">
        <f t="shared" si="0"/>
        <v>105778.34999999986</v>
      </c>
      <c r="H37" s="8">
        <f t="shared" si="1"/>
        <v>5.9838830607235917E-2</v>
      </c>
    </row>
    <row r="38" spans="4:8">
      <c r="D38" s="21" t="s">
        <v>23</v>
      </c>
      <c r="E38" s="6">
        <v>1720560.75</v>
      </c>
      <c r="F38" s="6">
        <v>1634897.9539999997</v>
      </c>
      <c r="G38" s="7">
        <f t="shared" si="0"/>
        <v>-85662.796000000322</v>
      </c>
      <c r="H38" s="8">
        <f t="shared" si="1"/>
        <v>-4.9787719497844128E-2</v>
      </c>
    </row>
    <row r="39" spans="4:8">
      <c r="D39" s="21" t="s">
        <v>24</v>
      </c>
      <c r="E39" s="6">
        <v>617919</v>
      </c>
      <c r="F39" s="6">
        <v>563327.68699999992</v>
      </c>
      <c r="G39" s="7">
        <f t="shared" si="0"/>
        <v>-54591.313000000082</v>
      </c>
      <c r="H39" s="8">
        <f t="shared" si="1"/>
        <v>-8.8347037394869044E-2</v>
      </c>
    </row>
    <row r="40" spans="4:8">
      <c r="D40" s="21" t="s">
        <v>25</v>
      </c>
      <c r="E40" s="6">
        <v>528078.375</v>
      </c>
      <c r="F40" s="6">
        <v>468921</v>
      </c>
      <c r="G40" s="7">
        <f t="shared" si="0"/>
        <v>-59157.375</v>
      </c>
      <c r="H40" s="8">
        <f t="shared" si="1"/>
        <v>-0.11202385441365592</v>
      </c>
    </row>
    <row r="41" spans="4:8">
      <c r="D41" s="21" t="s">
        <v>26</v>
      </c>
      <c r="E41" s="6">
        <v>86579.625</v>
      </c>
      <c r="F41" s="6">
        <v>92210.25</v>
      </c>
      <c r="G41" s="7">
        <f t="shared" si="0"/>
        <v>5630.625</v>
      </c>
      <c r="H41" s="8">
        <f t="shared" si="1"/>
        <v>6.5034065462861501E-2</v>
      </c>
    </row>
    <row r="42" spans="4:8">
      <c r="D42" s="21" t="s">
        <v>27</v>
      </c>
      <c r="E42" s="6">
        <v>72424.5</v>
      </c>
      <c r="F42" s="6">
        <v>61137.75</v>
      </c>
      <c r="G42" s="7">
        <f t="shared" si="0"/>
        <v>-11286.75</v>
      </c>
      <c r="H42" s="8">
        <f t="shared" si="1"/>
        <v>-0.15584160056334528</v>
      </c>
    </row>
    <row r="43" spans="4:8">
      <c r="D43" s="21" t="s">
        <v>28</v>
      </c>
      <c r="E43" s="6">
        <v>27061.5</v>
      </c>
      <c r="F43" s="6">
        <v>52045.125</v>
      </c>
      <c r="G43" s="7">
        <f t="shared" si="0"/>
        <v>24983.625</v>
      </c>
      <c r="H43" s="8">
        <f t="shared" si="1"/>
        <v>0.92321656227481852</v>
      </c>
    </row>
    <row r="44" spans="4:8">
      <c r="D44" s="21" t="s">
        <v>29</v>
      </c>
      <c r="E44" s="6">
        <v>36216</v>
      </c>
      <c r="F44" s="6">
        <v>40892.25</v>
      </c>
      <c r="G44" s="7">
        <f t="shared" si="0"/>
        <v>4676.25</v>
      </c>
      <c r="H44" s="8">
        <f t="shared" si="1"/>
        <v>0.12912110669317428</v>
      </c>
    </row>
    <row r="45" spans="4:8">
      <c r="D45" s="21" t="s">
        <v>30</v>
      </c>
      <c r="E45" s="6">
        <v>6063</v>
      </c>
      <c r="F45" s="6">
        <v>20443.5</v>
      </c>
      <c r="G45" s="7">
        <f t="shared" si="0"/>
        <v>14380.5</v>
      </c>
      <c r="H45" s="8">
        <f t="shared" si="1"/>
        <v>2.371845620979713</v>
      </c>
    </row>
    <row r="46" spans="4:8">
      <c r="D46" s="21" t="s">
        <v>31</v>
      </c>
      <c r="E46" s="6">
        <v>4341</v>
      </c>
      <c r="F46" s="6">
        <v>3132.75</v>
      </c>
      <c r="G46" s="7">
        <f t="shared" si="0"/>
        <v>-1208.25</v>
      </c>
      <c r="H46" s="8">
        <f t="shared" si="1"/>
        <v>-0.27833448514167242</v>
      </c>
    </row>
    <row r="47" spans="4:8">
      <c r="D47" s="21" t="s">
        <v>32</v>
      </c>
      <c r="E47" s="6">
        <v>2162.25</v>
      </c>
      <c r="F47" s="6">
        <v>2091</v>
      </c>
      <c r="G47" s="7">
        <f t="shared" si="0"/>
        <v>-71.25</v>
      </c>
      <c r="H47" s="8">
        <f t="shared" si="1"/>
        <v>-3.2951786333680191E-2</v>
      </c>
    </row>
    <row r="48" spans="4:8">
      <c r="D48" s="21" t="s">
        <v>33</v>
      </c>
      <c r="E48" s="6">
        <v>3918</v>
      </c>
      <c r="F48" s="6">
        <v>1767.75</v>
      </c>
      <c r="G48" s="7">
        <f t="shared" si="0"/>
        <v>-2150.25</v>
      </c>
      <c r="H48" s="8">
        <f t="shared" si="1"/>
        <v>-0.5488131699846861</v>
      </c>
    </row>
    <row r="49" spans="4:8">
      <c r="D49" s="21" t="s">
        <v>34</v>
      </c>
      <c r="E49" s="6">
        <v>15</v>
      </c>
      <c r="F49" s="6">
        <v>1704.75</v>
      </c>
      <c r="G49" s="7">
        <f t="shared" si="0"/>
        <v>1689.75</v>
      </c>
      <c r="H49" s="8">
        <f t="shared" si="1"/>
        <v>112.65</v>
      </c>
    </row>
    <row r="50" spans="4:8">
      <c r="D50" s="21" t="s">
        <v>35</v>
      </c>
      <c r="E50" s="6">
        <v>320.25</v>
      </c>
      <c r="F50" s="6">
        <v>1584.75</v>
      </c>
      <c r="G50" s="7">
        <f t="shared" si="0"/>
        <v>1264.5</v>
      </c>
      <c r="H50" s="8">
        <f t="shared" si="1"/>
        <v>3.9484777517564402</v>
      </c>
    </row>
    <row r="51" spans="4:8">
      <c r="D51" s="21" t="s">
        <v>36</v>
      </c>
      <c r="E51" s="6">
        <v>374.25</v>
      </c>
      <c r="F51" s="6">
        <v>1044.75</v>
      </c>
      <c r="G51" s="7">
        <f t="shared" si="0"/>
        <v>670.5</v>
      </c>
      <c r="H51" s="8">
        <f t="shared" si="1"/>
        <v>1.7915831663326653</v>
      </c>
    </row>
    <row r="52" spans="4:8">
      <c r="D52" s="21" t="s">
        <v>37</v>
      </c>
      <c r="E52" s="6">
        <f>E31-SUM(E32:E51)</f>
        <v>4518.75</v>
      </c>
      <c r="F52" s="6">
        <f>F31-SUM(F32:F51)</f>
        <v>3976.8639999963343</v>
      </c>
      <c r="G52" s="7">
        <f t="shared" si="0"/>
        <v>-541.88600000366569</v>
      </c>
      <c r="H52" s="8">
        <f t="shared" si="1"/>
        <v>-0.11991944675046544</v>
      </c>
    </row>
    <row r="53" spans="4:8">
      <c r="D53" s="17" t="s">
        <v>38</v>
      </c>
      <c r="E53" s="18">
        <v>13709931.545999998</v>
      </c>
      <c r="F53" s="18">
        <v>14742124.619999999</v>
      </c>
      <c r="G53" s="19">
        <f t="shared" si="0"/>
        <v>1032193.074000001</v>
      </c>
      <c r="H53" s="20">
        <f t="shared" si="1"/>
        <v>7.528798160200538E-2</v>
      </c>
    </row>
    <row r="54" spans="4:8">
      <c r="D54" s="21" t="s">
        <v>30</v>
      </c>
      <c r="E54" s="6">
        <v>3779128.75</v>
      </c>
      <c r="F54" s="6">
        <v>4034396.5579999993</v>
      </c>
      <c r="G54" s="7">
        <f t="shared" si="0"/>
        <v>255267.80799999926</v>
      </c>
      <c r="H54" s="8">
        <f t="shared" si="1"/>
        <v>6.7546734945190548E-2</v>
      </c>
    </row>
    <row r="55" spans="4:8">
      <c r="D55" s="21" t="s">
        <v>19</v>
      </c>
      <c r="E55" s="6">
        <v>3569042.6199999996</v>
      </c>
      <c r="F55" s="6">
        <v>3672092.2230000007</v>
      </c>
      <c r="G55" s="7">
        <f t="shared" si="0"/>
        <v>103049.60300000105</v>
      </c>
      <c r="H55" s="8">
        <f t="shared" si="1"/>
        <v>2.8873178040110112E-2</v>
      </c>
    </row>
    <row r="56" spans="4:8">
      <c r="D56" s="21" t="s">
        <v>17</v>
      </c>
      <c r="E56" s="6">
        <v>1521419.9479999994</v>
      </c>
      <c r="F56" s="6">
        <v>1605368.4689999996</v>
      </c>
      <c r="G56" s="7">
        <f t="shared" si="0"/>
        <v>83948.521000000183</v>
      </c>
      <c r="H56" s="8">
        <f t="shared" si="1"/>
        <v>5.5177744389611628E-2</v>
      </c>
    </row>
    <row r="57" spans="4:8">
      <c r="D57" s="21" t="s">
        <v>20</v>
      </c>
      <c r="E57" s="6">
        <v>1127375.25</v>
      </c>
      <c r="F57" s="6">
        <v>1259617.875</v>
      </c>
      <c r="G57" s="7">
        <f t="shared" si="0"/>
        <v>132242.625</v>
      </c>
      <c r="H57" s="8">
        <f t="shared" si="1"/>
        <v>0.11730133777550997</v>
      </c>
    </row>
    <row r="58" spans="4:8">
      <c r="D58" s="21" t="s">
        <v>23</v>
      </c>
      <c r="E58" s="6">
        <v>1062257.25</v>
      </c>
      <c r="F58" s="6">
        <v>1044337.3650000001</v>
      </c>
      <c r="G58" s="7">
        <f t="shared" si="0"/>
        <v>-17919.884999999893</v>
      </c>
      <c r="H58" s="8">
        <f t="shared" si="1"/>
        <v>-1.686962833155518E-2</v>
      </c>
    </row>
    <row r="59" spans="4:8">
      <c r="D59" s="21" t="s">
        <v>29</v>
      </c>
      <c r="E59" s="6">
        <v>478691.5</v>
      </c>
      <c r="F59" s="6">
        <v>504635.625</v>
      </c>
      <c r="G59" s="7">
        <f t="shared" si="0"/>
        <v>25944.125</v>
      </c>
      <c r="H59" s="8">
        <f t="shared" si="1"/>
        <v>5.4198006440473664E-2</v>
      </c>
    </row>
    <row r="60" spans="4:8">
      <c r="D60" s="21" t="s">
        <v>27</v>
      </c>
      <c r="E60" s="6">
        <v>451134.375</v>
      </c>
      <c r="F60" s="6">
        <v>486899.06099999999</v>
      </c>
      <c r="G60" s="7">
        <f t="shared" si="0"/>
        <v>35764.685999999987</v>
      </c>
      <c r="H60" s="8">
        <f t="shared" si="1"/>
        <v>7.9277235302674484E-2</v>
      </c>
    </row>
    <row r="61" spans="4:8">
      <c r="D61" s="21" t="s">
        <v>26</v>
      </c>
      <c r="E61" s="6">
        <v>372346</v>
      </c>
      <c r="F61" s="6">
        <v>459087.875</v>
      </c>
      <c r="G61" s="7">
        <f t="shared" si="0"/>
        <v>86741.875</v>
      </c>
      <c r="H61" s="8">
        <f t="shared" si="1"/>
        <v>0.23296040510707783</v>
      </c>
    </row>
    <row r="62" spans="4:8">
      <c r="D62" s="21" t="s">
        <v>22</v>
      </c>
      <c r="E62" s="6">
        <v>258943.35300000006</v>
      </c>
      <c r="F62" s="6">
        <v>456070.13399999996</v>
      </c>
      <c r="G62" s="7">
        <f t="shared" si="0"/>
        <v>197126.7809999999</v>
      </c>
      <c r="H62" s="8">
        <f t="shared" si="1"/>
        <v>0.76127376399578739</v>
      </c>
    </row>
    <row r="63" spans="4:8">
      <c r="D63" s="21" t="s">
        <v>18</v>
      </c>
      <c r="E63" s="6">
        <v>350549</v>
      </c>
      <c r="F63" s="6">
        <v>438794.125</v>
      </c>
      <c r="G63" s="7">
        <f t="shared" si="0"/>
        <v>88245.125</v>
      </c>
      <c r="H63" s="8">
        <f t="shared" si="1"/>
        <v>0.25173406570836032</v>
      </c>
    </row>
    <row r="64" spans="4:8">
      <c r="D64" s="21" t="s">
        <v>24</v>
      </c>
      <c r="E64" s="6">
        <v>352911.5</v>
      </c>
      <c r="F64" s="6">
        <v>385360.875</v>
      </c>
      <c r="G64" s="7">
        <f t="shared" si="0"/>
        <v>32449.375</v>
      </c>
      <c r="H64" s="8">
        <f t="shared" si="1"/>
        <v>9.1947627096311685E-2</v>
      </c>
    </row>
    <row r="65" spans="4:8">
      <c r="D65" s="21" t="s">
        <v>25</v>
      </c>
      <c r="E65" s="6">
        <v>237450</v>
      </c>
      <c r="F65" s="6">
        <v>190808.625</v>
      </c>
      <c r="G65" s="7">
        <f t="shared" si="0"/>
        <v>-46641.375</v>
      </c>
      <c r="H65" s="8">
        <f t="shared" si="1"/>
        <v>-0.19642608970309539</v>
      </c>
    </row>
    <row r="66" spans="4:8">
      <c r="D66" s="21" t="s">
        <v>21</v>
      </c>
      <c r="E66" s="6">
        <v>133717.75</v>
      </c>
      <c r="F66" s="6">
        <v>183325.185</v>
      </c>
      <c r="G66" s="7">
        <f t="shared" si="0"/>
        <v>49607.434999999998</v>
      </c>
      <c r="H66" s="8">
        <f t="shared" si="1"/>
        <v>0.37098616301874654</v>
      </c>
    </row>
    <row r="67" spans="4:8">
      <c r="D67" s="21" t="s">
        <v>33</v>
      </c>
      <c r="E67" s="6">
        <v>12697.75</v>
      </c>
      <c r="F67" s="6">
        <v>12059.5</v>
      </c>
      <c r="G67" s="7">
        <f t="shared" si="0"/>
        <v>-638.25</v>
      </c>
      <c r="H67" s="8">
        <f t="shared" si="1"/>
        <v>-5.0264810694808135E-2</v>
      </c>
    </row>
    <row r="68" spans="4:8">
      <c r="D68" s="21" t="s">
        <v>39</v>
      </c>
      <c r="E68" s="6">
        <v>133.5</v>
      </c>
      <c r="F68" s="6">
        <v>3004.5</v>
      </c>
      <c r="G68" s="7">
        <f t="shared" si="0"/>
        <v>2871</v>
      </c>
      <c r="H68" s="8">
        <f t="shared" si="1"/>
        <v>21.50561797752809</v>
      </c>
    </row>
    <row r="69" spans="4:8">
      <c r="D69" s="21" t="s">
        <v>40</v>
      </c>
      <c r="E69" s="6">
        <v>41.25</v>
      </c>
      <c r="F69" s="6">
        <v>2661.75</v>
      </c>
      <c r="G69" s="7">
        <f t="shared" si="0"/>
        <v>2620.5</v>
      </c>
      <c r="H69" s="8">
        <f t="shared" si="1"/>
        <v>63.527272727272724</v>
      </c>
    </row>
    <row r="70" spans="4:8">
      <c r="D70" s="21" t="s">
        <v>35</v>
      </c>
      <c r="E70" s="6">
        <v>121.5</v>
      </c>
      <c r="F70" s="6">
        <v>1131.375</v>
      </c>
      <c r="G70" s="7">
        <f t="shared" si="0"/>
        <v>1009.875</v>
      </c>
      <c r="H70" s="8">
        <f t="shared" si="1"/>
        <v>8.3117283950617278</v>
      </c>
    </row>
    <row r="71" spans="4:8">
      <c r="D71" s="21" t="s">
        <v>37</v>
      </c>
      <c r="E71" s="6">
        <f>E53-SUM(E54:E70)</f>
        <v>1970.25</v>
      </c>
      <c r="F71" s="6">
        <f>F53-SUM(F54:F70)</f>
        <v>2473.4999999981374</v>
      </c>
      <c r="G71" s="7">
        <f t="shared" si="0"/>
        <v>503.24999999813735</v>
      </c>
      <c r="H71" s="8">
        <f t="shared" si="1"/>
        <v>0.25542443852208468</v>
      </c>
    </row>
    <row r="72" spans="4:8">
      <c r="D72" s="17" t="s">
        <v>41</v>
      </c>
      <c r="E72" s="18">
        <v>3368341.15</v>
      </c>
      <c r="F72" s="18">
        <v>3633994.3749999995</v>
      </c>
      <c r="G72" s="19">
        <f t="shared" si="0"/>
        <v>265653.22499999963</v>
      </c>
      <c r="H72" s="20">
        <f t="shared" si="1"/>
        <v>7.8867671999316227E-2</v>
      </c>
    </row>
    <row r="73" spans="4:8">
      <c r="D73" s="21" t="s">
        <v>17</v>
      </c>
      <c r="E73" s="6">
        <v>1711899.1249999998</v>
      </c>
      <c r="F73" s="6">
        <v>1790598.9499999995</v>
      </c>
      <c r="G73" s="7">
        <f t="shared" si="0"/>
        <v>78699.824999999721</v>
      </c>
      <c r="H73" s="8">
        <f t="shared" si="1"/>
        <v>4.5972232738888591E-2</v>
      </c>
    </row>
    <row r="74" spans="4:8">
      <c r="D74" s="21" t="s">
        <v>19</v>
      </c>
      <c r="E74" s="6">
        <v>720954.60000000009</v>
      </c>
      <c r="F74" s="6">
        <v>838098.42500000028</v>
      </c>
      <c r="G74" s="7">
        <f t="shared" si="0"/>
        <v>117143.82500000019</v>
      </c>
      <c r="H74" s="8">
        <f t="shared" si="1"/>
        <v>0.16248432980384642</v>
      </c>
    </row>
    <row r="75" spans="4:8">
      <c r="D75" s="21" t="s">
        <v>18</v>
      </c>
      <c r="E75" s="6">
        <v>780438.97500000021</v>
      </c>
      <c r="F75" s="6">
        <v>834628.14999999979</v>
      </c>
      <c r="G75" s="7">
        <f t="shared" si="0"/>
        <v>54189.174999999581</v>
      </c>
      <c r="H75" s="8">
        <f t="shared" si="1"/>
        <v>6.9434224501665323E-2</v>
      </c>
    </row>
    <row r="76" spans="4:8">
      <c r="D76" s="21" t="s">
        <v>23</v>
      </c>
      <c r="E76" s="6">
        <v>92997.05</v>
      </c>
      <c r="F76" s="6">
        <v>91655.000000000029</v>
      </c>
      <c r="G76" s="7">
        <f t="shared" ref="G76:G139" si="2">F76-E76</f>
        <v>-1342.0499999999738</v>
      </c>
      <c r="H76" s="8">
        <f t="shared" ref="H76:H139" si="3">G76/E76</f>
        <v>-1.4431102922081655E-2</v>
      </c>
    </row>
    <row r="77" spans="4:8">
      <c r="D77" s="21" t="s">
        <v>30</v>
      </c>
      <c r="E77" s="6">
        <v>26813.724999999991</v>
      </c>
      <c r="F77" s="6">
        <v>27829.300000000017</v>
      </c>
      <c r="G77" s="7">
        <f t="shared" si="2"/>
        <v>1015.5750000000262</v>
      </c>
      <c r="H77" s="8">
        <f t="shared" si="3"/>
        <v>3.7875192648541986E-2</v>
      </c>
    </row>
    <row r="78" spans="4:8">
      <c r="D78" s="21" t="s">
        <v>27</v>
      </c>
      <c r="E78" s="6">
        <v>4947.75</v>
      </c>
      <c r="F78" s="6">
        <v>12606.75</v>
      </c>
      <c r="G78" s="7">
        <f t="shared" si="2"/>
        <v>7659</v>
      </c>
      <c r="H78" s="8">
        <f t="shared" si="3"/>
        <v>1.5479763528876762</v>
      </c>
    </row>
    <row r="79" spans="4:8">
      <c r="D79" s="21" t="s">
        <v>20</v>
      </c>
      <c r="E79" s="6">
        <v>3314.25</v>
      </c>
      <c r="F79" s="6">
        <v>12261</v>
      </c>
      <c r="G79" s="7">
        <f t="shared" si="2"/>
        <v>8946.75</v>
      </c>
      <c r="H79" s="8">
        <f t="shared" si="3"/>
        <v>2.6994795202534512</v>
      </c>
    </row>
    <row r="80" spans="4:8">
      <c r="D80" s="21" t="s">
        <v>24</v>
      </c>
      <c r="E80" s="6">
        <v>12846.75</v>
      </c>
      <c r="F80" s="6">
        <v>8883.75</v>
      </c>
      <c r="G80" s="7">
        <f t="shared" si="2"/>
        <v>-3963</v>
      </c>
      <c r="H80" s="8">
        <f t="shared" si="3"/>
        <v>-0.30848269017455776</v>
      </c>
    </row>
    <row r="81" spans="4:8">
      <c r="D81" s="21" t="s">
        <v>42</v>
      </c>
      <c r="E81" s="6">
        <v>1792.5</v>
      </c>
      <c r="F81" s="6">
        <v>7348.5</v>
      </c>
      <c r="G81" s="7">
        <f t="shared" si="2"/>
        <v>5556</v>
      </c>
      <c r="H81" s="8">
        <f t="shared" si="3"/>
        <v>3.0995815899581589</v>
      </c>
    </row>
    <row r="82" spans="4:8">
      <c r="D82" s="21" t="s">
        <v>22</v>
      </c>
      <c r="E82" s="6">
        <v>7617.75</v>
      </c>
      <c r="F82" s="6">
        <v>5412.75</v>
      </c>
      <c r="G82" s="7">
        <f t="shared" si="2"/>
        <v>-2205</v>
      </c>
      <c r="H82" s="8">
        <f t="shared" si="3"/>
        <v>-0.28945554789800138</v>
      </c>
    </row>
    <row r="83" spans="4:8">
      <c r="D83" s="21" t="s">
        <v>26</v>
      </c>
      <c r="E83" s="6">
        <v>2147.625</v>
      </c>
      <c r="F83" s="6">
        <v>2197.75</v>
      </c>
      <c r="G83" s="7">
        <f t="shared" si="2"/>
        <v>50.125</v>
      </c>
      <c r="H83" s="8">
        <f t="shared" si="3"/>
        <v>2.3339735754612654E-2</v>
      </c>
    </row>
    <row r="84" spans="4:8">
      <c r="D84" s="21" t="s">
        <v>37</v>
      </c>
      <c r="E84" s="6">
        <f>E72-SUM(E73:E83)</f>
        <v>2571.0500000002794</v>
      </c>
      <c r="F84" s="6">
        <f>F72-SUM(F73:F83)</f>
        <v>2474.0499999998137</v>
      </c>
      <c r="G84" s="7">
        <f t="shared" si="2"/>
        <v>-97.000000000465661</v>
      </c>
      <c r="H84" s="8">
        <f t="shared" si="3"/>
        <v>-3.7727776589508225E-2</v>
      </c>
    </row>
    <row r="85" spans="4:8">
      <c r="D85" s="17" t="s">
        <v>43</v>
      </c>
      <c r="E85" s="18">
        <v>1907102.0020000001</v>
      </c>
      <c r="F85" s="18">
        <v>2437277.4130000002</v>
      </c>
      <c r="G85" s="19">
        <f t="shared" si="2"/>
        <v>530175.41100000008</v>
      </c>
      <c r="H85" s="20">
        <f t="shared" si="3"/>
        <v>0.27800055290382947</v>
      </c>
    </row>
    <row r="86" spans="4:8">
      <c r="D86" s="21" t="s">
        <v>19</v>
      </c>
      <c r="E86" s="6">
        <v>909909.79500000004</v>
      </c>
      <c r="F86" s="6">
        <v>1280898.3220000002</v>
      </c>
      <c r="G86" s="7">
        <f t="shared" si="2"/>
        <v>370988.52700000012</v>
      </c>
      <c r="H86" s="8">
        <f t="shared" si="3"/>
        <v>0.40772011581653556</v>
      </c>
    </row>
    <row r="87" spans="4:8">
      <c r="D87" s="21" t="s">
        <v>17</v>
      </c>
      <c r="E87" s="6">
        <v>402710.33200000005</v>
      </c>
      <c r="F87" s="6">
        <v>482227.34100000007</v>
      </c>
      <c r="G87" s="7">
        <f t="shared" si="2"/>
        <v>79517.00900000002</v>
      </c>
      <c r="H87" s="8">
        <f t="shared" si="3"/>
        <v>0.1974546036727958</v>
      </c>
    </row>
    <row r="88" spans="4:8">
      <c r="D88" s="21" t="s">
        <v>21</v>
      </c>
      <c r="E88" s="6">
        <v>264954</v>
      </c>
      <c r="F88" s="6">
        <v>297975.75</v>
      </c>
      <c r="G88" s="7">
        <f t="shared" si="2"/>
        <v>33021.75</v>
      </c>
      <c r="H88" s="8">
        <f t="shared" si="3"/>
        <v>0.12463201159446545</v>
      </c>
    </row>
    <row r="89" spans="4:8">
      <c r="D89" s="21" t="s">
        <v>18</v>
      </c>
      <c r="E89" s="6">
        <v>135310.25</v>
      </c>
      <c r="F89" s="6">
        <v>175014</v>
      </c>
      <c r="G89" s="7">
        <f t="shared" si="2"/>
        <v>39703.75</v>
      </c>
      <c r="H89" s="8">
        <f t="shared" si="3"/>
        <v>0.29342751195862843</v>
      </c>
    </row>
    <row r="90" spans="4:8">
      <c r="D90" s="21" t="s">
        <v>30</v>
      </c>
      <c r="E90" s="6">
        <v>41980.75</v>
      </c>
      <c r="F90" s="6">
        <v>82461</v>
      </c>
      <c r="G90" s="7">
        <f t="shared" si="2"/>
        <v>40480.25</v>
      </c>
      <c r="H90" s="8">
        <f t="shared" si="3"/>
        <v>0.96425742751141896</v>
      </c>
    </row>
    <row r="91" spans="4:8">
      <c r="D91" s="21" t="s">
        <v>20</v>
      </c>
      <c r="E91" s="6">
        <v>95716.5</v>
      </c>
      <c r="F91" s="6">
        <v>49118.25</v>
      </c>
      <c r="G91" s="7">
        <f t="shared" si="2"/>
        <v>-46598.25</v>
      </c>
      <c r="H91" s="8">
        <f t="shared" si="3"/>
        <v>-0.4868361254329191</v>
      </c>
    </row>
    <row r="92" spans="4:8">
      <c r="D92" s="21" t="s">
        <v>26</v>
      </c>
      <c r="E92" s="6">
        <v>43092</v>
      </c>
      <c r="F92" s="6">
        <v>24681.75</v>
      </c>
      <c r="G92" s="7">
        <f t="shared" si="2"/>
        <v>-18410.25</v>
      </c>
      <c r="H92" s="8">
        <f t="shared" si="3"/>
        <v>-0.42723127262600946</v>
      </c>
    </row>
    <row r="93" spans="4:8">
      <c r="D93" s="21" t="s">
        <v>27</v>
      </c>
      <c r="E93" s="6">
        <v>2410.5</v>
      </c>
      <c r="F93" s="6">
        <v>16616.25</v>
      </c>
      <c r="G93" s="7">
        <f t="shared" si="2"/>
        <v>14205.75</v>
      </c>
      <c r="H93" s="8">
        <f t="shared" si="3"/>
        <v>5.8932794026135653</v>
      </c>
    </row>
    <row r="94" spans="4:8">
      <c r="D94" s="21" t="s">
        <v>24</v>
      </c>
      <c r="E94" s="6">
        <v>5233.5</v>
      </c>
      <c r="F94" s="6">
        <v>9522.75</v>
      </c>
      <c r="G94" s="7">
        <f t="shared" si="2"/>
        <v>4289.25</v>
      </c>
      <c r="H94" s="8">
        <f t="shared" si="3"/>
        <v>0.81957580968758958</v>
      </c>
    </row>
    <row r="95" spans="4:8">
      <c r="D95" s="21" t="s">
        <v>25</v>
      </c>
      <c r="E95" s="6">
        <v>225.75</v>
      </c>
      <c r="F95" s="6">
        <v>7008</v>
      </c>
      <c r="G95" s="7">
        <f t="shared" si="2"/>
        <v>6782.25</v>
      </c>
      <c r="H95" s="8">
        <f t="shared" si="3"/>
        <v>30.043189368770765</v>
      </c>
    </row>
    <row r="96" spans="4:8">
      <c r="D96" s="21" t="s">
        <v>33</v>
      </c>
      <c r="E96" s="6">
        <v>1980</v>
      </c>
      <c r="F96" s="6">
        <v>4187.25</v>
      </c>
      <c r="G96" s="7">
        <f t="shared" si="2"/>
        <v>2207.25</v>
      </c>
      <c r="H96" s="8">
        <f t="shared" si="3"/>
        <v>1.1147727272727272</v>
      </c>
    </row>
    <row r="97" spans="4:8">
      <c r="D97" s="21" t="s">
        <v>22</v>
      </c>
      <c r="E97" s="6">
        <v>3086.625</v>
      </c>
      <c r="F97" s="6">
        <v>3556.5</v>
      </c>
      <c r="G97" s="7">
        <f t="shared" si="2"/>
        <v>469.875</v>
      </c>
      <c r="H97" s="8">
        <f t="shared" si="3"/>
        <v>0.15222937674644635</v>
      </c>
    </row>
    <row r="98" spans="4:8">
      <c r="D98" s="21" t="s">
        <v>23</v>
      </c>
      <c r="E98" s="6">
        <v>477.75</v>
      </c>
      <c r="F98" s="6">
        <v>1976.25</v>
      </c>
      <c r="G98" s="7">
        <f t="shared" si="2"/>
        <v>1498.5</v>
      </c>
      <c r="H98" s="8">
        <f t="shared" si="3"/>
        <v>3.1365777080062793</v>
      </c>
    </row>
    <row r="99" spans="4:8">
      <c r="D99" s="21" t="s">
        <v>44</v>
      </c>
      <c r="E99" s="6">
        <v>5.25</v>
      </c>
      <c r="F99" s="6">
        <v>1035</v>
      </c>
      <c r="G99" s="7">
        <f t="shared" si="2"/>
        <v>1029.75</v>
      </c>
      <c r="H99" s="8">
        <f t="shared" si="3"/>
        <v>196.14285714285714</v>
      </c>
    </row>
    <row r="100" spans="4:8">
      <c r="D100" s="22" t="s">
        <v>37</v>
      </c>
      <c r="E100" s="6">
        <f>E85-SUM(E86:E99)</f>
        <v>9</v>
      </c>
      <c r="F100" s="6">
        <f>F85-SUM(F86:F99)</f>
        <v>999</v>
      </c>
      <c r="G100" s="7">
        <f t="shared" si="2"/>
        <v>990</v>
      </c>
      <c r="H100" s="8">
        <f t="shared" si="3"/>
        <v>110</v>
      </c>
    </row>
    <row r="101" spans="4:8">
      <c r="D101" s="17" t="s">
        <v>45</v>
      </c>
      <c r="E101" s="18">
        <v>467646.15</v>
      </c>
      <c r="F101" s="18">
        <v>530401.89999999991</v>
      </c>
      <c r="G101" s="19">
        <f t="shared" si="2"/>
        <v>62755.749999999884</v>
      </c>
      <c r="H101" s="20">
        <f t="shared" si="3"/>
        <v>0.13419494632854323</v>
      </c>
    </row>
    <row r="102" spans="4:8">
      <c r="D102" s="21" t="s">
        <v>17</v>
      </c>
      <c r="E102" s="6">
        <v>267600.90000000002</v>
      </c>
      <c r="F102" s="6">
        <v>297560.64999999985</v>
      </c>
      <c r="G102" s="7">
        <f t="shared" si="2"/>
        <v>29959.749999999825</v>
      </c>
      <c r="H102" s="8">
        <f t="shared" si="3"/>
        <v>0.11195683572065648</v>
      </c>
    </row>
    <row r="103" spans="4:8">
      <c r="D103" s="21" t="s">
        <v>26</v>
      </c>
      <c r="E103" s="6">
        <v>40654.5</v>
      </c>
      <c r="F103" s="6">
        <v>88383</v>
      </c>
      <c r="G103" s="7">
        <f t="shared" si="2"/>
        <v>47728.5</v>
      </c>
      <c r="H103" s="8">
        <f t="shared" si="3"/>
        <v>1.1740028779101945</v>
      </c>
    </row>
    <row r="104" spans="4:8">
      <c r="D104" s="21" t="s">
        <v>23</v>
      </c>
      <c r="E104" s="6">
        <v>52180.5</v>
      </c>
      <c r="F104" s="6">
        <v>53721.75</v>
      </c>
      <c r="G104" s="7">
        <f t="shared" si="2"/>
        <v>1541.25</v>
      </c>
      <c r="H104" s="8">
        <f t="shared" si="3"/>
        <v>2.9536895966884181E-2</v>
      </c>
    </row>
    <row r="105" spans="4:8">
      <c r="D105" s="21" t="s">
        <v>22</v>
      </c>
      <c r="E105" s="6">
        <v>44772</v>
      </c>
      <c r="F105" s="6">
        <v>46529.25</v>
      </c>
      <c r="G105" s="7">
        <f t="shared" si="2"/>
        <v>1757.25</v>
      </c>
      <c r="H105" s="8">
        <f t="shared" si="3"/>
        <v>3.924886089520236E-2</v>
      </c>
    </row>
    <row r="106" spans="4:8">
      <c r="D106" s="21" t="s">
        <v>31</v>
      </c>
      <c r="E106" s="6">
        <v>26577.75</v>
      </c>
      <c r="F106" s="6">
        <v>25830</v>
      </c>
      <c r="G106" s="7">
        <f t="shared" si="2"/>
        <v>-747.75</v>
      </c>
      <c r="H106" s="8">
        <f t="shared" si="3"/>
        <v>-2.8134435759234699E-2</v>
      </c>
    </row>
    <row r="107" spans="4:8">
      <c r="D107" s="21" t="s">
        <v>19</v>
      </c>
      <c r="E107" s="6">
        <v>25887.75</v>
      </c>
      <c r="F107" s="6">
        <v>13036.5</v>
      </c>
      <c r="G107" s="7">
        <f t="shared" si="2"/>
        <v>-12851.25</v>
      </c>
      <c r="H107" s="8">
        <f t="shared" si="3"/>
        <v>-0.49642205290146885</v>
      </c>
    </row>
    <row r="108" spans="4:8">
      <c r="D108" s="21" t="s">
        <v>30</v>
      </c>
      <c r="E108" s="6">
        <v>3296.25</v>
      </c>
      <c r="F108" s="6">
        <v>2507.25</v>
      </c>
      <c r="G108" s="7">
        <f t="shared" si="2"/>
        <v>-789</v>
      </c>
      <c r="H108" s="8">
        <f t="shared" si="3"/>
        <v>-0.23936291240045507</v>
      </c>
    </row>
    <row r="109" spans="4:8">
      <c r="D109" s="21" t="s">
        <v>18</v>
      </c>
      <c r="E109" s="6">
        <v>592.5</v>
      </c>
      <c r="F109" s="6">
        <v>1520.25</v>
      </c>
      <c r="G109" s="7">
        <f t="shared" si="2"/>
        <v>927.75</v>
      </c>
      <c r="H109" s="8">
        <f t="shared" si="3"/>
        <v>1.5658227848101265</v>
      </c>
    </row>
    <row r="110" spans="4:8">
      <c r="D110" s="21" t="s">
        <v>21</v>
      </c>
      <c r="E110" s="6">
        <v>362.25</v>
      </c>
      <c r="F110" s="6">
        <v>1028.25</v>
      </c>
      <c r="G110" s="7">
        <f t="shared" si="2"/>
        <v>666</v>
      </c>
      <c r="H110" s="8">
        <f t="shared" si="3"/>
        <v>1.8385093167701863</v>
      </c>
    </row>
    <row r="111" spans="4:8">
      <c r="D111" s="21" t="s">
        <v>24</v>
      </c>
      <c r="E111" s="6">
        <v>5721.75</v>
      </c>
      <c r="F111" s="6">
        <v>275.25</v>
      </c>
      <c r="G111" s="7">
        <f t="shared" si="2"/>
        <v>-5446.5</v>
      </c>
      <c r="H111" s="8">
        <f t="shared" si="3"/>
        <v>-0.95189408834709666</v>
      </c>
    </row>
    <row r="112" spans="4:8">
      <c r="D112" s="17" t="s">
        <v>46</v>
      </c>
      <c r="E112" s="18">
        <v>134065.54</v>
      </c>
      <c r="F112" s="18">
        <v>177364.36</v>
      </c>
      <c r="G112" s="19">
        <f t="shared" si="2"/>
        <v>43298.819999999978</v>
      </c>
      <c r="H112" s="20">
        <f t="shared" si="3"/>
        <v>0.32296755750955819</v>
      </c>
    </row>
    <row r="113" spans="4:8">
      <c r="D113" s="21" t="s">
        <v>17</v>
      </c>
      <c r="E113" s="6">
        <v>21831.049999999996</v>
      </c>
      <c r="F113" s="6">
        <v>44054.400000000009</v>
      </c>
      <c r="G113" s="7">
        <f t="shared" si="2"/>
        <v>22223.350000000013</v>
      </c>
      <c r="H113" s="8">
        <f t="shared" si="3"/>
        <v>1.0179698182176311</v>
      </c>
    </row>
    <row r="114" spans="4:8">
      <c r="D114" s="21" t="s">
        <v>47</v>
      </c>
      <c r="E114" s="6">
        <v>36104.24500000001</v>
      </c>
      <c r="F114" s="6">
        <v>27715.119999999988</v>
      </c>
      <c r="G114" s="7">
        <f t="shared" si="2"/>
        <v>-8389.1250000000218</v>
      </c>
      <c r="H114" s="8">
        <f t="shared" si="3"/>
        <v>-0.23235841104003199</v>
      </c>
    </row>
    <row r="115" spans="4:8">
      <c r="D115" s="21" t="s">
        <v>30</v>
      </c>
      <c r="E115" s="6">
        <v>15228.900000000003</v>
      </c>
      <c r="F115" s="6">
        <v>24393.650000000005</v>
      </c>
      <c r="G115" s="7">
        <f t="shared" si="2"/>
        <v>9164.7500000000018</v>
      </c>
      <c r="H115" s="8">
        <f t="shared" si="3"/>
        <v>0.6017998673574585</v>
      </c>
    </row>
    <row r="116" spans="4:8">
      <c r="D116" s="21" t="s">
        <v>18</v>
      </c>
      <c r="E116" s="6">
        <v>21001.8</v>
      </c>
      <c r="F116" s="6">
        <v>22645.679999999997</v>
      </c>
      <c r="G116" s="7">
        <f t="shared" si="2"/>
        <v>1643.8799999999974</v>
      </c>
      <c r="H116" s="8">
        <f t="shared" si="3"/>
        <v>7.8273290860783246E-2</v>
      </c>
    </row>
    <row r="117" spans="4:8">
      <c r="D117" s="21" t="s">
        <v>20</v>
      </c>
      <c r="E117" s="6">
        <v>17185.700000000008</v>
      </c>
      <c r="F117" s="6">
        <v>16697</v>
      </c>
      <c r="G117" s="7">
        <f t="shared" si="2"/>
        <v>-488.700000000008</v>
      </c>
      <c r="H117" s="8">
        <f t="shared" si="3"/>
        <v>-2.8436432615488911E-2</v>
      </c>
    </row>
    <row r="118" spans="4:8">
      <c r="D118" s="21" t="s">
        <v>42</v>
      </c>
      <c r="E118" s="6"/>
      <c r="F118" s="6">
        <v>13315.190000000004</v>
      </c>
      <c r="G118" s="7">
        <f t="shared" si="2"/>
        <v>13315.190000000004</v>
      </c>
      <c r="H118" s="8"/>
    </row>
    <row r="119" spans="4:8">
      <c r="D119" s="21" t="s">
        <v>48</v>
      </c>
      <c r="E119" s="6">
        <v>16968.75</v>
      </c>
      <c r="F119" s="6">
        <v>11153.349999999999</v>
      </c>
      <c r="G119" s="7">
        <f t="shared" si="2"/>
        <v>-5815.4000000000015</v>
      </c>
      <c r="H119" s="8">
        <f t="shared" si="3"/>
        <v>-0.3427123388581953</v>
      </c>
    </row>
    <row r="120" spans="4:8">
      <c r="D120" s="21" t="s">
        <v>49</v>
      </c>
      <c r="E120" s="6">
        <v>529.17000000000007</v>
      </c>
      <c r="F120" s="6">
        <v>9129.2099999999991</v>
      </c>
      <c r="G120" s="7">
        <f t="shared" si="2"/>
        <v>8600.0399999999991</v>
      </c>
      <c r="H120" s="8">
        <f t="shared" si="3"/>
        <v>16.251941720052152</v>
      </c>
    </row>
    <row r="121" spans="4:8">
      <c r="D121" s="21" t="s">
        <v>50</v>
      </c>
      <c r="E121" s="6">
        <v>2203.75</v>
      </c>
      <c r="F121" s="6">
        <v>3310.26</v>
      </c>
      <c r="G121" s="7">
        <f t="shared" si="2"/>
        <v>1106.5100000000002</v>
      </c>
      <c r="H121" s="8">
        <f t="shared" si="3"/>
        <v>0.50210323312535465</v>
      </c>
    </row>
    <row r="122" spans="4:8">
      <c r="D122" s="21" t="s">
        <v>22</v>
      </c>
      <c r="E122" s="6">
        <v>444.75</v>
      </c>
      <c r="F122" s="6">
        <v>3084</v>
      </c>
      <c r="G122" s="7">
        <f t="shared" si="2"/>
        <v>2639.25</v>
      </c>
      <c r="H122" s="8">
        <f t="shared" si="3"/>
        <v>5.9342327150084317</v>
      </c>
    </row>
    <row r="123" spans="4:8">
      <c r="D123" s="21" t="s">
        <v>19</v>
      </c>
      <c r="E123" s="6">
        <v>1065.175</v>
      </c>
      <c r="F123" s="6">
        <v>803.99999999999966</v>
      </c>
      <c r="G123" s="7">
        <f t="shared" si="2"/>
        <v>-261.1750000000003</v>
      </c>
      <c r="H123" s="8">
        <f t="shared" si="3"/>
        <v>-0.24519445161593195</v>
      </c>
    </row>
    <row r="124" spans="4:8">
      <c r="D124" s="22" t="s">
        <v>37</v>
      </c>
      <c r="E124" s="6">
        <f>E112-SUM(E113:E123)</f>
        <v>1502.25</v>
      </c>
      <c r="F124" s="6">
        <f>F112-SUM(F113:F123)</f>
        <v>1062.5</v>
      </c>
      <c r="G124" s="7">
        <f t="shared" si="2"/>
        <v>-439.75</v>
      </c>
      <c r="H124" s="8">
        <f t="shared" si="3"/>
        <v>-0.29272757530371107</v>
      </c>
    </row>
    <row r="125" spans="4:8">
      <c r="D125" s="17" t="s">
        <v>51</v>
      </c>
      <c r="E125" s="18">
        <v>75556.044999999984</v>
      </c>
      <c r="F125" s="18">
        <v>141683.34499999997</v>
      </c>
      <c r="G125" s="19">
        <f t="shared" si="2"/>
        <v>66127.299999999988</v>
      </c>
      <c r="H125" s="20">
        <f t="shared" si="3"/>
        <v>0.87520859515608584</v>
      </c>
    </row>
    <row r="126" spans="4:8">
      <c r="D126" s="21" t="s">
        <v>48</v>
      </c>
      <c r="E126" s="6">
        <v>44244.919999999984</v>
      </c>
      <c r="F126" s="6">
        <v>89457.11500000002</v>
      </c>
      <c r="G126" s="7">
        <f t="shared" si="2"/>
        <v>45212.195000000036</v>
      </c>
      <c r="H126" s="8">
        <f t="shared" si="3"/>
        <v>1.021861831821598</v>
      </c>
    </row>
    <row r="127" spans="4:8">
      <c r="D127" s="21" t="s">
        <v>42</v>
      </c>
      <c r="E127" s="6">
        <v>11769.04</v>
      </c>
      <c r="F127" s="6">
        <v>24393.289999999994</v>
      </c>
      <c r="G127" s="7">
        <f t="shared" si="2"/>
        <v>12624.249999999993</v>
      </c>
      <c r="H127" s="8">
        <f t="shared" si="3"/>
        <v>1.0726660798161951</v>
      </c>
    </row>
    <row r="128" spans="4:8">
      <c r="D128" s="21" t="s">
        <v>52</v>
      </c>
      <c r="E128" s="6">
        <v>9907</v>
      </c>
      <c r="F128" s="6">
        <v>10481.5</v>
      </c>
      <c r="G128" s="7">
        <f t="shared" si="2"/>
        <v>574.5</v>
      </c>
      <c r="H128" s="8">
        <f t="shared" si="3"/>
        <v>5.7989300494599778E-2</v>
      </c>
    </row>
    <row r="129" spans="4:8">
      <c r="D129" s="21" t="s">
        <v>19</v>
      </c>
      <c r="E129" s="6">
        <v>3589.5</v>
      </c>
      <c r="F129" s="6">
        <v>5523.034999999998</v>
      </c>
      <c r="G129" s="7">
        <f t="shared" si="2"/>
        <v>1933.534999999998</v>
      </c>
      <c r="H129" s="8">
        <f t="shared" si="3"/>
        <v>0.53866415935366985</v>
      </c>
    </row>
    <row r="130" spans="4:8">
      <c r="D130" s="21" t="s">
        <v>24</v>
      </c>
      <c r="E130" s="6">
        <v>659.66999999999962</v>
      </c>
      <c r="F130" s="6">
        <v>4414.74</v>
      </c>
      <c r="G130" s="7">
        <f t="shared" si="2"/>
        <v>3755.07</v>
      </c>
      <c r="H130" s="8">
        <f t="shared" si="3"/>
        <v>5.6923461730865466</v>
      </c>
    </row>
    <row r="131" spans="4:8">
      <c r="D131" s="21" t="s">
        <v>21</v>
      </c>
      <c r="E131" s="6">
        <v>2301.0000000000005</v>
      </c>
      <c r="F131" s="6">
        <v>2487.21</v>
      </c>
      <c r="G131" s="7">
        <f t="shared" si="2"/>
        <v>186.20999999999958</v>
      </c>
      <c r="H131" s="8">
        <f t="shared" si="3"/>
        <v>8.0925684485006324E-2</v>
      </c>
    </row>
    <row r="132" spans="4:8">
      <c r="D132" s="21" t="s">
        <v>18</v>
      </c>
      <c r="E132" s="6">
        <v>1538.25</v>
      </c>
      <c r="F132" s="6">
        <v>2149.0249999999996</v>
      </c>
      <c r="G132" s="7">
        <f t="shared" si="2"/>
        <v>610.77499999999964</v>
      </c>
      <c r="H132" s="8">
        <f t="shared" si="3"/>
        <v>0.39705834552250913</v>
      </c>
    </row>
    <row r="133" spans="4:8">
      <c r="D133" s="21" t="s">
        <v>30</v>
      </c>
      <c r="E133" s="6">
        <v>195.36000000000004</v>
      </c>
      <c r="F133" s="6">
        <v>1152.0600000000004</v>
      </c>
      <c r="G133" s="7">
        <f t="shared" si="2"/>
        <v>956.70000000000039</v>
      </c>
      <c r="H133" s="8">
        <f t="shared" si="3"/>
        <v>4.8971130221130235</v>
      </c>
    </row>
    <row r="134" spans="4:8">
      <c r="D134" s="22" t="s">
        <v>37</v>
      </c>
      <c r="E134" s="6">
        <f>E125-SUM(E126:E133)</f>
        <v>1351.304999999993</v>
      </c>
      <c r="F134" s="6">
        <f>F125-SUM(F126:F133)</f>
        <v>1625.3699999999662</v>
      </c>
      <c r="G134" s="7">
        <f t="shared" si="2"/>
        <v>274.06499999997322</v>
      </c>
      <c r="H134" s="8">
        <f t="shared" si="3"/>
        <v>0.20281505655642112</v>
      </c>
    </row>
    <row r="135" spans="4:8">
      <c r="D135" s="17" t="s">
        <v>53</v>
      </c>
      <c r="E135" s="18">
        <v>39166.225000000006</v>
      </c>
      <c r="F135" s="18">
        <v>39270.36</v>
      </c>
      <c r="G135" s="19">
        <f t="shared" si="2"/>
        <v>104.13499999999476</v>
      </c>
      <c r="H135" s="20">
        <f t="shared" si="3"/>
        <v>2.6587959396136532E-3</v>
      </c>
    </row>
    <row r="136" spans="4:8">
      <c r="D136" s="21" t="s">
        <v>54</v>
      </c>
      <c r="E136" s="6">
        <v>28662</v>
      </c>
      <c r="F136" s="6">
        <v>27858</v>
      </c>
      <c r="G136" s="7">
        <f t="shared" si="2"/>
        <v>-804</v>
      </c>
      <c r="H136" s="8">
        <f t="shared" si="3"/>
        <v>-2.8051078082478541E-2</v>
      </c>
    </row>
    <row r="137" spans="4:8">
      <c r="D137" s="21" t="s">
        <v>50</v>
      </c>
      <c r="E137" s="6">
        <v>9070.8500000000022</v>
      </c>
      <c r="F137" s="6">
        <v>9363.3499999999985</v>
      </c>
      <c r="G137" s="7">
        <f t="shared" si="2"/>
        <v>292.49999999999636</v>
      </c>
      <c r="H137" s="8">
        <f t="shared" si="3"/>
        <v>3.2246151132473394E-2</v>
      </c>
    </row>
    <row r="138" spans="4:8">
      <c r="D138" s="21" t="s">
        <v>48</v>
      </c>
      <c r="E138" s="6">
        <v>1117.5</v>
      </c>
      <c r="F138" s="6">
        <v>1566.375</v>
      </c>
      <c r="G138" s="7">
        <f t="shared" si="2"/>
        <v>448.875</v>
      </c>
      <c r="H138" s="8">
        <f t="shared" si="3"/>
        <v>0.40167785234899328</v>
      </c>
    </row>
    <row r="139" spans="4:8">
      <c r="D139" s="22" t="s">
        <v>37</v>
      </c>
      <c r="E139" s="6">
        <f>E135-SUM(E136:E138)</f>
        <v>315.875</v>
      </c>
      <c r="F139" s="6">
        <f>F135-SUM(F136:F138)</f>
        <v>482.63500000000204</v>
      </c>
      <c r="G139" s="7">
        <f t="shared" si="2"/>
        <v>166.76000000000204</v>
      </c>
      <c r="H139" s="8">
        <f t="shared" si="3"/>
        <v>0.52793035219628659</v>
      </c>
    </row>
    <row r="140" spans="4:8">
      <c r="D140" s="9" t="s">
        <v>14</v>
      </c>
      <c r="E140" s="10">
        <v>47305282.134000003</v>
      </c>
      <c r="F140" s="10">
        <v>48241620.001000002</v>
      </c>
      <c r="G140" s="11">
        <f t="shared" ref="G140:G190" si="4">F140-E140</f>
        <v>936337.86699999869</v>
      </c>
      <c r="H140" s="12">
        <f t="shared" ref="H140:H190" si="5">G140/E140</f>
        <v>1.9793516173260896E-2</v>
      </c>
    </row>
    <row r="145" spans="4:8">
      <c r="D145" s="27" t="s">
        <v>10</v>
      </c>
      <c r="E145" s="27"/>
      <c r="F145" s="27"/>
      <c r="G145" s="27"/>
      <c r="H145" s="27"/>
    </row>
    <row r="146" spans="4:8">
      <c r="D146" s="28" t="s">
        <v>2</v>
      </c>
      <c r="E146" s="27" t="s">
        <v>3</v>
      </c>
      <c r="F146" s="27"/>
      <c r="G146" s="29" t="s">
        <v>4</v>
      </c>
      <c r="H146" s="29"/>
    </row>
    <row r="147" spans="4:8">
      <c r="D147" s="28"/>
      <c r="E147" s="2" t="s">
        <v>5</v>
      </c>
      <c r="F147" s="2" t="s">
        <v>6</v>
      </c>
      <c r="G147" s="3" t="s">
        <v>7</v>
      </c>
      <c r="H147" s="4" t="s">
        <v>8</v>
      </c>
    </row>
    <row r="148" spans="4:8">
      <c r="D148" s="5" t="s">
        <v>55</v>
      </c>
      <c r="E148" s="6">
        <v>2475606.9500000007</v>
      </c>
      <c r="F148" s="6">
        <v>2437321.2500000014</v>
      </c>
      <c r="G148" s="7">
        <f t="shared" si="4"/>
        <v>-38285.699999999255</v>
      </c>
      <c r="H148" s="8">
        <f t="shared" si="5"/>
        <v>-1.5465177135651216E-2</v>
      </c>
    </row>
    <row r="149" spans="4:8">
      <c r="D149" s="5" t="s">
        <v>56</v>
      </c>
      <c r="E149" s="6">
        <v>1085146.5</v>
      </c>
      <c r="F149" s="6">
        <v>1011811.9799999996</v>
      </c>
      <c r="G149" s="7">
        <f t="shared" si="4"/>
        <v>-73334.520000000368</v>
      </c>
      <c r="H149" s="8">
        <f t="shared" si="5"/>
        <v>-6.758029445793759E-2</v>
      </c>
    </row>
    <row r="150" spans="4:8">
      <c r="D150" s="5" t="s">
        <v>57</v>
      </c>
      <c r="E150" s="6">
        <v>954030.74999999895</v>
      </c>
      <c r="F150" s="6">
        <v>952533.5999999987</v>
      </c>
      <c r="G150" s="7">
        <f t="shared" si="4"/>
        <v>-1497.1500000002561</v>
      </c>
      <c r="H150" s="8">
        <f t="shared" si="5"/>
        <v>-1.5692890402120244E-3</v>
      </c>
    </row>
    <row r="151" spans="4:8">
      <c r="D151" s="5" t="s">
        <v>58</v>
      </c>
      <c r="E151" s="6">
        <v>923164.23</v>
      </c>
      <c r="F151" s="6">
        <v>935029.84999999753</v>
      </c>
      <c r="G151" s="7">
        <f t="shared" si="4"/>
        <v>11865.619999997551</v>
      </c>
      <c r="H151" s="8">
        <f t="shared" si="5"/>
        <v>1.285320597830957E-2</v>
      </c>
    </row>
    <row r="152" spans="4:8">
      <c r="D152" s="5" t="s">
        <v>59</v>
      </c>
      <c r="E152" s="6">
        <v>648702.18999999971</v>
      </c>
      <c r="F152" s="6">
        <v>662465.24999999988</v>
      </c>
      <c r="G152" s="7">
        <f t="shared" si="4"/>
        <v>13763.060000000172</v>
      </c>
      <c r="H152" s="8">
        <f t="shared" si="5"/>
        <v>2.121629957808556E-2</v>
      </c>
    </row>
    <row r="153" spans="4:8">
      <c r="D153" s="5" t="s">
        <v>60</v>
      </c>
      <c r="E153" s="6">
        <v>495672.62000000215</v>
      </c>
      <c r="F153" s="6">
        <v>568992.52500000095</v>
      </c>
      <c r="G153" s="7">
        <f t="shared" si="4"/>
        <v>73319.904999998806</v>
      </c>
      <c r="H153" s="8">
        <f t="shared" si="5"/>
        <v>0.14792002229213</v>
      </c>
    </row>
    <row r="154" spans="4:8">
      <c r="D154" s="5" t="s">
        <v>61</v>
      </c>
      <c r="E154" s="6">
        <v>485692.82499999972</v>
      </c>
      <c r="F154" s="6">
        <v>482417.35500000056</v>
      </c>
      <c r="G154" s="7">
        <f t="shared" si="4"/>
        <v>-3275.4699999991572</v>
      </c>
      <c r="H154" s="8">
        <f t="shared" si="5"/>
        <v>-6.7439126777282723E-3</v>
      </c>
    </row>
    <row r="155" spans="4:8">
      <c r="D155" s="5" t="s">
        <v>62</v>
      </c>
      <c r="E155" s="6">
        <v>366442.90000000154</v>
      </c>
      <c r="F155" s="6">
        <v>409218.00000000192</v>
      </c>
      <c r="G155" s="7">
        <f t="shared" si="4"/>
        <v>42775.100000000384</v>
      </c>
      <c r="H155" s="8">
        <f t="shared" si="5"/>
        <v>0.11673060113867728</v>
      </c>
    </row>
    <row r="156" spans="4:8">
      <c r="D156" s="5" t="s">
        <v>63</v>
      </c>
      <c r="E156" s="6">
        <v>137157.89999999997</v>
      </c>
      <c r="F156" s="6">
        <v>133258.39999999997</v>
      </c>
      <c r="G156" s="7">
        <f t="shared" si="4"/>
        <v>-3899.5</v>
      </c>
      <c r="H156" s="8">
        <f t="shared" si="5"/>
        <v>-2.8430735670347831E-2</v>
      </c>
    </row>
    <row r="157" spans="4:8">
      <c r="D157" s="5" t="s">
        <v>64</v>
      </c>
      <c r="E157" s="6">
        <v>120812.64999999912</v>
      </c>
      <c r="F157" s="6">
        <v>126576.99999999943</v>
      </c>
      <c r="G157" s="7">
        <f t="shared" si="4"/>
        <v>5764.3500000003114</v>
      </c>
      <c r="H157" s="8">
        <f t="shared" si="5"/>
        <v>4.7713132689336371E-2</v>
      </c>
    </row>
    <row r="158" spans="4:8">
      <c r="D158" s="5" t="s">
        <v>65</v>
      </c>
      <c r="E158" s="6">
        <v>44388.069999999971</v>
      </c>
      <c r="F158" s="6">
        <v>45827.459999999955</v>
      </c>
      <c r="G158" s="7">
        <f t="shared" si="4"/>
        <v>1439.3899999999849</v>
      </c>
      <c r="H158" s="8">
        <f t="shared" si="5"/>
        <v>3.2427406733385476E-2</v>
      </c>
    </row>
    <row r="159" spans="4:8">
      <c r="D159" s="5" t="s">
        <v>66</v>
      </c>
      <c r="E159" s="6">
        <v>10281.399999999998</v>
      </c>
      <c r="F159" s="6">
        <v>10396.999999999998</v>
      </c>
      <c r="G159" s="7">
        <f t="shared" si="4"/>
        <v>115.60000000000036</v>
      </c>
      <c r="H159" s="8">
        <f t="shared" si="5"/>
        <v>1.1243604956523469E-2</v>
      </c>
    </row>
    <row r="160" spans="4:8">
      <c r="D160" s="9" t="s">
        <v>14</v>
      </c>
      <c r="E160" s="10">
        <v>7747098.9850000022</v>
      </c>
      <c r="F160" s="10">
        <v>7775849.669999999</v>
      </c>
      <c r="G160" s="11">
        <f t="shared" si="4"/>
        <v>28750.684999996796</v>
      </c>
      <c r="H160" s="12">
        <f t="shared" si="5"/>
        <v>3.711154982744394E-3</v>
      </c>
    </row>
    <row r="163" spans="4:8" ht="12.75" customHeight="1">
      <c r="D163" s="26" t="s">
        <v>67</v>
      </c>
      <c r="E163" s="26"/>
      <c r="F163" s="26"/>
      <c r="G163" s="26"/>
      <c r="H163" s="26"/>
    </row>
    <row r="164" spans="4:8" ht="12.75" customHeight="1">
      <c r="D164" s="26"/>
      <c r="E164" s="26"/>
      <c r="F164" s="26"/>
      <c r="G164" s="26"/>
      <c r="H164" s="26"/>
    </row>
    <row r="165" spans="4:8">
      <c r="D165" s="26"/>
      <c r="E165" s="26"/>
      <c r="F165" s="26"/>
      <c r="G165" s="26"/>
      <c r="H165" s="26"/>
    </row>
    <row r="166" spans="4:8">
      <c r="D166" s="26"/>
      <c r="E166" s="26"/>
      <c r="F166" s="26"/>
      <c r="G166" s="26"/>
      <c r="H166" s="26"/>
    </row>
    <row r="167" spans="4:8">
      <c r="D167" s="23"/>
      <c r="E167" s="23"/>
      <c r="F167" s="23"/>
      <c r="G167" s="23"/>
      <c r="H167" s="23"/>
    </row>
    <row r="169" spans="4:8">
      <c r="D169" s="27" t="s">
        <v>68</v>
      </c>
      <c r="E169" s="27"/>
      <c r="F169" s="27"/>
      <c r="G169" s="27"/>
      <c r="H169" s="27"/>
    </row>
    <row r="170" spans="4:8">
      <c r="D170" s="28" t="s">
        <v>2</v>
      </c>
      <c r="E170" s="27" t="s">
        <v>3</v>
      </c>
      <c r="F170" s="27"/>
      <c r="G170" s="29" t="s">
        <v>4</v>
      </c>
      <c r="H170" s="29"/>
    </row>
    <row r="171" spans="4:8">
      <c r="D171" s="28"/>
      <c r="E171" s="2" t="s">
        <v>5</v>
      </c>
      <c r="F171" s="2" t="s">
        <v>6</v>
      </c>
      <c r="G171" s="3" t="s">
        <v>7</v>
      </c>
      <c r="H171" s="4" t="s">
        <v>8</v>
      </c>
    </row>
    <row r="172" spans="4:8">
      <c r="D172" s="5" t="s">
        <v>69</v>
      </c>
      <c r="E172" s="6">
        <v>6645314.8730000043</v>
      </c>
      <c r="F172" s="6">
        <v>6943184.0890000025</v>
      </c>
      <c r="G172" s="7">
        <f t="shared" si="4"/>
        <v>297869.21599999815</v>
      </c>
      <c r="H172" s="8">
        <f t="shared" si="5"/>
        <v>4.4823943137780334E-2</v>
      </c>
    </row>
    <row r="173" spans="4:8">
      <c r="D173" s="5" t="s">
        <v>70</v>
      </c>
      <c r="E173" s="6">
        <v>1321120.3730000004</v>
      </c>
      <c r="F173" s="6">
        <v>1364926.7289999991</v>
      </c>
      <c r="G173" s="7">
        <f t="shared" si="4"/>
        <v>43806.355999998748</v>
      </c>
      <c r="H173" s="8">
        <f t="shared" si="5"/>
        <v>3.3158489487618202E-2</v>
      </c>
    </row>
    <row r="174" spans="4:8">
      <c r="D174" s="5" t="s">
        <v>71</v>
      </c>
      <c r="E174" s="6">
        <v>3006385.2140000011</v>
      </c>
      <c r="F174" s="6">
        <v>3093244.0110000027</v>
      </c>
      <c r="G174" s="7">
        <f t="shared" si="4"/>
        <v>86858.79700000165</v>
      </c>
      <c r="H174" s="8">
        <f t="shared" si="5"/>
        <v>2.8891439658338347E-2</v>
      </c>
    </row>
    <row r="175" spans="4:8">
      <c r="D175" s="5" t="s">
        <v>72</v>
      </c>
      <c r="E175" s="6">
        <v>779638.18099999975</v>
      </c>
      <c r="F175" s="6">
        <v>794102.95900000015</v>
      </c>
      <c r="G175" s="7">
        <f t="shared" si="4"/>
        <v>14464.778000000399</v>
      </c>
      <c r="H175" s="8">
        <f t="shared" si="5"/>
        <v>1.8553193458851914E-2</v>
      </c>
    </row>
    <row r="176" spans="4:8">
      <c r="D176" s="5" t="s">
        <v>73</v>
      </c>
      <c r="E176" s="6">
        <v>1794303.7039999992</v>
      </c>
      <c r="F176" s="6">
        <v>1845538.3399999987</v>
      </c>
      <c r="G176" s="7">
        <f t="shared" si="4"/>
        <v>51234.635999999475</v>
      </c>
      <c r="H176" s="8">
        <f t="shared" si="5"/>
        <v>2.8554049064148563E-2</v>
      </c>
    </row>
    <row r="177" spans="4:8">
      <c r="D177" s="5" t="s">
        <v>74</v>
      </c>
      <c r="E177" s="6">
        <v>5667281.0039999997</v>
      </c>
      <c r="F177" s="6">
        <v>5800781.6720000021</v>
      </c>
      <c r="G177" s="7">
        <f t="shared" si="4"/>
        <v>133500.66800000239</v>
      </c>
      <c r="H177" s="8">
        <f t="shared" si="5"/>
        <v>2.3556387605586673E-2</v>
      </c>
    </row>
    <row r="178" spans="4:8">
      <c r="D178" s="5" t="s">
        <v>75</v>
      </c>
      <c r="E178" s="6">
        <v>2711706.430000002</v>
      </c>
      <c r="F178" s="6">
        <v>2734747.3059999994</v>
      </c>
      <c r="G178" s="7">
        <f t="shared" si="4"/>
        <v>23040.87599999737</v>
      </c>
      <c r="H178" s="8">
        <f t="shared" si="5"/>
        <v>8.4968179981036347E-3</v>
      </c>
    </row>
    <row r="179" spans="4:8">
      <c r="D179" s="5" t="s">
        <v>76</v>
      </c>
      <c r="E179" s="6">
        <v>3038242.1959999995</v>
      </c>
      <c r="F179" s="6">
        <v>2996762.3449999983</v>
      </c>
      <c r="G179" s="7">
        <f t="shared" si="4"/>
        <v>-41479.851000001188</v>
      </c>
      <c r="H179" s="8">
        <f t="shared" si="5"/>
        <v>-1.3652582093228619E-2</v>
      </c>
    </row>
    <row r="180" spans="4:8">
      <c r="D180" s="5" t="s">
        <v>77</v>
      </c>
      <c r="E180" s="6">
        <v>2234709.1660000025</v>
      </c>
      <c r="F180" s="6">
        <v>2270571.4790000017</v>
      </c>
      <c r="G180" s="7">
        <f t="shared" si="4"/>
        <v>35862.312999999151</v>
      </c>
      <c r="H180" s="8">
        <f t="shared" si="5"/>
        <v>1.6047865890392608E-2</v>
      </c>
    </row>
    <row r="181" spans="4:8">
      <c r="D181" s="5" t="s">
        <v>78</v>
      </c>
      <c r="E181" s="6">
        <v>8696360.2069999948</v>
      </c>
      <c r="F181" s="6">
        <v>8696353.3680000044</v>
      </c>
      <c r="G181" s="7">
        <f t="shared" si="4"/>
        <v>-6.8389999903738499</v>
      </c>
      <c r="H181" s="8">
        <f t="shared" si="5"/>
        <v>-7.8642096550565001E-7</v>
      </c>
    </row>
    <row r="182" spans="4:8">
      <c r="D182" s="5" t="s">
        <v>79</v>
      </c>
      <c r="E182" s="6">
        <v>4779850.1750000054</v>
      </c>
      <c r="F182" s="6">
        <v>4895851.7790000029</v>
      </c>
      <c r="G182" s="7">
        <f t="shared" si="4"/>
        <v>116001.60399999749</v>
      </c>
      <c r="H182" s="8">
        <f t="shared" si="5"/>
        <v>2.4268878678817031E-2</v>
      </c>
    </row>
    <row r="183" spans="4:8">
      <c r="D183" s="5" t="s">
        <v>80</v>
      </c>
      <c r="E183" s="6">
        <v>1010458.3230000004</v>
      </c>
      <c r="F183" s="6">
        <v>1021857.4549999994</v>
      </c>
      <c r="G183" s="7">
        <f t="shared" si="4"/>
        <v>11399.131999998935</v>
      </c>
      <c r="H183" s="8">
        <f t="shared" si="5"/>
        <v>1.1281150088561278E-2</v>
      </c>
    </row>
    <row r="184" spans="4:8">
      <c r="D184" s="5" t="s">
        <v>81</v>
      </c>
      <c r="E184" s="6">
        <v>1823468.6700000004</v>
      </c>
      <c r="F184" s="6">
        <v>1847624.9680000013</v>
      </c>
      <c r="G184" s="7">
        <f t="shared" si="4"/>
        <v>24156.298000000883</v>
      </c>
      <c r="H184" s="8">
        <f t="shared" si="5"/>
        <v>1.324744340137244E-2</v>
      </c>
    </row>
    <row r="185" spans="4:8">
      <c r="D185" s="5" t="s">
        <v>82</v>
      </c>
      <c r="E185" s="6">
        <v>2112911.9499999997</v>
      </c>
      <c r="F185" s="6">
        <v>2096278.2519999999</v>
      </c>
      <c r="G185" s="7">
        <f t="shared" si="4"/>
        <v>-16633.697999999858</v>
      </c>
      <c r="H185" s="8">
        <f t="shared" si="5"/>
        <v>-7.872404716154812E-3</v>
      </c>
    </row>
    <row r="186" spans="4:8">
      <c r="D186" s="5" t="s">
        <v>83</v>
      </c>
      <c r="E186" s="6">
        <v>4843609.4570000032</v>
      </c>
      <c r="F186" s="6">
        <v>4913712.4459999967</v>
      </c>
      <c r="G186" s="7">
        <f t="shared" si="4"/>
        <v>70102.98899999354</v>
      </c>
      <c r="H186" s="8">
        <f t="shared" si="5"/>
        <v>1.4473295095805139E-2</v>
      </c>
    </row>
    <row r="187" spans="4:8">
      <c r="D187" s="5" t="s">
        <v>84</v>
      </c>
      <c r="E187" s="6">
        <v>1784427.7169999999</v>
      </c>
      <c r="F187" s="6">
        <v>1838129.3249999995</v>
      </c>
      <c r="G187" s="7">
        <f t="shared" si="4"/>
        <v>53701.607999999542</v>
      </c>
      <c r="H187" s="8">
        <f t="shared" si="5"/>
        <v>3.0094582979400979E-2</v>
      </c>
    </row>
    <row r="188" spans="4:8">
      <c r="D188" s="5" t="s">
        <v>85</v>
      </c>
      <c r="E188" s="6">
        <v>3042072.7120000017</v>
      </c>
      <c r="F188" s="6">
        <v>3119791.6590000037</v>
      </c>
      <c r="G188" s="7">
        <f t="shared" si="4"/>
        <v>77718.947000002023</v>
      </c>
      <c r="H188" s="8">
        <f t="shared" si="5"/>
        <v>2.5548024113107387E-2</v>
      </c>
    </row>
    <row r="189" spans="4:8">
      <c r="D189" s="5" t="s">
        <v>86</v>
      </c>
      <c r="E189" s="6">
        <v>1979339.9289999993</v>
      </c>
      <c r="F189" s="6">
        <v>2025381.8320000004</v>
      </c>
      <c r="G189" s="7">
        <f t="shared" si="4"/>
        <v>46041.903000001097</v>
      </c>
      <c r="H189" s="8">
        <f t="shared" si="5"/>
        <v>2.326124094473371E-2</v>
      </c>
    </row>
    <row r="190" spans="4:8">
      <c r="D190" s="9" t="s">
        <v>14</v>
      </c>
      <c r="E190" s="10">
        <v>57271200.281000018</v>
      </c>
      <c r="F190" s="10">
        <v>58298840.014000006</v>
      </c>
      <c r="G190" s="11">
        <f t="shared" si="4"/>
        <v>1027639.7329999879</v>
      </c>
      <c r="H190" s="12">
        <f t="shared" si="5"/>
        <v>1.7943394375495778E-2</v>
      </c>
    </row>
  </sheetData>
  <mergeCells count="19">
    <mergeCell ref="D146:D147"/>
    <mergeCell ref="E146:F146"/>
    <mergeCell ref="G146:H146"/>
    <mergeCell ref="D2:H5"/>
    <mergeCell ref="D8:H8"/>
    <mergeCell ref="D9:D10"/>
    <mergeCell ref="E9:F9"/>
    <mergeCell ref="G9:H9"/>
    <mergeCell ref="D19:H25"/>
    <mergeCell ref="D28:H28"/>
    <mergeCell ref="D29:D30"/>
    <mergeCell ref="E29:F29"/>
    <mergeCell ref="G29:H29"/>
    <mergeCell ref="D145:H145"/>
    <mergeCell ref="D163:H166"/>
    <mergeCell ref="D169:H169"/>
    <mergeCell ref="D170:D171"/>
    <mergeCell ref="E170:F170"/>
    <mergeCell ref="G170:H17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6756168E9D51F4884422AF8811BC745" ma:contentTypeVersion="20" ma:contentTypeDescription="Opprett et nytt dokument." ma:contentTypeScope="" ma:versionID="e63dd0323b00081c59b4c61fb611c905">
  <xsd:schema xmlns:xsd="http://www.w3.org/2001/XMLSchema" xmlns:xs="http://www.w3.org/2001/XMLSchema" xmlns:p="http://schemas.microsoft.com/office/2006/metadata/properties" xmlns:ns2="38017dbb-a32a-40e8-9f02-a412e9e1a8ab" xmlns:ns3="bb9e497e-50d1-499c-ab9b-a1dd365e5d32" xmlns:ns4="cb3009fd-0dd9-42b4-b636-d64152022a82" targetNamespace="http://schemas.microsoft.com/office/2006/metadata/properties" ma:root="true" ma:fieldsID="2787b651c0e81e83d85509309ef1a6b8" ns2:_="" ns3:_="" ns4:_="">
    <xsd:import namespace="38017dbb-a32a-40e8-9f02-a412e9e1a8ab"/>
    <xsd:import namespace="bb9e497e-50d1-499c-ab9b-a1dd365e5d32"/>
    <xsd:import namespace="cb3009fd-0dd9-42b4-b636-d64152022a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4:TaxCatchAll" minOccurs="0"/>
                <xsd:element ref="ns2:lcf76f155ced4ddcb4097134ff3c332f"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17dbb-a32a-40e8-9f02-a412e9e1a8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1bc1a000-f7e0-4dd1-a917-6a95be978c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9e497e-50d1-499c-ab9b-a1dd365e5d32"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3009fd-0dd9-42b4-b636-d64152022a8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963cdbb-252c-4d42-aa37-721b51ee920e}" ma:internalName="TaxCatchAll" ma:showField="CatchAllData" ma:web="bb9e497e-50d1-499c-ab9b-a1dd365e5d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8017dbb-a32a-40e8-9f02-a412e9e1a8ab">
      <Terms xmlns="http://schemas.microsoft.com/office/infopath/2007/PartnerControls"/>
    </lcf76f155ced4ddcb4097134ff3c332f>
    <TaxCatchAll xmlns="cb3009fd-0dd9-42b4-b636-d64152022a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52FAA4-AD33-46CA-8B37-56D2B2969690}"/>
</file>

<file path=customXml/itemProps2.xml><?xml version="1.0" encoding="utf-8"?>
<ds:datastoreItem xmlns:ds="http://schemas.openxmlformats.org/officeDocument/2006/customXml" ds:itemID="{5B76E41C-D925-4B55-B667-E0934131444C}"/>
</file>

<file path=customXml/itemProps3.xml><?xml version="1.0" encoding="utf-8"?>
<ds:datastoreItem xmlns:ds="http://schemas.openxmlformats.org/officeDocument/2006/customXml" ds:itemID="{0C508CE2-82FE-4C26-AB2D-D16C332D59E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Nordahl, Jens</dc:creator>
  <cp:keywords/>
  <dc:description/>
  <cp:lastModifiedBy/>
  <cp:revision/>
  <dcterms:created xsi:type="dcterms:W3CDTF">2018-10-06T13:49:07Z</dcterms:created>
  <dcterms:modified xsi:type="dcterms:W3CDTF">2025-02-03T10:33:18Z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0x010100C6756168E9D51F4884422AF8811BC745</vt:lpwstr>
  </property>
  <property fmtid="{D5CDD505-2E9C-101B-9397-08002B2CF9AE}" pid="3" name="MediaServiceImageTags">
    <vt:lpwstr/>
  </property>
</Properties>
</file>