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5/Salgstall web/"/>
    </mc:Choice>
  </mc:AlternateContent>
  <xr:revisionPtr revIDLastSave="22" documentId="8_{2FD08C7D-0627-4B59-BC0B-DD078803D9AF}" xr6:coauthVersionLast="47" xr6:coauthVersionMax="47" xr10:uidLastSave="{83F39A99-E613-471A-A4BC-E13B4952A31B}"/>
  <bookViews>
    <workbookView xWindow="-120" yWindow="-120" windowWidth="51840" windowHeight="21120" xr2:uid="{00000000-000D-0000-FFFF-FFFF00000000}"/>
  </bookViews>
  <sheets>
    <sheet name="Januar 2026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1" i="3" l="1"/>
  <c r="E131" i="3" s="1"/>
  <c r="D130" i="3"/>
  <c r="E130" i="3" s="1"/>
  <c r="C129" i="3"/>
  <c r="B129" i="3"/>
  <c r="D128" i="3"/>
  <c r="E128" i="3" s="1"/>
  <c r="D127" i="3"/>
  <c r="E127" i="3" s="1"/>
  <c r="D126" i="3"/>
  <c r="E126" i="3" s="1"/>
  <c r="D125" i="3"/>
  <c r="E125" i="3" s="1"/>
  <c r="D124" i="3"/>
  <c r="E124" i="3" s="1"/>
  <c r="C123" i="3"/>
  <c r="B123" i="3"/>
  <c r="D122" i="3"/>
  <c r="E122" i="3" s="1"/>
  <c r="D121" i="3"/>
  <c r="E121" i="3" s="1"/>
  <c r="D120" i="3"/>
  <c r="E120" i="3" s="1"/>
  <c r="D119" i="3"/>
  <c r="E119" i="3" s="1"/>
  <c r="D118" i="3"/>
  <c r="E118" i="3" s="1"/>
  <c r="D117" i="3"/>
  <c r="E117" i="3" s="1"/>
  <c r="D116" i="3"/>
  <c r="E116" i="3" s="1"/>
  <c r="D115" i="3"/>
  <c r="E115" i="3" s="1"/>
  <c r="D114" i="3"/>
  <c r="E114" i="3" s="1"/>
  <c r="C113" i="3"/>
  <c r="B113" i="3"/>
  <c r="D112" i="3"/>
  <c r="E112" i="3" s="1"/>
  <c r="D111" i="3"/>
  <c r="E111" i="3" s="1"/>
  <c r="D110" i="3"/>
  <c r="E110" i="3" s="1"/>
  <c r="D109" i="3"/>
  <c r="E109" i="3" s="1"/>
  <c r="D108" i="3"/>
  <c r="E108" i="3" s="1"/>
  <c r="D107" i="3"/>
  <c r="E107" i="3" s="1"/>
  <c r="D106" i="3"/>
  <c r="E106" i="3" s="1"/>
  <c r="D105" i="3"/>
  <c r="E105" i="3" s="1"/>
  <c r="C104" i="3"/>
  <c r="B104" i="3"/>
  <c r="D103" i="3"/>
  <c r="E103" i="3" s="1"/>
  <c r="D102" i="3"/>
  <c r="E102" i="3" s="1"/>
  <c r="D101" i="3"/>
  <c r="E101" i="3" s="1"/>
  <c r="D100" i="3"/>
  <c r="E100" i="3" s="1"/>
  <c r="D99" i="3"/>
  <c r="E99" i="3" s="1"/>
  <c r="D98" i="3"/>
  <c r="E98" i="3" s="1"/>
  <c r="D97" i="3"/>
  <c r="E97" i="3" s="1"/>
  <c r="D96" i="3"/>
  <c r="E96" i="3" s="1"/>
  <c r="D95" i="3"/>
  <c r="E95" i="3" s="1"/>
  <c r="D94" i="3"/>
  <c r="E94" i="3" s="1"/>
  <c r="D93" i="3"/>
  <c r="E93" i="3" s="1"/>
  <c r="D92" i="3"/>
  <c r="E92" i="3" s="1"/>
  <c r="D91" i="3"/>
  <c r="E91" i="3" s="1"/>
  <c r="D90" i="3"/>
  <c r="E90" i="3" s="1"/>
  <c r="D89" i="3"/>
  <c r="E89" i="3" s="1"/>
  <c r="D88" i="3"/>
  <c r="E88" i="3" s="1"/>
  <c r="D87" i="3"/>
  <c r="E87" i="3" s="1"/>
  <c r="C86" i="3"/>
  <c r="B86" i="3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7" i="3"/>
  <c r="E77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1" i="3"/>
  <c r="E51" i="3" s="1"/>
  <c r="D50" i="3"/>
  <c r="E50" i="3" s="1"/>
  <c r="D49" i="3"/>
  <c r="E49" i="3" s="1"/>
  <c r="D48" i="3"/>
  <c r="E48" i="3" s="1"/>
  <c r="D40" i="3"/>
  <c r="E40" i="3" s="1"/>
  <c r="D39" i="3"/>
  <c r="E39" i="3" s="1"/>
  <c r="D38" i="3"/>
  <c r="E38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5" i="3"/>
  <c r="E25" i="3" s="1"/>
  <c r="D24" i="3"/>
  <c r="E24" i="3" s="1"/>
  <c r="D23" i="3"/>
  <c r="E23" i="3" s="1"/>
  <c r="D22" i="3"/>
  <c r="E22" i="3" s="1"/>
  <c r="D21" i="3"/>
  <c r="E21" i="3" s="1"/>
  <c r="D20" i="3"/>
  <c r="E20" i="3" s="1"/>
  <c r="D19" i="3"/>
  <c r="E19" i="3" s="1"/>
  <c r="D18" i="3"/>
  <c r="E18" i="3" s="1"/>
  <c r="D17" i="3"/>
  <c r="E17" i="3" s="1"/>
  <c r="D16" i="3"/>
  <c r="E16" i="3" s="1"/>
  <c r="D15" i="3"/>
  <c r="E15" i="3" s="1"/>
  <c r="D129" i="3" l="1"/>
  <c r="E129" i="3" s="1"/>
  <c r="D123" i="3"/>
  <c r="E123" i="3" s="1"/>
  <c r="D113" i="3"/>
  <c r="E113" i="3" s="1"/>
  <c r="D104" i="3"/>
  <c r="E104" i="3" s="1"/>
  <c r="D86" i="3"/>
  <c r="E86" i="3" s="1"/>
</calcChain>
</file>

<file path=xl/sharedStrings.xml><?xml version="1.0" encoding="utf-8"?>
<sst xmlns="http://schemas.openxmlformats.org/spreadsheetml/2006/main" count="128" uniqueCount="72">
  <si>
    <t>2025</t>
  </si>
  <si>
    <t>Agder</t>
  </si>
  <si>
    <t>Alkoholfritt</t>
  </si>
  <si>
    <t>Australia</t>
  </si>
  <si>
    <t>Chile</t>
  </si>
  <si>
    <t>England</t>
  </si>
  <si>
    <t>Frankrike</t>
  </si>
  <si>
    <t>Italia</t>
  </si>
  <si>
    <t>Norge</t>
  </si>
  <si>
    <t>Østerrike</t>
  </si>
  <si>
    <t>Spania</t>
  </si>
  <si>
    <t>Sverige</t>
  </si>
  <si>
    <t>Tyskland</t>
  </si>
  <si>
    <t>USA</t>
  </si>
  <si>
    <t>Brennevin</t>
  </si>
  <si>
    <t>Brennevin, annet</t>
  </si>
  <si>
    <t>Likør</t>
  </si>
  <si>
    <t>Rom</t>
  </si>
  <si>
    <t>Gin</t>
  </si>
  <si>
    <t>Vodka</t>
  </si>
  <si>
    <t>Whisky</t>
  </si>
  <si>
    <t>Druebrennevin</t>
  </si>
  <si>
    <t>Akevitt</t>
  </si>
  <si>
    <t>Bitter</t>
  </si>
  <si>
    <t>Brennevin, nøytralt &lt; 37,5 %</t>
  </si>
  <si>
    <t>Fruktbrennevin</t>
  </si>
  <si>
    <t>Hellas</t>
  </si>
  <si>
    <t>Libanon</t>
  </si>
  <si>
    <t>Genever</t>
  </si>
  <si>
    <t>Sør-Afrika</t>
  </si>
  <si>
    <t>Ungarn</t>
  </si>
  <si>
    <t>Øl</t>
  </si>
  <si>
    <t>Romania</t>
  </si>
  <si>
    <t>Sterkvin</t>
  </si>
  <si>
    <t>Portugal</t>
  </si>
  <si>
    <t>Svakvin</t>
  </si>
  <si>
    <t>Argentina</t>
  </si>
  <si>
    <t>Hvitvin</t>
  </si>
  <si>
    <t>Perlende vin</t>
  </si>
  <si>
    <t>Rødvin</t>
  </si>
  <si>
    <t>Rosévin</t>
  </si>
  <si>
    <t>Aromatisert vin</t>
  </si>
  <si>
    <t>Musserende vin</t>
  </si>
  <si>
    <t>Fruktvin</t>
  </si>
  <si>
    <t>Sider</t>
  </si>
  <si>
    <t>Georgia</t>
  </si>
  <si>
    <t>New Zealand</t>
  </si>
  <si>
    <t>Akershus</t>
  </si>
  <si>
    <t>Buskerud</t>
  </si>
  <si>
    <t>Finnmark</t>
  </si>
  <si>
    <t>Innlandet</t>
  </si>
  <si>
    <t>Møre og Romsdal</t>
  </si>
  <si>
    <t>Nordland</t>
  </si>
  <si>
    <t>Oslo</t>
  </si>
  <si>
    <t>Østfold</t>
  </si>
  <si>
    <t>Rogaland</t>
  </si>
  <si>
    <t>Telemark</t>
  </si>
  <si>
    <t>Troms</t>
  </si>
  <si>
    <t>Trøndelag</t>
  </si>
  <si>
    <t>Vestfold</t>
  </si>
  <si>
    <t>Vestland</t>
  </si>
  <si>
    <t>2026</t>
  </si>
  <si>
    <t>Totalsum</t>
  </si>
  <si>
    <t>Kategori</t>
  </si>
  <si>
    <t>Januar</t>
  </si>
  <si>
    <t>Endring</t>
  </si>
  <si>
    <t>Liter</t>
  </si>
  <si>
    <t>Prosent</t>
  </si>
  <si>
    <t>Totalt salg, liter</t>
  </si>
  <si>
    <t>Andre land</t>
  </si>
  <si>
    <t>Svakvin, liter</t>
  </si>
  <si>
    <t xml:space="preserve">Det var nullvekst i januar, målt mot samme måned i fjor. Det var 26 salgsdager i januar, det sammme som i fjor, men én lørdag mer og én torsdag mindre; kalenderkorrigert salgsendring blir dermed en nedgang på snaut 150.000 liter eller -2,5 prosent. Trendmessig starter 2026 som 2025 sluttet, med nedgang for rødvin, men vekst for hvitvin, musserende, , øl, sider og alkoholfritt.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</si>
</sst>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164" fontId="0" fillId="0" borderId="0" xfId="0" applyNumberFormat="1"/>
    <xf numFmtId="9" fontId="0" fillId="0" borderId="0" xfId="1" applyFont="1"/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164" fontId="2" fillId="4" borderId="1" xfId="0" applyNumberFormat="1" applyFont="1" applyFill="1" applyBorder="1"/>
    <xf numFmtId="164" fontId="3" fillId="4" borderId="1" xfId="0" applyNumberFormat="1" applyFont="1" applyFill="1" applyBorder="1"/>
    <xf numFmtId="9" fontId="3" fillId="4" borderId="1" xfId="1" applyFont="1" applyFill="1" applyBorder="1"/>
    <xf numFmtId="0" fontId="0" fillId="0" borderId="1" xfId="0" applyBorder="1" applyAlignment="1">
      <alignment horizontal="left" indent="1"/>
    </xf>
    <xf numFmtId="164" fontId="0" fillId="0" borderId="1" xfId="0" applyNumberFormat="1" applyBorder="1"/>
    <xf numFmtId="9" fontId="0" fillId="0" borderId="1" xfId="1" applyFont="1" applyBorder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/>
    <xf numFmtId="164" fontId="3" fillId="2" borderId="1" xfId="0" applyNumberFormat="1" applyFont="1" applyFill="1" applyBorder="1"/>
    <xf numFmtId="9" fontId="3" fillId="2" borderId="1" xfId="1" applyFont="1" applyFill="1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 indent="1"/>
    </xf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8B4D2-C259-4574-99D4-A9413BD95C76}">
  <dimension ref="A1:E131"/>
  <sheetViews>
    <sheetView tabSelected="1" workbookViewId="0">
      <selection activeCell="J37" sqref="J37"/>
    </sheetView>
  </sheetViews>
  <sheetFormatPr baseColWidth="10" defaultRowHeight="12.75" x14ac:dyDescent="0.2"/>
  <cols>
    <col min="1" max="1" width="34.42578125" customWidth="1"/>
    <col min="5" max="5" width="11.42578125" customWidth="1"/>
  </cols>
  <sheetData>
    <row r="1" spans="1:5" x14ac:dyDescent="0.2">
      <c r="A1" s="20" t="s">
        <v>71</v>
      </c>
      <c r="B1" s="21"/>
      <c r="C1" s="21"/>
      <c r="D1" s="21"/>
      <c r="E1" s="22"/>
    </row>
    <row r="2" spans="1:5" x14ac:dyDescent="0.2">
      <c r="A2" s="23"/>
      <c r="B2" s="24"/>
      <c r="C2" s="24"/>
      <c r="D2" s="24"/>
      <c r="E2" s="25"/>
    </row>
    <row r="3" spans="1:5" x14ac:dyDescent="0.2">
      <c r="A3" s="23"/>
      <c r="B3" s="24"/>
      <c r="C3" s="24"/>
      <c r="D3" s="24"/>
      <c r="E3" s="25"/>
    </row>
    <row r="4" spans="1:5" x14ac:dyDescent="0.2">
      <c r="A4" s="23"/>
      <c r="B4" s="24"/>
      <c r="C4" s="24"/>
      <c r="D4" s="24"/>
      <c r="E4" s="25"/>
    </row>
    <row r="5" spans="1:5" x14ac:dyDescent="0.2">
      <c r="A5" s="23"/>
      <c r="B5" s="24"/>
      <c r="C5" s="24"/>
      <c r="D5" s="24"/>
      <c r="E5" s="25"/>
    </row>
    <row r="6" spans="1:5" x14ac:dyDescent="0.2">
      <c r="A6" s="23"/>
      <c r="B6" s="24"/>
      <c r="C6" s="24"/>
      <c r="D6" s="24"/>
      <c r="E6" s="25"/>
    </row>
    <row r="7" spans="1:5" ht="13.5" thickBot="1" x14ac:dyDescent="0.25">
      <c r="A7" s="26"/>
      <c r="B7" s="27"/>
      <c r="C7" s="27"/>
      <c r="D7" s="27"/>
      <c r="E7" s="28"/>
    </row>
    <row r="12" spans="1:5" x14ac:dyDescent="0.2">
      <c r="A12" s="18" t="s">
        <v>68</v>
      </c>
      <c r="B12" s="18"/>
      <c r="C12" s="18"/>
      <c r="D12" s="18"/>
      <c r="E12" s="18"/>
    </row>
    <row r="13" spans="1:5" x14ac:dyDescent="0.2">
      <c r="A13" s="19" t="s">
        <v>63</v>
      </c>
      <c r="B13" s="18" t="s">
        <v>64</v>
      </c>
      <c r="C13" s="18"/>
      <c r="D13" s="18" t="s">
        <v>65</v>
      </c>
      <c r="E13" s="18"/>
    </row>
    <row r="14" spans="1:5" x14ac:dyDescent="0.2">
      <c r="A14" s="19"/>
      <c r="B14" s="4" t="s">
        <v>0</v>
      </c>
      <c r="C14" s="4" t="s">
        <v>61</v>
      </c>
      <c r="D14" s="3" t="s">
        <v>66</v>
      </c>
      <c r="E14" s="3" t="s">
        <v>67</v>
      </c>
    </row>
    <row r="15" spans="1:5" x14ac:dyDescent="0.2">
      <c r="A15" s="5" t="s">
        <v>35</v>
      </c>
      <c r="B15" s="6">
        <v>4599814.7939999998</v>
      </c>
      <c r="C15" s="6">
        <v>4590799.2899999991</v>
      </c>
      <c r="D15" s="7">
        <f>C15-B15</f>
        <v>-9015.5040000006557</v>
      </c>
      <c r="E15" s="8">
        <f>D15/B15</f>
        <v>-1.9599710866099397E-3</v>
      </c>
    </row>
    <row r="16" spans="1:5" x14ac:dyDescent="0.2">
      <c r="A16" s="9" t="s">
        <v>39</v>
      </c>
      <c r="B16" s="10">
        <v>2628399.9179999996</v>
      </c>
      <c r="C16" s="10">
        <v>2579554.6749999989</v>
      </c>
      <c r="D16" s="10">
        <f t="shared" ref="D16:D40" si="0">C16-B16</f>
        <v>-48845.243000000715</v>
      </c>
      <c r="E16" s="11">
        <f t="shared" ref="E16:E40" si="1">D16/B16</f>
        <v>-1.8583641958552489E-2</v>
      </c>
    </row>
    <row r="17" spans="1:5" x14ac:dyDescent="0.2">
      <c r="A17" s="9" t="s">
        <v>37</v>
      </c>
      <c r="B17" s="10">
        <v>1409532.6690000005</v>
      </c>
      <c r="C17" s="10">
        <v>1438659.7870000002</v>
      </c>
      <c r="D17" s="10">
        <f t="shared" si="0"/>
        <v>29127.117999999784</v>
      </c>
      <c r="E17" s="11">
        <f t="shared" si="1"/>
        <v>2.0664379507190956E-2</v>
      </c>
    </row>
    <row r="18" spans="1:5" x14ac:dyDescent="0.2">
      <c r="A18" s="9" t="s">
        <v>42</v>
      </c>
      <c r="B18" s="10">
        <v>322271.02500000002</v>
      </c>
      <c r="C18" s="10">
        <v>336244.80000000005</v>
      </c>
      <c r="D18" s="10">
        <f t="shared" si="0"/>
        <v>13973.775000000023</v>
      </c>
      <c r="E18" s="11">
        <f t="shared" si="1"/>
        <v>4.3360320711426113E-2</v>
      </c>
    </row>
    <row r="19" spans="1:5" x14ac:dyDescent="0.2">
      <c r="A19" s="9" t="s">
        <v>40</v>
      </c>
      <c r="B19" s="10">
        <v>157917.26400000002</v>
      </c>
      <c r="C19" s="10">
        <v>156472.69499999998</v>
      </c>
      <c r="D19" s="10">
        <f t="shared" si="0"/>
        <v>-1444.5690000000468</v>
      </c>
      <c r="E19" s="11">
        <f t="shared" si="1"/>
        <v>-9.1476318890634182E-3</v>
      </c>
    </row>
    <row r="20" spans="1:5" x14ac:dyDescent="0.2">
      <c r="A20" s="9" t="s">
        <v>38</v>
      </c>
      <c r="B20" s="10">
        <v>35225.675000000003</v>
      </c>
      <c r="C20" s="10">
        <v>33646.5</v>
      </c>
      <c r="D20" s="10">
        <f t="shared" si="0"/>
        <v>-1579.1750000000029</v>
      </c>
      <c r="E20" s="11">
        <f t="shared" si="1"/>
        <v>-4.4830226816093735E-2</v>
      </c>
    </row>
    <row r="21" spans="1:5" x14ac:dyDescent="0.2">
      <c r="A21" s="9" t="s">
        <v>41</v>
      </c>
      <c r="B21" s="10">
        <v>26626.288000000008</v>
      </c>
      <c r="C21" s="10">
        <v>24614.263000000006</v>
      </c>
      <c r="D21" s="10">
        <f t="shared" si="0"/>
        <v>-2012.0250000000015</v>
      </c>
      <c r="E21" s="11">
        <f t="shared" si="1"/>
        <v>-7.5565358565940585E-2</v>
      </c>
    </row>
    <row r="22" spans="1:5" x14ac:dyDescent="0.2">
      <c r="A22" s="9" t="s">
        <v>44</v>
      </c>
      <c r="B22" s="10">
        <v>19100.205000000002</v>
      </c>
      <c r="C22" s="10">
        <v>20644.594999999998</v>
      </c>
      <c r="D22" s="10">
        <f t="shared" si="0"/>
        <v>1544.3899999999958</v>
      </c>
      <c r="E22" s="11">
        <f t="shared" si="1"/>
        <v>8.0857247343680119E-2</v>
      </c>
    </row>
    <row r="23" spans="1:5" x14ac:dyDescent="0.2">
      <c r="A23" s="9" t="s">
        <v>43</v>
      </c>
      <c r="B23" s="10">
        <v>741.75</v>
      </c>
      <c r="C23" s="10">
        <v>958.22500000000002</v>
      </c>
      <c r="D23" s="10">
        <f t="shared" si="0"/>
        <v>216.47500000000002</v>
      </c>
      <c r="E23" s="11">
        <f t="shared" si="1"/>
        <v>0.29184361307718237</v>
      </c>
    </row>
    <row r="24" spans="1:5" x14ac:dyDescent="0.2">
      <c r="A24" s="5" t="s">
        <v>14</v>
      </c>
      <c r="B24" s="6">
        <v>751281.19499999983</v>
      </c>
      <c r="C24" s="6">
        <v>746916.44499999995</v>
      </c>
      <c r="D24" s="7">
        <f t="shared" si="0"/>
        <v>-4364.7499999998836</v>
      </c>
      <c r="E24" s="8">
        <f t="shared" si="1"/>
        <v>-5.809742116598412E-3</v>
      </c>
    </row>
    <row r="25" spans="1:5" x14ac:dyDescent="0.2">
      <c r="A25" s="9" t="s">
        <v>19</v>
      </c>
      <c r="B25" s="10">
        <v>226541.36000000002</v>
      </c>
      <c r="C25" s="10">
        <v>222980.70000000007</v>
      </c>
      <c r="D25" s="10">
        <f t="shared" si="0"/>
        <v>-3560.6599999999453</v>
      </c>
      <c r="E25" s="11">
        <f t="shared" si="1"/>
        <v>-1.5717483112134337E-2</v>
      </c>
    </row>
    <row r="26" spans="1:5" x14ac:dyDescent="0.2">
      <c r="A26" s="9" t="s">
        <v>16</v>
      </c>
      <c r="B26" s="10">
        <v>135859.88999999996</v>
      </c>
      <c r="C26" s="10">
        <v>139064.58999999997</v>
      </c>
      <c r="D26" s="10">
        <f t="shared" si="0"/>
        <v>3204.7000000000116</v>
      </c>
      <c r="E26" s="11">
        <f t="shared" si="1"/>
        <v>2.3588271711393351E-2</v>
      </c>
    </row>
    <row r="27" spans="1:5" x14ac:dyDescent="0.2">
      <c r="A27" s="9" t="s">
        <v>20</v>
      </c>
      <c r="B27" s="10">
        <v>110344.35999999984</v>
      </c>
      <c r="C27" s="10">
        <v>110351.46999999996</v>
      </c>
      <c r="D27" s="10">
        <f t="shared" si="0"/>
        <v>7.1100000001169974</v>
      </c>
      <c r="E27" s="11">
        <f t="shared" si="1"/>
        <v>6.4434648042881469E-5</v>
      </c>
    </row>
    <row r="28" spans="1:5" x14ac:dyDescent="0.2">
      <c r="A28" s="9" t="s">
        <v>22</v>
      </c>
      <c r="B28" s="10">
        <v>75982.73</v>
      </c>
      <c r="C28" s="10">
        <v>75673.439999999988</v>
      </c>
      <c r="D28" s="10">
        <f t="shared" si="0"/>
        <v>-309.29000000000815</v>
      </c>
      <c r="E28" s="11">
        <f t="shared" si="1"/>
        <v>-4.0705302375948875E-3</v>
      </c>
    </row>
    <row r="29" spans="1:5" x14ac:dyDescent="0.2">
      <c r="A29" s="9" t="s">
        <v>21</v>
      </c>
      <c r="B29" s="10">
        <v>68690.3</v>
      </c>
      <c r="C29" s="10">
        <v>66002.299999999974</v>
      </c>
      <c r="D29" s="10">
        <f t="shared" si="0"/>
        <v>-2688.0000000000291</v>
      </c>
      <c r="E29" s="11">
        <f t="shared" si="1"/>
        <v>-3.9132162765339921E-2</v>
      </c>
    </row>
    <row r="30" spans="1:5" x14ac:dyDescent="0.2">
      <c r="A30" s="9" t="s">
        <v>18</v>
      </c>
      <c r="B30" s="10">
        <v>45132.909999999996</v>
      </c>
      <c r="C30" s="10">
        <v>44220.210000000014</v>
      </c>
      <c r="D30" s="10">
        <f t="shared" si="0"/>
        <v>-912.69999999998254</v>
      </c>
      <c r="E30" s="11">
        <f t="shared" si="1"/>
        <v>-2.0222493962830729E-2</v>
      </c>
    </row>
    <row r="31" spans="1:5" x14ac:dyDescent="0.2">
      <c r="A31" s="9" t="s">
        <v>15</v>
      </c>
      <c r="B31" s="10">
        <v>41672.94999999999</v>
      </c>
      <c r="C31" s="10">
        <v>41116.454999999994</v>
      </c>
      <c r="D31" s="10">
        <f t="shared" si="0"/>
        <v>-556.49499999999534</v>
      </c>
      <c r="E31" s="11">
        <f t="shared" si="1"/>
        <v>-1.3353866236971356E-2</v>
      </c>
    </row>
    <row r="32" spans="1:5" x14ac:dyDescent="0.2">
      <c r="A32" s="9" t="s">
        <v>24</v>
      </c>
      <c r="B32" s="10">
        <v>17010.325000000001</v>
      </c>
      <c r="C32" s="10">
        <v>17543.900000000001</v>
      </c>
      <c r="D32" s="10">
        <f t="shared" si="0"/>
        <v>533.57500000000073</v>
      </c>
      <c r="E32" s="11">
        <f t="shared" si="1"/>
        <v>3.136771343287096E-2</v>
      </c>
    </row>
    <row r="33" spans="1:5" x14ac:dyDescent="0.2">
      <c r="A33" s="9" t="s">
        <v>23</v>
      </c>
      <c r="B33" s="10">
        <v>12803.019999999999</v>
      </c>
      <c r="C33" s="10">
        <v>12868.029999999999</v>
      </c>
      <c r="D33" s="10">
        <f t="shared" si="0"/>
        <v>65.010000000000218</v>
      </c>
      <c r="E33" s="11">
        <f t="shared" si="1"/>
        <v>5.0777082282149229E-3</v>
      </c>
    </row>
    <row r="34" spans="1:5" x14ac:dyDescent="0.2">
      <c r="A34" s="9" t="s">
        <v>17</v>
      </c>
      <c r="B34" s="10">
        <v>11160.3</v>
      </c>
      <c r="C34" s="10">
        <v>11551.800000000008</v>
      </c>
      <c r="D34" s="10">
        <f t="shared" si="0"/>
        <v>391.50000000000909</v>
      </c>
      <c r="E34" s="11">
        <f t="shared" si="1"/>
        <v>3.5079702158544945E-2</v>
      </c>
    </row>
    <row r="35" spans="1:5" x14ac:dyDescent="0.2">
      <c r="A35" s="9" t="s">
        <v>25</v>
      </c>
      <c r="B35" s="10">
        <v>5497.3499999999995</v>
      </c>
      <c r="C35" s="10">
        <v>5020.6499999999987</v>
      </c>
      <c r="D35" s="10">
        <f t="shared" si="0"/>
        <v>-476.70000000000073</v>
      </c>
      <c r="E35" s="11">
        <f t="shared" si="1"/>
        <v>-8.671450789926069E-2</v>
      </c>
    </row>
    <row r="36" spans="1:5" x14ac:dyDescent="0.2">
      <c r="A36" s="9" t="s">
        <v>28</v>
      </c>
      <c r="B36" s="10">
        <v>585.69999999999993</v>
      </c>
      <c r="C36" s="10">
        <v>522.9</v>
      </c>
      <c r="D36" s="10">
        <f t="shared" si="0"/>
        <v>-62.799999999999955</v>
      </c>
      <c r="E36" s="11">
        <f t="shared" si="1"/>
        <v>-0.10722212736896015</v>
      </c>
    </row>
    <row r="37" spans="1:5" x14ac:dyDescent="0.2">
      <c r="A37" s="5" t="s">
        <v>31</v>
      </c>
      <c r="B37" s="6">
        <v>207788.17699999982</v>
      </c>
      <c r="C37" s="6">
        <v>225324.14100000006</v>
      </c>
      <c r="D37" s="7">
        <f t="shared" si="0"/>
        <v>17535.96400000024</v>
      </c>
      <c r="E37" s="8">
        <f t="shared" si="1"/>
        <v>8.4393463830236382E-2</v>
      </c>
    </row>
    <row r="38" spans="1:5" x14ac:dyDescent="0.2">
      <c r="A38" s="5" t="s">
        <v>2</v>
      </c>
      <c r="B38" s="6">
        <v>88769.859999999942</v>
      </c>
      <c r="C38" s="6">
        <v>97833.790000000008</v>
      </c>
      <c r="D38" s="7">
        <f t="shared" si="0"/>
        <v>9063.9300000000658</v>
      </c>
      <c r="E38" s="8">
        <f t="shared" si="1"/>
        <v>0.10210594001162186</v>
      </c>
    </row>
    <row r="39" spans="1:5" x14ac:dyDescent="0.2">
      <c r="A39" s="5" t="s">
        <v>33</v>
      </c>
      <c r="B39" s="6">
        <v>29436.974999999999</v>
      </c>
      <c r="C39" s="6">
        <v>29026.2</v>
      </c>
      <c r="D39" s="7">
        <f t="shared" si="0"/>
        <v>-410.77499999999782</v>
      </c>
      <c r="E39" s="8">
        <f t="shared" si="1"/>
        <v>-1.3954388995472458E-2</v>
      </c>
    </row>
    <row r="40" spans="1:5" x14ac:dyDescent="0.2">
      <c r="A40" s="12" t="s">
        <v>62</v>
      </c>
      <c r="B40" s="13">
        <v>5677091.0009999992</v>
      </c>
      <c r="C40" s="13">
        <v>5689899.8659999985</v>
      </c>
      <c r="D40" s="14">
        <f t="shared" si="0"/>
        <v>12808.864999999292</v>
      </c>
      <c r="E40" s="15">
        <f t="shared" si="1"/>
        <v>2.2562373930139672E-3</v>
      </c>
    </row>
    <row r="41" spans="1:5" x14ac:dyDescent="0.2">
      <c r="D41" s="1"/>
      <c r="E41" s="2"/>
    </row>
    <row r="42" spans="1:5" x14ac:dyDescent="0.2">
      <c r="D42" s="1"/>
      <c r="E42" s="2"/>
    </row>
    <row r="43" spans="1:5" x14ac:dyDescent="0.2">
      <c r="D43" s="1"/>
      <c r="E43" s="2"/>
    </row>
    <row r="44" spans="1:5" x14ac:dyDescent="0.2">
      <c r="D44" s="1"/>
      <c r="E44" s="2"/>
    </row>
    <row r="45" spans="1:5" x14ac:dyDescent="0.2">
      <c r="A45" s="18" t="s">
        <v>68</v>
      </c>
      <c r="B45" s="18"/>
      <c r="C45" s="18"/>
      <c r="D45" s="18"/>
      <c r="E45" s="18"/>
    </row>
    <row r="46" spans="1:5" x14ac:dyDescent="0.2">
      <c r="A46" s="19" t="s">
        <v>63</v>
      </c>
      <c r="B46" s="18" t="s">
        <v>64</v>
      </c>
      <c r="C46" s="18"/>
      <c r="D46" s="18" t="s">
        <v>65</v>
      </c>
      <c r="E46" s="18"/>
    </row>
    <row r="47" spans="1:5" x14ac:dyDescent="0.2">
      <c r="A47" s="19"/>
      <c r="B47" s="4" t="s">
        <v>0</v>
      </c>
      <c r="C47" s="4" t="s">
        <v>61</v>
      </c>
      <c r="D47" s="3" t="s">
        <v>66</v>
      </c>
      <c r="E47" s="3" t="s">
        <v>67</v>
      </c>
    </row>
    <row r="48" spans="1:5" x14ac:dyDescent="0.2">
      <c r="A48" s="16" t="s">
        <v>1</v>
      </c>
      <c r="B48" s="10">
        <v>294436.45899999992</v>
      </c>
      <c r="C48" s="10">
        <v>292183.62600000022</v>
      </c>
      <c r="D48" s="10">
        <f t="shared" ref="D48:D111" si="2">C48-B48</f>
        <v>-2252.8329999996931</v>
      </c>
      <c r="E48" s="11">
        <f t="shared" ref="E48:E111" si="3">D48/B48</f>
        <v>-7.6513384505812639E-3</v>
      </c>
    </row>
    <row r="49" spans="1:5" x14ac:dyDescent="0.2">
      <c r="A49" s="16" t="s">
        <v>47</v>
      </c>
      <c r="B49" s="10">
        <v>777909.37500000023</v>
      </c>
      <c r="C49" s="10">
        <v>778758.97899999958</v>
      </c>
      <c r="D49" s="10">
        <f t="shared" si="2"/>
        <v>849.6039999993518</v>
      </c>
      <c r="E49" s="11">
        <f t="shared" si="3"/>
        <v>1.0921632098846367E-3</v>
      </c>
    </row>
    <row r="50" spans="1:5" x14ac:dyDescent="0.2">
      <c r="A50" s="16" t="s">
        <v>48</v>
      </c>
      <c r="B50" s="10">
        <v>283753.60499999998</v>
      </c>
      <c r="C50" s="10">
        <v>285594.70400000009</v>
      </c>
      <c r="D50" s="10">
        <f t="shared" si="2"/>
        <v>1841.0990000001038</v>
      </c>
      <c r="E50" s="11">
        <f t="shared" si="3"/>
        <v>6.4883721917827408E-3</v>
      </c>
    </row>
    <row r="51" spans="1:5" x14ac:dyDescent="0.2">
      <c r="A51" s="16" t="s">
        <v>49</v>
      </c>
      <c r="B51" s="10">
        <v>70376.648000000016</v>
      </c>
      <c r="C51" s="10">
        <v>69241.862999999954</v>
      </c>
      <c r="D51" s="10">
        <f t="shared" si="2"/>
        <v>-1134.7850000000617</v>
      </c>
      <c r="E51" s="11">
        <f t="shared" si="3"/>
        <v>-1.6124453668211955E-2</v>
      </c>
    </row>
    <row r="52" spans="1:5" x14ac:dyDescent="0.2">
      <c r="A52" s="16" t="s">
        <v>50</v>
      </c>
      <c r="B52" s="10">
        <v>377566.57200000004</v>
      </c>
      <c r="C52" s="10">
        <v>374256.7900000005</v>
      </c>
      <c r="D52" s="10">
        <f t="shared" si="2"/>
        <v>-3309.7819999995409</v>
      </c>
      <c r="E52" s="11">
        <f t="shared" si="3"/>
        <v>-8.766088540273477E-3</v>
      </c>
    </row>
    <row r="53" spans="1:5" x14ac:dyDescent="0.2">
      <c r="A53" s="16" t="s">
        <v>51</v>
      </c>
      <c r="B53" s="10">
        <v>245415.71000000002</v>
      </c>
      <c r="C53" s="10">
        <v>246548.15099999987</v>
      </c>
      <c r="D53" s="10">
        <f t="shared" si="2"/>
        <v>1132.4409999998461</v>
      </c>
      <c r="E53" s="11">
        <f t="shared" si="3"/>
        <v>4.6143785986636548E-3</v>
      </c>
    </row>
    <row r="54" spans="1:5" x14ac:dyDescent="0.2">
      <c r="A54" s="16" t="s">
        <v>52</v>
      </c>
      <c r="B54" s="10">
        <v>262568.02499999997</v>
      </c>
      <c r="C54" s="10">
        <v>262226.70699999999</v>
      </c>
      <c r="D54" s="10">
        <f t="shared" si="2"/>
        <v>-341.3179999999702</v>
      </c>
      <c r="E54" s="11">
        <f t="shared" si="3"/>
        <v>-1.299922182070609E-3</v>
      </c>
    </row>
    <row r="55" spans="1:5" x14ac:dyDescent="0.2">
      <c r="A55" s="16" t="s">
        <v>53</v>
      </c>
      <c r="B55" s="10">
        <v>894455.17100000021</v>
      </c>
      <c r="C55" s="10">
        <v>887980.96099999966</v>
      </c>
      <c r="D55" s="10">
        <f t="shared" si="2"/>
        <v>-6474.2100000005448</v>
      </c>
      <c r="E55" s="11">
        <f t="shared" si="3"/>
        <v>-7.2381604018929005E-3</v>
      </c>
    </row>
    <row r="56" spans="1:5" x14ac:dyDescent="0.2">
      <c r="A56" s="16" t="s">
        <v>55</v>
      </c>
      <c r="B56" s="10">
        <v>494570.42399999994</v>
      </c>
      <c r="C56" s="10">
        <v>500830.61300000007</v>
      </c>
      <c r="D56" s="10">
        <f t="shared" si="2"/>
        <v>6260.1890000001295</v>
      </c>
      <c r="E56" s="11">
        <f t="shared" si="3"/>
        <v>1.2657831314231864E-2</v>
      </c>
    </row>
    <row r="57" spans="1:5" x14ac:dyDescent="0.2">
      <c r="A57" s="16" t="s">
        <v>56</v>
      </c>
      <c r="B57" s="10">
        <v>169586.85000000003</v>
      </c>
      <c r="C57" s="10">
        <v>170640.70500000002</v>
      </c>
      <c r="D57" s="10">
        <f t="shared" si="2"/>
        <v>1053.8549999999814</v>
      </c>
      <c r="E57" s="11">
        <f t="shared" si="3"/>
        <v>6.2142495128601136E-3</v>
      </c>
    </row>
    <row r="58" spans="1:5" x14ac:dyDescent="0.2">
      <c r="A58" s="16" t="s">
        <v>57</v>
      </c>
      <c r="B58" s="10">
        <v>200653.17099999997</v>
      </c>
      <c r="C58" s="10">
        <v>199335.60900000011</v>
      </c>
      <c r="D58" s="10">
        <f t="shared" si="2"/>
        <v>-1317.5619999998598</v>
      </c>
      <c r="E58" s="11">
        <f t="shared" si="3"/>
        <v>-6.5663652033680544E-3</v>
      </c>
    </row>
    <row r="59" spans="1:5" x14ac:dyDescent="0.2">
      <c r="A59" s="16" t="s">
        <v>58</v>
      </c>
      <c r="B59" s="10">
        <v>472598.63199999998</v>
      </c>
      <c r="C59" s="10">
        <v>475149.67500000045</v>
      </c>
      <c r="D59" s="10">
        <f t="shared" si="2"/>
        <v>2551.0430000004708</v>
      </c>
      <c r="E59" s="11">
        <f t="shared" si="3"/>
        <v>5.3979060184847737E-3</v>
      </c>
    </row>
    <row r="60" spans="1:5" x14ac:dyDescent="0.2">
      <c r="A60" s="16" t="s">
        <v>59</v>
      </c>
      <c r="B60" s="10">
        <v>289042.52700000006</v>
      </c>
      <c r="C60" s="10">
        <v>291403.33700000041</v>
      </c>
      <c r="D60" s="10">
        <f t="shared" si="2"/>
        <v>2360.8100000003469</v>
      </c>
      <c r="E60" s="11">
        <f t="shared" si="3"/>
        <v>8.1676908394879427E-3</v>
      </c>
    </row>
    <row r="61" spans="1:5" x14ac:dyDescent="0.2">
      <c r="A61" s="16" t="s">
        <v>60</v>
      </c>
      <c r="B61" s="10">
        <v>618428.25199999986</v>
      </c>
      <c r="C61" s="10">
        <v>624519.08400000003</v>
      </c>
      <c r="D61" s="10">
        <f t="shared" si="2"/>
        <v>6090.8320000001695</v>
      </c>
      <c r="E61" s="11">
        <f t="shared" si="3"/>
        <v>9.8488902799999684E-3</v>
      </c>
    </row>
    <row r="62" spans="1:5" x14ac:dyDescent="0.2">
      <c r="A62" s="16" t="s">
        <v>54</v>
      </c>
      <c r="B62" s="10">
        <v>225729.58</v>
      </c>
      <c r="C62" s="10">
        <v>231229.06199999995</v>
      </c>
      <c r="D62" s="10">
        <f t="shared" si="2"/>
        <v>5499.48199999996</v>
      </c>
      <c r="E62" s="11">
        <f t="shared" si="3"/>
        <v>2.4363142836663056E-2</v>
      </c>
    </row>
    <row r="63" spans="1:5" x14ac:dyDescent="0.2">
      <c r="A63" s="12" t="s">
        <v>62</v>
      </c>
      <c r="B63" s="13">
        <v>5677091.0010000002</v>
      </c>
      <c r="C63" s="13">
        <v>5689899.8660000004</v>
      </c>
      <c r="D63" s="14">
        <f t="shared" si="2"/>
        <v>12808.865000000224</v>
      </c>
      <c r="E63" s="15">
        <f t="shared" si="3"/>
        <v>2.2562373930141311E-3</v>
      </c>
    </row>
    <row r="64" spans="1:5" x14ac:dyDescent="0.2">
      <c r="D64" s="1"/>
      <c r="E64" s="2"/>
    </row>
    <row r="65" spans="1:5" x14ac:dyDescent="0.2">
      <c r="D65" s="1"/>
      <c r="E65" s="2"/>
    </row>
    <row r="66" spans="1:5" x14ac:dyDescent="0.2">
      <c r="D66" s="1"/>
      <c r="E66" s="2"/>
    </row>
    <row r="67" spans="1:5" x14ac:dyDescent="0.2">
      <c r="D67" s="1"/>
      <c r="E67" s="2"/>
    </row>
    <row r="68" spans="1:5" x14ac:dyDescent="0.2">
      <c r="A68" s="18" t="s">
        <v>70</v>
      </c>
      <c r="B68" s="18"/>
      <c r="C68" s="18"/>
      <c r="D68" s="18"/>
      <c r="E68" s="18"/>
    </row>
    <row r="69" spans="1:5" x14ac:dyDescent="0.2">
      <c r="A69" s="19" t="s">
        <v>63</v>
      </c>
      <c r="B69" s="18" t="s">
        <v>64</v>
      </c>
      <c r="C69" s="18"/>
      <c r="D69" s="18" t="s">
        <v>65</v>
      </c>
      <c r="E69" s="18"/>
    </row>
    <row r="70" spans="1:5" x14ac:dyDescent="0.2">
      <c r="A70" s="19"/>
      <c r="B70" s="4" t="s">
        <v>0</v>
      </c>
      <c r="C70" s="4" t="s">
        <v>61</v>
      </c>
      <c r="D70" s="3" t="s">
        <v>66</v>
      </c>
      <c r="E70" s="3" t="s">
        <v>67</v>
      </c>
    </row>
    <row r="71" spans="1:5" x14ac:dyDescent="0.2">
      <c r="A71" s="5" t="s">
        <v>39</v>
      </c>
      <c r="B71" s="6">
        <v>2628399.9180000001</v>
      </c>
      <c r="C71" s="6">
        <v>2579554.6750000003</v>
      </c>
      <c r="D71" s="7">
        <f t="shared" si="2"/>
        <v>-48845.242999999784</v>
      </c>
      <c r="E71" s="8">
        <f t="shared" si="3"/>
        <v>-1.8583641958552131E-2</v>
      </c>
    </row>
    <row r="72" spans="1:5" x14ac:dyDescent="0.2">
      <c r="A72" s="9" t="s">
        <v>7</v>
      </c>
      <c r="B72" s="10">
        <v>880320.978</v>
      </c>
      <c r="C72" s="10">
        <v>891438.32900000014</v>
      </c>
      <c r="D72" s="10">
        <f t="shared" si="2"/>
        <v>11117.351000000141</v>
      </c>
      <c r="E72" s="11">
        <f t="shared" si="3"/>
        <v>1.2628747102287207E-2</v>
      </c>
    </row>
    <row r="73" spans="1:5" x14ac:dyDescent="0.2">
      <c r="A73" s="9" t="s">
        <v>6</v>
      </c>
      <c r="B73" s="10">
        <v>361288.26500000001</v>
      </c>
      <c r="C73" s="10">
        <v>386037.91800000006</v>
      </c>
      <c r="D73" s="10">
        <f t="shared" si="2"/>
        <v>24749.653000000049</v>
      </c>
      <c r="E73" s="11">
        <f t="shared" si="3"/>
        <v>6.8503893975078459E-2</v>
      </c>
    </row>
    <row r="74" spans="1:5" x14ac:dyDescent="0.2">
      <c r="A74" s="9" t="s">
        <v>10</v>
      </c>
      <c r="B74" s="10">
        <v>380665.875</v>
      </c>
      <c r="C74" s="10">
        <v>365402.05300000001</v>
      </c>
      <c r="D74" s="10">
        <f t="shared" si="2"/>
        <v>-15263.821999999986</v>
      </c>
      <c r="E74" s="11">
        <f t="shared" si="3"/>
        <v>-4.0097689345019394E-2</v>
      </c>
    </row>
    <row r="75" spans="1:5" x14ac:dyDescent="0.2">
      <c r="A75" s="9" t="s">
        <v>4</v>
      </c>
      <c r="B75" s="10">
        <v>232098.75</v>
      </c>
      <c r="C75" s="10">
        <v>223102.125</v>
      </c>
      <c r="D75" s="10">
        <f t="shared" si="2"/>
        <v>-8996.625</v>
      </c>
      <c r="E75" s="11">
        <f t="shared" si="3"/>
        <v>-3.8762057098541032E-2</v>
      </c>
    </row>
    <row r="76" spans="1:5" x14ac:dyDescent="0.2">
      <c r="A76" s="9" t="s">
        <v>13</v>
      </c>
      <c r="B76" s="10">
        <v>246087.875</v>
      </c>
      <c r="C76" s="10">
        <v>206882.875</v>
      </c>
      <c r="D76" s="10">
        <f t="shared" si="2"/>
        <v>-39205</v>
      </c>
      <c r="E76" s="11">
        <f t="shared" si="3"/>
        <v>-0.15931300963121406</v>
      </c>
    </row>
    <row r="77" spans="1:5" x14ac:dyDescent="0.2">
      <c r="A77" s="9" t="s">
        <v>34</v>
      </c>
      <c r="B77" s="10">
        <v>172364.92499999999</v>
      </c>
      <c r="C77" s="10">
        <v>177277</v>
      </c>
      <c r="D77" s="10">
        <f t="shared" si="2"/>
        <v>4912.0750000000116</v>
      </c>
      <c r="E77" s="11">
        <f t="shared" si="3"/>
        <v>2.849811236247753E-2</v>
      </c>
    </row>
    <row r="78" spans="1:5" x14ac:dyDescent="0.2">
      <c r="A78" s="9" t="s">
        <v>3</v>
      </c>
      <c r="B78" s="10">
        <v>167458.125</v>
      </c>
      <c r="C78" s="10">
        <v>149642.625</v>
      </c>
      <c r="D78" s="10">
        <f t="shared" si="2"/>
        <v>-17815.5</v>
      </c>
      <c r="E78" s="11">
        <f t="shared" si="3"/>
        <v>-0.10638779097759514</v>
      </c>
    </row>
    <row r="79" spans="1:5" x14ac:dyDescent="0.2">
      <c r="A79" s="9" t="s">
        <v>29</v>
      </c>
      <c r="B79" s="10">
        <v>48199.25</v>
      </c>
      <c r="C79" s="10">
        <v>48225.75</v>
      </c>
      <c r="D79" s="10">
        <f t="shared" si="2"/>
        <v>26.5</v>
      </c>
      <c r="E79" s="11">
        <f t="shared" si="3"/>
        <v>5.4980108611648519E-4</v>
      </c>
    </row>
    <row r="80" spans="1:5" x14ac:dyDescent="0.2">
      <c r="A80" s="9" t="s">
        <v>36</v>
      </c>
      <c r="B80" s="10">
        <v>43695.75</v>
      </c>
      <c r="C80" s="10">
        <v>40117.875</v>
      </c>
      <c r="D80" s="10">
        <f t="shared" si="2"/>
        <v>-3577.875</v>
      </c>
      <c r="E80" s="11">
        <f t="shared" si="3"/>
        <v>-8.188153310104529E-2</v>
      </c>
    </row>
    <row r="81" spans="1:5" x14ac:dyDescent="0.2">
      <c r="A81" s="9" t="s">
        <v>27</v>
      </c>
      <c r="B81" s="10">
        <v>39853.875</v>
      </c>
      <c r="C81" s="10">
        <v>34618.125</v>
      </c>
      <c r="D81" s="10">
        <f t="shared" si="2"/>
        <v>-5235.75</v>
      </c>
      <c r="E81" s="11">
        <f t="shared" si="3"/>
        <v>-0.13137367445449155</v>
      </c>
    </row>
    <row r="82" spans="1:5" x14ac:dyDescent="0.2">
      <c r="A82" s="9" t="s">
        <v>12</v>
      </c>
      <c r="B82" s="10">
        <v>25340</v>
      </c>
      <c r="C82" s="10">
        <v>24609.5</v>
      </c>
      <c r="D82" s="10">
        <f t="shared" si="2"/>
        <v>-730.5</v>
      </c>
      <c r="E82" s="11">
        <f t="shared" si="3"/>
        <v>-2.8827940015785321E-2</v>
      </c>
    </row>
    <row r="83" spans="1:5" x14ac:dyDescent="0.2">
      <c r="A83" s="9" t="s">
        <v>45</v>
      </c>
      <c r="B83" s="10">
        <v>7062.75</v>
      </c>
      <c r="C83" s="10">
        <v>9153.75</v>
      </c>
      <c r="D83" s="10">
        <f t="shared" si="2"/>
        <v>2091</v>
      </c>
      <c r="E83" s="11">
        <f t="shared" si="3"/>
        <v>0.29606031644897524</v>
      </c>
    </row>
    <row r="84" spans="1:5" x14ac:dyDescent="0.2">
      <c r="A84" s="9" t="s">
        <v>26</v>
      </c>
      <c r="B84" s="10">
        <v>6017.5</v>
      </c>
      <c r="C84" s="10">
        <v>7765.5</v>
      </c>
      <c r="D84" s="10">
        <f t="shared" si="2"/>
        <v>1748</v>
      </c>
      <c r="E84" s="11">
        <f t="shared" si="3"/>
        <v>0.29048608226007477</v>
      </c>
    </row>
    <row r="85" spans="1:5" x14ac:dyDescent="0.2">
      <c r="A85" s="9" t="s">
        <v>9</v>
      </c>
      <c r="B85" s="10">
        <v>8951.25</v>
      </c>
      <c r="C85" s="10">
        <v>7682.75</v>
      </c>
      <c r="D85" s="10">
        <f t="shared" si="2"/>
        <v>-1268.5</v>
      </c>
      <c r="E85" s="11">
        <f t="shared" si="3"/>
        <v>-0.14171205138947074</v>
      </c>
    </row>
    <row r="86" spans="1:5" x14ac:dyDescent="0.2">
      <c r="A86" s="17" t="s">
        <v>69</v>
      </c>
      <c r="B86" s="10">
        <f>B71-SUM(B72:B85)</f>
        <v>8994.7500000004657</v>
      </c>
      <c r="C86" s="10">
        <f>C71-SUM(C72:C85)</f>
        <v>7598.5</v>
      </c>
      <c r="D86" s="10">
        <f t="shared" si="2"/>
        <v>-1396.2500000004657</v>
      </c>
      <c r="E86" s="11">
        <f t="shared" si="3"/>
        <v>-0.1552294393952465</v>
      </c>
    </row>
    <row r="87" spans="1:5" x14ac:dyDescent="0.2">
      <c r="A87" s="5" t="s">
        <v>37</v>
      </c>
      <c r="B87" s="6">
        <v>1409532.6690000002</v>
      </c>
      <c r="C87" s="6">
        <v>1438659.787</v>
      </c>
      <c r="D87" s="7">
        <f t="shared" si="2"/>
        <v>29127.117999999784</v>
      </c>
      <c r="E87" s="8">
        <f t="shared" si="3"/>
        <v>2.0664379507190959E-2</v>
      </c>
    </row>
    <row r="88" spans="1:5" x14ac:dyDescent="0.2">
      <c r="A88" s="9" t="s">
        <v>6</v>
      </c>
      <c r="B88" s="10">
        <v>361739.60800000001</v>
      </c>
      <c r="C88" s="10">
        <v>385082.58599999995</v>
      </c>
      <c r="D88" s="10">
        <f t="shared" si="2"/>
        <v>23342.977999999945</v>
      </c>
      <c r="E88" s="11">
        <f t="shared" si="3"/>
        <v>6.452978187558589E-2</v>
      </c>
    </row>
    <row r="89" spans="1:5" x14ac:dyDescent="0.2">
      <c r="A89" s="9" t="s">
        <v>12</v>
      </c>
      <c r="B89" s="10">
        <v>326766.37100000004</v>
      </c>
      <c r="C89" s="10">
        <v>341707.68400000001</v>
      </c>
      <c r="D89" s="10">
        <f t="shared" si="2"/>
        <v>14941.312999999966</v>
      </c>
      <c r="E89" s="11">
        <f t="shared" si="3"/>
        <v>4.5724757276200748E-2</v>
      </c>
    </row>
    <row r="90" spans="1:5" x14ac:dyDescent="0.2">
      <c r="A90" s="9" t="s">
        <v>4</v>
      </c>
      <c r="B90" s="10">
        <v>170534.75</v>
      </c>
      <c r="C90" s="10">
        <v>171536.25</v>
      </c>
      <c r="D90" s="10">
        <f t="shared" si="2"/>
        <v>1001.5</v>
      </c>
      <c r="E90" s="11">
        <f t="shared" si="3"/>
        <v>5.8727033639771366E-3</v>
      </c>
    </row>
    <row r="91" spans="1:5" x14ac:dyDescent="0.2">
      <c r="A91" s="9" t="s">
        <v>7</v>
      </c>
      <c r="B91" s="10">
        <v>124997.37099999998</v>
      </c>
      <c r="C91" s="10">
        <v>122161.02600000001</v>
      </c>
      <c r="D91" s="10">
        <f t="shared" si="2"/>
        <v>-2836.3449999999721</v>
      </c>
      <c r="E91" s="11">
        <f t="shared" si="3"/>
        <v>-2.2691237242101456E-2</v>
      </c>
    </row>
    <row r="92" spans="1:5" x14ac:dyDescent="0.2">
      <c r="A92" s="9" t="s">
        <v>34</v>
      </c>
      <c r="B92" s="10">
        <v>73113.375</v>
      </c>
      <c r="C92" s="10">
        <v>81978.375</v>
      </c>
      <c r="D92" s="10">
        <f t="shared" si="2"/>
        <v>8865</v>
      </c>
      <c r="E92" s="11">
        <f t="shared" si="3"/>
        <v>0.12125004487892947</v>
      </c>
    </row>
    <row r="93" spans="1:5" x14ac:dyDescent="0.2">
      <c r="A93" s="9" t="s">
        <v>3</v>
      </c>
      <c r="B93" s="10">
        <v>88188.75</v>
      </c>
      <c r="C93" s="10">
        <v>79576.125</v>
      </c>
      <c r="D93" s="10">
        <f t="shared" si="2"/>
        <v>-8612.625</v>
      </c>
      <c r="E93" s="11">
        <f t="shared" si="3"/>
        <v>-9.7661266317982734E-2</v>
      </c>
    </row>
    <row r="94" spans="1:5" x14ac:dyDescent="0.2">
      <c r="A94" s="9" t="s">
        <v>29</v>
      </c>
      <c r="B94" s="10">
        <v>47033.75</v>
      </c>
      <c r="C94" s="10">
        <v>64471.875</v>
      </c>
      <c r="D94" s="10">
        <f t="shared" si="2"/>
        <v>17438.125</v>
      </c>
      <c r="E94" s="11">
        <f t="shared" si="3"/>
        <v>0.3707577005873442</v>
      </c>
    </row>
    <row r="95" spans="1:5" x14ac:dyDescent="0.2">
      <c r="A95" s="9" t="s">
        <v>30</v>
      </c>
      <c r="B95" s="10">
        <v>42354.25</v>
      </c>
      <c r="C95" s="10">
        <v>44198.25</v>
      </c>
      <c r="D95" s="10">
        <f t="shared" si="2"/>
        <v>1844</v>
      </c>
      <c r="E95" s="11">
        <f t="shared" si="3"/>
        <v>4.3537543457858423E-2</v>
      </c>
    </row>
    <row r="96" spans="1:5" x14ac:dyDescent="0.2">
      <c r="A96" s="9" t="s">
        <v>46</v>
      </c>
      <c r="B96" s="10">
        <v>41915.875</v>
      </c>
      <c r="C96" s="10">
        <v>38395.5</v>
      </c>
      <c r="D96" s="10">
        <f t="shared" si="2"/>
        <v>-3520.375</v>
      </c>
      <c r="E96" s="11">
        <f t="shared" si="3"/>
        <v>-8.3986675692682075E-2</v>
      </c>
    </row>
    <row r="97" spans="1:5" x14ac:dyDescent="0.2">
      <c r="A97" s="9" t="s">
        <v>10</v>
      </c>
      <c r="B97" s="10">
        <v>37406.673999999999</v>
      </c>
      <c r="C97" s="10">
        <v>34290.741000000002</v>
      </c>
      <c r="D97" s="10">
        <f t="shared" si="2"/>
        <v>-3115.9329999999973</v>
      </c>
      <c r="E97" s="11">
        <f t="shared" si="3"/>
        <v>-8.3298851964224277E-2</v>
      </c>
    </row>
    <row r="98" spans="1:5" x14ac:dyDescent="0.2">
      <c r="A98" s="9" t="s">
        <v>9</v>
      </c>
      <c r="B98" s="10">
        <v>25342.75</v>
      </c>
      <c r="C98" s="10">
        <v>23734.625</v>
      </c>
      <c r="D98" s="10">
        <f t="shared" si="2"/>
        <v>-1608.125</v>
      </c>
      <c r="E98" s="11">
        <f t="shared" si="3"/>
        <v>-6.3455031517889726E-2</v>
      </c>
    </row>
    <row r="99" spans="1:5" x14ac:dyDescent="0.2">
      <c r="A99" s="9" t="s">
        <v>13</v>
      </c>
      <c r="B99" s="10">
        <v>28523.375</v>
      </c>
      <c r="C99" s="10">
        <v>20782.625</v>
      </c>
      <c r="D99" s="10">
        <f t="shared" si="2"/>
        <v>-7740.75</v>
      </c>
      <c r="E99" s="11">
        <f t="shared" si="3"/>
        <v>-0.27138268174786467</v>
      </c>
    </row>
    <row r="100" spans="1:5" x14ac:dyDescent="0.2">
      <c r="A100" s="9" t="s">
        <v>32</v>
      </c>
      <c r="B100" s="10">
        <v>21661.5</v>
      </c>
      <c r="C100" s="10">
        <v>14364</v>
      </c>
      <c r="D100" s="10">
        <f t="shared" si="2"/>
        <v>-7297.5</v>
      </c>
      <c r="E100" s="11">
        <f t="shared" si="3"/>
        <v>-0.33688802714493454</v>
      </c>
    </row>
    <row r="101" spans="1:5" x14ac:dyDescent="0.2">
      <c r="A101" s="9" t="s">
        <v>36</v>
      </c>
      <c r="B101" s="10">
        <v>5712</v>
      </c>
      <c r="C101" s="10">
        <v>6117</v>
      </c>
      <c r="D101" s="10">
        <f t="shared" si="2"/>
        <v>405</v>
      </c>
      <c r="E101" s="11">
        <f t="shared" si="3"/>
        <v>7.0903361344537813E-2</v>
      </c>
    </row>
    <row r="102" spans="1:5" x14ac:dyDescent="0.2">
      <c r="A102" s="9" t="s">
        <v>26</v>
      </c>
      <c r="B102" s="10">
        <v>2944.25</v>
      </c>
      <c r="C102" s="10">
        <v>4240.25</v>
      </c>
      <c r="D102" s="10">
        <f t="shared" si="2"/>
        <v>1296</v>
      </c>
      <c r="E102" s="11">
        <f t="shared" si="3"/>
        <v>0.44018001188757749</v>
      </c>
    </row>
    <row r="103" spans="1:5" x14ac:dyDescent="0.2">
      <c r="A103" s="9" t="s">
        <v>5</v>
      </c>
      <c r="B103" s="10">
        <v>7765.5</v>
      </c>
      <c r="C103" s="10">
        <v>2124</v>
      </c>
      <c r="D103" s="10">
        <f t="shared" si="2"/>
        <v>-5641.5</v>
      </c>
      <c r="E103" s="11">
        <f t="shared" si="3"/>
        <v>-0.72648251883330117</v>
      </c>
    </row>
    <row r="104" spans="1:5" x14ac:dyDescent="0.2">
      <c r="A104" s="17" t="s">
        <v>69</v>
      </c>
      <c r="B104" s="10">
        <f>B87-SUM(B88:B103)</f>
        <v>3532.5200000000186</v>
      </c>
      <c r="C104" s="10">
        <f>C87-SUM(C88:C103)</f>
        <v>3898.875</v>
      </c>
      <c r="D104" s="10">
        <f t="shared" si="2"/>
        <v>366.35499999998137</v>
      </c>
      <c r="E104" s="11">
        <f t="shared" si="3"/>
        <v>0.10370925005378015</v>
      </c>
    </row>
    <row r="105" spans="1:5" x14ac:dyDescent="0.2">
      <c r="A105" s="5" t="s">
        <v>42</v>
      </c>
      <c r="B105" s="6">
        <v>322271.02499999997</v>
      </c>
      <c r="C105" s="6">
        <v>336244.8</v>
      </c>
      <c r="D105" s="7">
        <f t="shared" si="2"/>
        <v>13973.775000000023</v>
      </c>
      <c r="E105" s="8">
        <f t="shared" si="3"/>
        <v>4.336032071142612E-2</v>
      </c>
    </row>
    <row r="106" spans="1:5" x14ac:dyDescent="0.2">
      <c r="A106" s="9" t="s">
        <v>6</v>
      </c>
      <c r="B106" s="10">
        <v>145793.42499999999</v>
      </c>
      <c r="C106" s="10">
        <v>165424.27499999999</v>
      </c>
      <c r="D106" s="10">
        <f t="shared" si="2"/>
        <v>19630.850000000006</v>
      </c>
      <c r="E106" s="11">
        <f t="shared" si="3"/>
        <v>0.13464839035093665</v>
      </c>
    </row>
    <row r="107" spans="1:5" x14ac:dyDescent="0.2">
      <c r="A107" s="9" t="s">
        <v>7</v>
      </c>
      <c r="B107" s="10">
        <v>103273.8</v>
      </c>
      <c r="C107" s="10">
        <v>101682.77499999998</v>
      </c>
      <c r="D107" s="10">
        <f t="shared" si="2"/>
        <v>-1591.0250000000233</v>
      </c>
      <c r="E107" s="11">
        <f t="shared" si="3"/>
        <v>-1.5405891910630026E-2</v>
      </c>
    </row>
    <row r="108" spans="1:5" x14ac:dyDescent="0.2">
      <c r="A108" s="9" t="s">
        <v>10</v>
      </c>
      <c r="B108" s="10">
        <v>50710.850000000006</v>
      </c>
      <c r="C108" s="10">
        <v>48749.35</v>
      </c>
      <c r="D108" s="10">
        <f t="shared" si="2"/>
        <v>-1961.5000000000073</v>
      </c>
      <c r="E108" s="11">
        <f t="shared" si="3"/>
        <v>-3.868008522830927E-2</v>
      </c>
    </row>
    <row r="109" spans="1:5" x14ac:dyDescent="0.2">
      <c r="A109" s="9" t="s">
        <v>5</v>
      </c>
      <c r="B109" s="10">
        <v>5647.5</v>
      </c>
      <c r="C109" s="10">
        <v>7089.75</v>
      </c>
      <c r="D109" s="10">
        <f t="shared" si="2"/>
        <v>1442.25</v>
      </c>
      <c r="E109" s="11">
        <f t="shared" si="3"/>
        <v>0.2553784860557769</v>
      </c>
    </row>
    <row r="110" spans="1:5" x14ac:dyDescent="0.2">
      <c r="A110" s="9" t="s">
        <v>3</v>
      </c>
      <c r="B110" s="10">
        <v>6830.25</v>
      </c>
      <c r="C110" s="10">
        <v>5093.25</v>
      </c>
      <c r="D110" s="10">
        <f t="shared" si="2"/>
        <v>-1737</v>
      </c>
      <c r="E110" s="11">
        <f t="shared" si="3"/>
        <v>-0.25430987152739648</v>
      </c>
    </row>
    <row r="111" spans="1:5" x14ac:dyDescent="0.2">
      <c r="A111" s="9" t="s">
        <v>12</v>
      </c>
      <c r="B111" s="10">
        <v>1844.875</v>
      </c>
      <c r="C111" s="10">
        <v>2933.1249999999995</v>
      </c>
      <c r="D111" s="10">
        <f t="shared" si="2"/>
        <v>1088.2499999999995</v>
      </c>
      <c r="E111" s="11">
        <f t="shared" si="3"/>
        <v>0.58987736296497029</v>
      </c>
    </row>
    <row r="112" spans="1:5" x14ac:dyDescent="0.2">
      <c r="A112" s="9" t="s">
        <v>29</v>
      </c>
      <c r="B112" s="10">
        <v>5176.875</v>
      </c>
      <c r="C112" s="10">
        <v>2784</v>
      </c>
      <c r="D112" s="10">
        <f t="shared" ref="D112:D131" si="4">C112-B112</f>
        <v>-2392.875</v>
      </c>
      <c r="E112" s="11">
        <f t="shared" ref="E112:E131" si="5">D112/B112</f>
        <v>-0.46222383194494748</v>
      </c>
    </row>
    <row r="113" spans="1:5" x14ac:dyDescent="0.2">
      <c r="A113" s="17" t="s">
        <v>69</v>
      </c>
      <c r="B113" s="10">
        <f>B105-SUM(B106:B112)</f>
        <v>2993.4500000000116</v>
      </c>
      <c r="C113" s="10">
        <f>C105-SUM(C106:C112)</f>
        <v>2488.2750000000233</v>
      </c>
      <c r="D113" s="10">
        <f t="shared" si="4"/>
        <v>-505.17499999998836</v>
      </c>
      <c r="E113" s="11">
        <f t="shared" si="5"/>
        <v>-0.16876012627569739</v>
      </c>
    </row>
    <row r="114" spans="1:5" x14ac:dyDescent="0.2">
      <c r="A114" s="5" t="s">
        <v>40</v>
      </c>
      <c r="B114" s="6">
        <v>157917.264</v>
      </c>
      <c r="C114" s="6">
        <v>156472.69500000001</v>
      </c>
      <c r="D114" s="7">
        <f t="shared" si="4"/>
        <v>-1444.5689999999886</v>
      </c>
      <c r="E114" s="8">
        <f t="shared" si="5"/>
        <v>-9.1476318890630522E-3</v>
      </c>
    </row>
    <row r="115" spans="1:5" x14ac:dyDescent="0.2">
      <c r="A115" s="9" t="s">
        <v>6</v>
      </c>
      <c r="B115" s="10">
        <v>67843.474000000002</v>
      </c>
      <c r="C115" s="10">
        <v>66993.849999999991</v>
      </c>
      <c r="D115" s="10">
        <f t="shared" si="4"/>
        <v>-849.62400000001071</v>
      </c>
      <c r="E115" s="11">
        <f t="shared" si="5"/>
        <v>-1.252329737713624E-2</v>
      </c>
    </row>
    <row r="116" spans="1:5" x14ac:dyDescent="0.2">
      <c r="A116" s="9" t="s">
        <v>7</v>
      </c>
      <c r="B116" s="10">
        <v>28376.414999999997</v>
      </c>
      <c r="C116" s="10">
        <v>31459.469999999998</v>
      </c>
      <c r="D116" s="10">
        <f t="shared" si="4"/>
        <v>3083.0550000000003</v>
      </c>
      <c r="E116" s="11">
        <f t="shared" si="5"/>
        <v>0.10864850263854686</v>
      </c>
    </row>
    <row r="117" spans="1:5" x14ac:dyDescent="0.2">
      <c r="A117" s="9" t="s">
        <v>4</v>
      </c>
      <c r="B117" s="10">
        <v>22185.75</v>
      </c>
      <c r="C117" s="10">
        <v>19382.25</v>
      </c>
      <c r="D117" s="10">
        <f t="shared" si="4"/>
        <v>-2803.5</v>
      </c>
      <c r="E117" s="11">
        <f t="shared" si="5"/>
        <v>-0.12636489638619383</v>
      </c>
    </row>
    <row r="118" spans="1:5" x14ac:dyDescent="0.2">
      <c r="A118" s="9" t="s">
        <v>12</v>
      </c>
      <c r="B118" s="10">
        <v>11297.25</v>
      </c>
      <c r="C118" s="10">
        <v>12207.25</v>
      </c>
      <c r="D118" s="10">
        <f t="shared" si="4"/>
        <v>910</v>
      </c>
      <c r="E118" s="11">
        <f t="shared" si="5"/>
        <v>8.0550576467724441E-2</v>
      </c>
    </row>
    <row r="119" spans="1:5" x14ac:dyDescent="0.2">
      <c r="A119" s="9" t="s">
        <v>13</v>
      </c>
      <c r="B119" s="10">
        <v>10497.75</v>
      </c>
      <c r="C119" s="10">
        <v>7987.125</v>
      </c>
      <c r="D119" s="10">
        <f t="shared" si="4"/>
        <v>-2510.625</v>
      </c>
      <c r="E119" s="11">
        <f t="shared" si="5"/>
        <v>-0.23915839108380368</v>
      </c>
    </row>
    <row r="120" spans="1:5" x14ac:dyDescent="0.2">
      <c r="A120" s="9" t="s">
        <v>10</v>
      </c>
      <c r="B120" s="10">
        <v>4344.25</v>
      </c>
      <c r="C120" s="10">
        <v>6800.25</v>
      </c>
      <c r="D120" s="10">
        <f t="shared" si="4"/>
        <v>2456</v>
      </c>
      <c r="E120" s="11">
        <f t="shared" si="5"/>
        <v>0.56534499625942336</v>
      </c>
    </row>
    <row r="121" spans="1:5" x14ac:dyDescent="0.2">
      <c r="A121" s="9" t="s">
        <v>46</v>
      </c>
      <c r="B121" s="10">
        <v>3537</v>
      </c>
      <c r="C121" s="10">
        <v>4504.5</v>
      </c>
      <c r="D121" s="10">
        <f t="shared" si="4"/>
        <v>967.5</v>
      </c>
      <c r="E121" s="11">
        <f t="shared" si="5"/>
        <v>0.27353689567430023</v>
      </c>
    </row>
    <row r="122" spans="1:5" x14ac:dyDescent="0.2">
      <c r="A122" s="9" t="s">
        <v>3</v>
      </c>
      <c r="B122" s="10">
        <v>4434.25</v>
      </c>
      <c r="C122" s="10">
        <v>3754.75</v>
      </c>
      <c r="D122" s="10">
        <f t="shared" si="4"/>
        <v>-679.5</v>
      </c>
      <c r="E122" s="11">
        <f t="shared" si="5"/>
        <v>-0.15323899193775722</v>
      </c>
    </row>
    <row r="123" spans="1:5" x14ac:dyDescent="0.2">
      <c r="A123" s="17" t="s">
        <v>69</v>
      </c>
      <c r="B123" s="10">
        <f>B114-SUM(B115:B122)</f>
        <v>5401.125</v>
      </c>
      <c r="C123" s="10">
        <f>C114-SUM(C115:C122)</f>
        <v>3383.25</v>
      </c>
      <c r="D123" s="10">
        <f t="shared" si="4"/>
        <v>-2017.875</v>
      </c>
      <c r="E123" s="11">
        <f t="shared" si="5"/>
        <v>-0.37360272165521075</v>
      </c>
    </row>
    <row r="124" spans="1:5" x14ac:dyDescent="0.2">
      <c r="A124" s="5" t="s">
        <v>38</v>
      </c>
      <c r="B124" s="6">
        <v>35225.675000000003</v>
      </c>
      <c r="C124" s="6">
        <v>33646.5</v>
      </c>
      <c r="D124" s="7">
        <f t="shared" si="4"/>
        <v>-1579.1750000000029</v>
      </c>
      <c r="E124" s="8">
        <f t="shared" si="5"/>
        <v>-4.4830226816093735E-2</v>
      </c>
    </row>
    <row r="125" spans="1:5" x14ac:dyDescent="0.2">
      <c r="A125" s="5" t="s">
        <v>41</v>
      </c>
      <c r="B125" s="6">
        <v>26626.288000000015</v>
      </c>
      <c r="C125" s="6">
        <v>24614.263000000006</v>
      </c>
      <c r="D125" s="7">
        <f t="shared" si="4"/>
        <v>-2012.0250000000087</v>
      </c>
      <c r="E125" s="8">
        <f t="shared" si="5"/>
        <v>-7.5565358565940835E-2</v>
      </c>
    </row>
    <row r="126" spans="1:5" x14ac:dyDescent="0.2">
      <c r="A126" s="5" t="s">
        <v>44</v>
      </c>
      <c r="B126" s="6">
        <v>19100.205000000002</v>
      </c>
      <c r="C126" s="6">
        <v>20644.595000000001</v>
      </c>
      <c r="D126" s="7">
        <f t="shared" si="4"/>
        <v>1544.3899999999994</v>
      </c>
      <c r="E126" s="8">
        <f t="shared" si="5"/>
        <v>8.08572473436803E-2</v>
      </c>
    </row>
    <row r="127" spans="1:5" x14ac:dyDescent="0.2">
      <c r="A127" s="9" t="s">
        <v>8</v>
      </c>
      <c r="B127" s="10">
        <v>14289.335000000001</v>
      </c>
      <c r="C127" s="10">
        <v>15589.975</v>
      </c>
      <c r="D127" s="10">
        <f t="shared" si="4"/>
        <v>1300.6399999999994</v>
      </c>
      <c r="E127" s="11">
        <f t="shared" si="5"/>
        <v>9.1021730542393986E-2</v>
      </c>
    </row>
    <row r="128" spans="1:5" x14ac:dyDescent="0.2">
      <c r="A128" s="9" t="s">
        <v>11</v>
      </c>
      <c r="B128" s="10">
        <v>3030.0799999999995</v>
      </c>
      <c r="C128" s="10">
        <v>3058.7</v>
      </c>
      <c r="D128" s="10">
        <f t="shared" si="4"/>
        <v>28.620000000000346</v>
      </c>
      <c r="E128" s="11">
        <f t="shared" si="5"/>
        <v>9.4452951737249019E-3</v>
      </c>
    </row>
    <row r="129" spans="1:5" x14ac:dyDescent="0.2">
      <c r="A129" s="17" t="s">
        <v>69</v>
      </c>
      <c r="B129" s="10">
        <f>B126-B127-B128</f>
        <v>1780.7900000000013</v>
      </c>
      <c r="C129" s="10">
        <f>C126-C127-C128</f>
        <v>1995.920000000001</v>
      </c>
      <c r="D129" s="10">
        <f t="shared" si="4"/>
        <v>215.12999999999965</v>
      </c>
      <c r="E129" s="11">
        <f t="shared" si="5"/>
        <v>0.12080593444482476</v>
      </c>
    </row>
    <row r="130" spans="1:5" x14ac:dyDescent="0.2">
      <c r="A130" s="5" t="s">
        <v>43</v>
      </c>
      <c r="B130" s="6">
        <v>741.75</v>
      </c>
      <c r="C130" s="6">
        <v>958.22500000000002</v>
      </c>
      <c r="D130" s="7">
        <f t="shared" si="4"/>
        <v>216.47500000000002</v>
      </c>
      <c r="E130" s="8">
        <f t="shared" si="5"/>
        <v>0.29184361307718237</v>
      </c>
    </row>
    <row r="131" spans="1:5" x14ac:dyDescent="0.2">
      <c r="A131" s="12" t="s">
        <v>62</v>
      </c>
      <c r="B131" s="13">
        <v>4599814.7939999998</v>
      </c>
      <c r="C131" s="13">
        <v>4590799.290000001</v>
      </c>
      <c r="D131" s="14">
        <f t="shared" si="4"/>
        <v>-9015.503999998793</v>
      </c>
      <c r="E131" s="15">
        <f t="shared" si="5"/>
        <v>-1.9599710866095347E-3</v>
      </c>
    </row>
  </sheetData>
  <mergeCells count="13">
    <mergeCell ref="A68:E68"/>
    <mergeCell ref="A69:A70"/>
    <mergeCell ref="B69:C69"/>
    <mergeCell ref="D69:E69"/>
    <mergeCell ref="A1:E7"/>
    <mergeCell ref="A12:E12"/>
    <mergeCell ref="A13:A14"/>
    <mergeCell ref="B13:C13"/>
    <mergeCell ref="D13:E13"/>
    <mergeCell ref="A45:E45"/>
    <mergeCell ref="A46:A47"/>
    <mergeCell ref="B46:C46"/>
    <mergeCell ref="D46:E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Januar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Nordahl, Jens</cp:lastModifiedBy>
  <dcterms:created xsi:type="dcterms:W3CDTF">2026-02-02T05:57:05Z</dcterms:created>
  <dcterms:modified xsi:type="dcterms:W3CDTF">2026-02-02T07:42:32Z</dcterms:modified>
</cp:coreProperties>
</file>