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80E740B9-27E5-46D6-A4F7-BBFC7ADAA9E1}" xr6:coauthVersionLast="47" xr6:coauthVersionMax="47" xr10:uidLastSave="{00000000-0000-0000-0000-000000000000}"/>
  <bookViews>
    <workbookView xWindow="0" yWindow="0" windowWidth="51600" windowHeight="17565" xr2:uid="{D3385577-C05A-4F5E-80FE-96347A406FDA}"/>
  </bookViews>
  <sheets>
    <sheet name="Januar 201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0" i="1" l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86" i="1"/>
  <c r="F86" i="1" s="1"/>
  <c r="E85" i="1"/>
  <c r="F85" i="1" s="1"/>
  <c r="D84" i="1"/>
  <c r="C84" i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D75" i="1"/>
  <c r="C75" i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D65" i="1"/>
  <c r="C65" i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D55" i="1"/>
  <c r="C55" i="1"/>
  <c r="E54" i="1"/>
  <c r="F54" i="1" s="1"/>
  <c r="E53" i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D38" i="1"/>
  <c r="C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65" i="1" l="1"/>
  <c r="F65" i="1" s="1"/>
  <c r="E84" i="1"/>
  <c r="F84" i="1" s="1"/>
  <c r="E38" i="1"/>
  <c r="F38" i="1" s="1"/>
  <c r="E55" i="1"/>
  <c r="F55" i="1" s="1"/>
  <c r="E75" i="1"/>
  <c r="F75" i="1" s="1"/>
</calcChain>
</file>

<file path=xl/sharedStrings.xml><?xml version="1.0" encoding="utf-8"?>
<sst xmlns="http://schemas.openxmlformats.org/spreadsheetml/2006/main" count="134" uniqueCount="74">
  <si>
    <t>Salget økte med 1,9 % i januar. På tross like mange salgsdager som januar i fjor (26), er ikke kalenderen direkte sammenlignbar pga av en tirsdag (70.000 liter) mer i fjor og en torsdag (230.000 liter) mer i år. For en mest mulig korrekt sammenligning ser vi på endringen fra og med uke 2 og ut januar, for denne perioden var det en nedgang på 7.000 vareliter; altså stagnasjon eller nullvekst.</t>
  </si>
  <si>
    <t>Totalt salg</t>
  </si>
  <si>
    <t>Kategori</t>
  </si>
  <si>
    <t>Januar</t>
  </si>
  <si>
    <t xml:space="preserve">Endring </t>
  </si>
  <si>
    <t>2018</t>
  </si>
  <si>
    <t>2019</t>
  </si>
  <si>
    <t xml:space="preserve">Liter </t>
  </si>
  <si>
    <t>Prosent</t>
  </si>
  <si>
    <t>Svakvin</t>
  </si>
  <si>
    <t>Brennevin</t>
  </si>
  <si>
    <t>Øl</t>
  </si>
  <si>
    <t>Alkoholfritt</t>
  </si>
  <si>
    <t>Sterkvin</t>
  </si>
  <si>
    <t>Totalsum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</si>
  <si>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</si>
  <si>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</si>
  <si>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</si>
  <si>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</si>
  <si>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</si>
  <si>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</si>
  <si>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</si>
  <si>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</si>
  <si>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</si>
  <si>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</si>
  <si>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New Zealand</t>
  </si>
  <si>
    <t>Østerrike</t>
  </si>
  <si>
    <t>Libanon</t>
  </si>
  <si>
    <t>Tyskland</t>
  </si>
  <si>
    <t>Andre land</t>
  </si>
  <si>
    <t>Hvitvin</t>
  </si>
  <si>
    <t>Ungarn</t>
  </si>
  <si>
    <t>Bulgaria</t>
  </si>
  <si>
    <t>Canada</t>
  </si>
  <si>
    <t>Musserende vin</t>
  </si>
  <si>
    <t>England</t>
  </si>
  <si>
    <t>Rosévin</t>
  </si>
  <si>
    <t>Perlende vin</t>
  </si>
  <si>
    <t>Aromatisert vin</t>
  </si>
  <si>
    <t>Sider</t>
  </si>
  <si>
    <t>Norge</t>
  </si>
  <si>
    <t>Storbritannia</t>
  </si>
  <si>
    <t>Fruktvin</t>
  </si>
  <si>
    <t>Vodka</t>
  </si>
  <si>
    <t>Whisky</t>
  </si>
  <si>
    <t>Druebrennevin</t>
  </si>
  <si>
    <t>Likør</t>
  </si>
  <si>
    <t>Akevitt</t>
  </si>
  <si>
    <t>Bitter</t>
  </si>
  <si>
    <t>Brennevin, annet</t>
  </si>
  <si>
    <t>Gin</t>
  </si>
  <si>
    <t>Brennevin, nøytralt &lt; 37,5 %</t>
  </si>
  <si>
    <t>Rom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</si>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</sst>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\ %"/>
    <numFmt numFmtId="166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/>
    <xf numFmtId="164" fontId="0" fillId="0" borderId="1" xfId="0" applyNumberFormat="1" applyBorder="1"/>
    <xf numFmtId="165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6" fontId="3" fillId="3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1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164" fontId="2" fillId="0" borderId="1" xfId="0" applyNumberFormat="1" applyFont="1" applyBorder="1"/>
    <xf numFmtId="165" fontId="2" fillId="0" borderId="1" xfId="1" applyNumberFormat="1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/>
    <xf numFmtId="164" fontId="2" fillId="5" borderId="0" xfId="0" applyNumberFormat="1" applyFont="1" applyFill="1"/>
    <xf numFmtId="165" fontId="2" fillId="5" borderId="0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E4D1E-0C81-4CFE-BEBB-FBC18C3C3092}">
  <dimension ref="B1:F130"/>
  <sheetViews>
    <sheetView tabSelected="1" workbookViewId="0">
      <pane ySplit="5" topLeftCell="A6" activePane="bottomLeft" state="frozen"/>
      <selection pane="bottomLeft" activeCell="H28" sqref="H28"/>
    </sheetView>
  </sheetViews>
  <sheetFormatPr defaultColWidth="11.42578125" defaultRowHeight="12.75"/>
  <cols>
    <col min="2" max="2" width="32.5703125" customWidth="1"/>
    <col min="3" max="3" width="14.5703125" customWidth="1"/>
    <col min="4" max="4" width="13.140625" customWidth="1"/>
  </cols>
  <sheetData>
    <row r="1" spans="2:6" ht="12.75" customHeight="1">
      <c r="B1" s="27" t="s">
        <v>0</v>
      </c>
      <c r="C1" s="27"/>
      <c r="D1" s="27"/>
      <c r="E1" s="27"/>
      <c r="F1" s="27"/>
    </row>
    <row r="2" spans="2:6" ht="12.75" customHeight="1">
      <c r="B2" s="27"/>
      <c r="C2" s="27"/>
      <c r="D2" s="27"/>
      <c r="E2" s="27"/>
      <c r="F2" s="27"/>
    </row>
    <row r="3" spans="2:6">
      <c r="B3" s="27"/>
      <c r="C3" s="27"/>
      <c r="D3" s="27"/>
      <c r="E3" s="27"/>
      <c r="F3" s="27"/>
    </row>
    <row r="4" spans="2:6">
      <c r="B4" s="27"/>
      <c r="C4" s="27"/>
      <c r="D4" s="27"/>
      <c r="E4" s="27"/>
      <c r="F4" s="27"/>
    </row>
    <row r="5" spans="2:6">
      <c r="B5" s="27"/>
      <c r="C5" s="27"/>
      <c r="D5" s="27"/>
      <c r="E5" s="27"/>
      <c r="F5" s="27"/>
    </row>
    <row r="9" spans="2:6">
      <c r="B9" s="24" t="s">
        <v>1</v>
      </c>
      <c r="C9" s="24"/>
      <c r="D9" s="24"/>
      <c r="E9" s="24"/>
      <c r="F9" s="24"/>
    </row>
    <row r="10" spans="2:6">
      <c r="B10" s="25" t="s">
        <v>2</v>
      </c>
      <c r="C10" s="24" t="s">
        <v>3</v>
      </c>
      <c r="D10" s="24"/>
      <c r="E10" s="26" t="s">
        <v>4</v>
      </c>
      <c r="F10" s="26"/>
    </row>
    <row r="11" spans="2:6">
      <c r="B11" s="25"/>
      <c r="C11" s="1" t="s">
        <v>5</v>
      </c>
      <c r="D11" s="1" t="s">
        <v>6</v>
      </c>
      <c r="E11" s="2" t="s">
        <v>7</v>
      </c>
      <c r="F11" s="3" t="s">
        <v>8</v>
      </c>
    </row>
    <row r="12" spans="2:6">
      <c r="B12" s="4" t="s">
        <v>9</v>
      </c>
      <c r="C12" s="5">
        <v>4055063.2140000011</v>
      </c>
      <c r="D12" s="5">
        <v>4132163.2000000007</v>
      </c>
      <c r="E12" s="6">
        <f t="shared" ref="E12:E75" si="0">D12-C12</f>
        <v>77099.985999999568</v>
      </c>
      <c r="F12" s="7">
        <f t="shared" ref="F12:F75" si="1">E12/C12</f>
        <v>1.9013263648717943E-2</v>
      </c>
    </row>
    <row r="13" spans="2:6">
      <c r="B13" s="4" t="s">
        <v>10</v>
      </c>
      <c r="C13" s="5">
        <v>676715.28999999969</v>
      </c>
      <c r="D13" s="5">
        <v>680540.20499999879</v>
      </c>
      <c r="E13" s="6">
        <f t="shared" si="0"/>
        <v>3824.9149999991059</v>
      </c>
      <c r="F13" s="7">
        <f t="shared" si="1"/>
        <v>5.6521775945081836E-3</v>
      </c>
    </row>
    <row r="14" spans="2:6">
      <c r="B14" s="4" t="s">
        <v>11</v>
      </c>
      <c r="C14" s="5">
        <v>137530.27000000019</v>
      </c>
      <c r="D14" s="5">
        <v>146216.40300000005</v>
      </c>
      <c r="E14" s="6">
        <f t="shared" si="0"/>
        <v>8686.1329999998561</v>
      </c>
      <c r="F14" s="7">
        <f t="shared" si="1"/>
        <v>6.3157972423087974E-2</v>
      </c>
    </row>
    <row r="15" spans="2:6">
      <c r="B15" s="4" t="s">
        <v>12</v>
      </c>
      <c r="C15" s="5">
        <v>27122.340000000011</v>
      </c>
      <c r="D15" s="5">
        <v>30461.269999999997</v>
      </c>
      <c r="E15" s="6">
        <f t="shared" si="0"/>
        <v>3338.9299999999857</v>
      </c>
      <c r="F15" s="7">
        <f t="shared" si="1"/>
        <v>0.12310626590478492</v>
      </c>
    </row>
    <row r="16" spans="2:6">
      <c r="B16" s="4" t="s">
        <v>13</v>
      </c>
      <c r="C16" s="5">
        <v>30971.850000000006</v>
      </c>
      <c r="D16" s="5">
        <v>30091.374999999993</v>
      </c>
      <c r="E16" s="6">
        <f t="shared" si="0"/>
        <v>-880.4750000000131</v>
      </c>
      <c r="F16" s="7">
        <f t="shared" si="1"/>
        <v>-2.8428234025413817E-2</v>
      </c>
    </row>
    <row r="17" spans="2:6">
      <c r="B17" s="8" t="s">
        <v>14</v>
      </c>
      <c r="C17" s="9">
        <v>4927402.9640000015</v>
      </c>
      <c r="D17" s="9">
        <v>5019472.4529999997</v>
      </c>
      <c r="E17" s="10">
        <f t="shared" si="0"/>
        <v>92069.488999998197</v>
      </c>
      <c r="F17" s="11">
        <f t="shared" si="1"/>
        <v>1.8685195765936989E-2</v>
      </c>
    </row>
    <row r="18" spans="2:6">
      <c r="E18" s="12"/>
      <c r="F18" s="13"/>
    </row>
    <row r="19" spans="2:6">
      <c r="E19" s="12"/>
      <c r="F19" s="13"/>
    </row>
    <row r="20" spans="2:6">
      <c r="E20" s="12"/>
      <c r="F20" s="13"/>
    </row>
    <row r="21" spans="2:6">
      <c r="B21" s="24" t="s">
        <v>9</v>
      </c>
      <c r="C21" s="24"/>
      <c r="D21" s="24"/>
      <c r="E21" s="24"/>
      <c r="F21" s="24"/>
    </row>
    <row r="22" spans="2:6">
      <c r="B22" s="25" t="s">
        <v>2</v>
      </c>
      <c r="C22" s="24" t="s">
        <v>3</v>
      </c>
      <c r="D22" s="24"/>
      <c r="E22" s="26" t="s">
        <v>4</v>
      </c>
      <c r="F22" s="26"/>
    </row>
    <row r="23" spans="2:6">
      <c r="B23" s="25"/>
      <c r="C23" s="1" t="s">
        <v>5</v>
      </c>
      <c r="D23" s="1" t="s">
        <v>6</v>
      </c>
      <c r="E23" s="2" t="s">
        <v>7</v>
      </c>
      <c r="F23" s="3" t="s">
        <v>8</v>
      </c>
    </row>
    <row r="24" spans="2:6">
      <c r="B24" s="14" t="s">
        <v>15</v>
      </c>
      <c r="C24" s="15">
        <v>2683699.3489999999</v>
      </c>
      <c r="D24" s="15">
        <v>2687916.7969999998</v>
      </c>
      <c r="E24" s="16">
        <f t="shared" si="0"/>
        <v>4217.4479999998584</v>
      </c>
      <c r="F24" s="17">
        <f t="shared" si="1"/>
        <v>1.5715053929462569E-3</v>
      </c>
    </row>
    <row r="25" spans="2:6">
      <c r="B25" s="18" t="s">
        <v>16</v>
      </c>
      <c r="C25" s="5">
        <v>1000431.7509999999</v>
      </c>
      <c r="D25" s="5">
        <v>971321.28700000001</v>
      </c>
      <c r="E25" s="6">
        <f t="shared" si="0"/>
        <v>-29110.46399999992</v>
      </c>
      <c r="F25" s="7">
        <f t="shared" si="1"/>
        <v>-2.9097900952165922E-2</v>
      </c>
    </row>
    <row r="26" spans="2:6">
      <c r="B26" s="18" t="s">
        <v>17</v>
      </c>
      <c r="C26" s="5">
        <v>394227.625</v>
      </c>
      <c r="D26" s="5">
        <v>415465.875</v>
      </c>
      <c r="E26" s="6">
        <f t="shared" si="0"/>
        <v>21238.25</v>
      </c>
      <c r="F26" s="7">
        <f t="shared" si="1"/>
        <v>5.387306381687483E-2</v>
      </c>
    </row>
    <row r="27" spans="2:6">
      <c r="B27" s="18" t="s">
        <v>18</v>
      </c>
      <c r="C27" s="5">
        <v>329692.32</v>
      </c>
      <c r="D27" s="5">
        <v>356888.73799999995</v>
      </c>
      <c r="E27" s="6">
        <f t="shared" si="0"/>
        <v>27196.417999999947</v>
      </c>
      <c r="F27" s="7">
        <f t="shared" si="1"/>
        <v>8.2490298833773096E-2</v>
      </c>
    </row>
    <row r="28" spans="2:6">
      <c r="B28" s="18" t="s">
        <v>19</v>
      </c>
      <c r="C28" s="5">
        <v>268246.554</v>
      </c>
      <c r="D28" s="5">
        <v>248075</v>
      </c>
      <c r="E28" s="6">
        <f t="shared" si="0"/>
        <v>-20171.554000000004</v>
      </c>
      <c r="F28" s="7">
        <f t="shared" si="1"/>
        <v>-7.5197812233591649E-2</v>
      </c>
    </row>
    <row r="29" spans="2:6">
      <c r="B29" s="18" t="s">
        <v>20</v>
      </c>
      <c r="C29" s="5">
        <v>199526.5</v>
      </c>
      <c r="D29" s="5">
        <v>218181.47399999999</v>
      </c>
      <c r="E29" s="6">
        <f t="shared" si="0"/>
        <v>18654.973999999987</v>
      </c>
      <c r="F29" s="7">
        <f t="shared" si="1"/>
        <v>9.349622230631012E-2</v>
      </c>
    </row>
    <row r="30" spans="2:6">
      <c r="B30" s="18" t="s">
        <v>21</v>
      </c>
      <c r="C30" s="5">
        <v>194061.72499999998</v>
      </c>
      <c r="D30" s="5">
        <v>180509.125</v>
      </c>
      <c r="E30" s="6">
        <f t="shared" si="0"/>
        <v>-13552.599999999977</v>
      </c>
      <c r="F30" s="7">
        <f t="shared" si="1"/>
        <v>-6.9836542986516162E-2</v>
      </c>
    </row>
    <row r="31" spans="2:6">
      <c r="B31" s="18" t="s">
        <v>22</v>
      </c>
      <c r="C31" s="5">
        <v>165067.125</v>
      </c>
      <c r="D31" s="5">
        <v>159464.06</v>
      </c>
      <c r="E31" s="6">
        <f t="shared" si="0"/>
        <v>-5603.0650000000023</v>
      </c>
      <c r="F31" s="7">
        <f t="shared" si="1"/>
        <v>-3.3944160595272999E-2</v>
      </c>
    </row>
    <row r="32" spans="2:6">
      <c r="B32" s="18" t="s">
        <v>23</v>
      </c>
      <c r="C32" s="5">
        <v>57736.25</v>
      </c>
      <c r="D32" s="5">
        <v>54925.114000000001</v>
      </c>
      <c r="E32" s="6">
        <f t="shared" si="0"/>
        <v>-2811.1359999999986</v>
      </c>
      <c r="F32" s="7">
        <f t="shared" si="1"/>
        <v>-4.8689272337569527E-2</v>
      </c>
    </row>
    <row r="33" spans="2:6">
      <c r="B33" s="18" t="s">
        <v>24</v>
      </c>
      <c r="C33" s="5">
        <v>49642.5</v>
      </c>
      <c r="D33" s="5">
        <v>52594.5</v>
      </c>
      <c r="E33" s="6">
        <f t="shared" si="0"/>
        <v>2952</v>
      </c>
      <c r="F33" s="7">
        <f t="shared" si="1"/>
        <v>5.9465176008460491E-2</v>
      </c>
    </row>
    <row r="34" spans="2:6">
      <c r="B34" s="18" t="s">
        <v>25</v>
      </c>
      <c r="C34" s="5">
        <v>5822.25</v>
      </c>
      <c r="D34" s="5">
        <v>8206.5</v>
      </c>
      <c r="E34" s="6">
        <f t="shared" si="0"/>
        <v>2384.25</v>
      </c>
      <c r="F34" s="7">
        <f t="shared" si="1"/>
        <v>0.40950663403323456</v>
      </c>
    </row>
    <row r="35" spans="2:6">
      <c r="B35" s="18" t="s">
        <v>26</v>
      </c>
      <c r="C35" s="5">
        <v>8639.25</v>
      </c>
      <c r="D35" s="5">
        <v>8175.75</v>
      </c>
      <c r="E35" s="6">
        <f t="shared" si="0"/>
        <v>-463.5</v>
      </c>
      <c r="F35" s="7">
        <f t="shared" si="1"/>
        <v>-5.3650490493966488E-2</v>
      </c>
    </row>
    <row r="36" spans="2:6">
      <c r="B36" s="18" t="s">
        <v>27</v>
      </c>
      <c r="C36" s="5">
        <v>3438.375</v>
      </c>
      <c r="D36" s="5">
        <v>7292.25</v>
      </c>
      <c r="E36" s="6">
        <f t="shared" si="0"/>
        <v>3853.875</v>
      </c>
      <c r="F36" s="7">
        <f t="shared" si="1"/>
        <v>1.1208419674991821</v>
      </c>
    </row>
    <row r="37" spans="2:6">
      <c r="B37" s="18" t="s">
        <v>28</v>
      </c>
      <c r="C37" s="5">
        <v>779.75</v>
      </c>
      <c r="D37" s="5">
        <v>5526.75</v>
      </c>
      <c r="E37" s="6">
        <f t="shared" si="0"/>
        <v>4747</v>
      </c>
      <c r="F37" s="7">
        <f t="shared" si="1"/>
        <v>6.0878486694453349</v>
      </c>
    </row>
    <row r="38" spans="2:6">
      <c r="B38" s="19" t="s">
        <v>29</v>
      </c>
      <c r="C38" s="5">
        <f>C24-SUM(C25:C37)</f>
        <v>6387.3739999998361</v>
      </c>
      <c r="D38" s="5">
        <f>D24-SUM(D25:D37)</f>
        <v>1290.3739999998361</v>
      </c>
      <c r="E38" s="6">
        <f t="shared" si="0"/>
        <v>-5097</v>
      </c>
      <c r="F38" s="7">
        <f t="shared" si="1"/>
        <v>-0.79798051593661667</v>
      </c>
    </row>
    <row r="39" spans="2:6">
      <c r="B39" s="14" t="s">
        <v>30</v>
      </c>
      <c r="C39" s="15">
        <v>1012897.228</v>
      </c>
      <c r="D39" s="15">
        <v>1060668.9100000001</v>
      </c>
      <c r="E39" s="16">
        <f t="shared" si="0"/>
        <v>47771.682000000146</v>
      </c>
      <c r="F39" s="17">
        <f t="shared" si="1"/>
        <v>4.7163404814846772E-2</v>
      </c>
    </row>
    <row r="40" spans="2:6">
      <c r="B40" s="18" t="s">
        <v>18</v>
      </c>
      <c r="C40" s="5">
        <v>256696.01399999997</v>
      </c>
      <c r="D40" s="5">
        <v>265868.734</v>
      </c>
      <c r="E40" s="6">
        <f t="shared" si="0"/>
        <v>9172.7200000000303</v>
      </c>
      <c r="F40" s="7">
        <f t="shared" si="1"/>
        <v>3.5733784319689633E-2</v>
      </c>
    </row>
    <row r="41" spans="2:6">
      <c r="B41" s="18" t="s">
        <v>28</v>
      </c>
      <c r="C41" s="5">
        <v>259784.41900000002</v>
      </c>
      <c r="D41" s="5">
        <v>263807.76699999999</v>
      </c>
      <c r="E41" s="6">
        <f t="shared" si="0"/>
        <v>4023.347999999969</v>
      </c>
      <c r="F41" s="7">
        <f t="shared" si="1"/>
        <v>1.5487256762692796E-2</v>
      </c>
    </row>
    <row r="42" spans="2:6">
      <c r="B42" s="18" t="s">
        <v>16</v>
      </c>
      <c r="C42" s="5">
        <v>116526.75</v>
      </c>
      <c r="D42" s="5">
        <v>112945.67199999999</v>
      </c>
      <c r="E42" s="6">
        <f t="shared" si="0"/>
        <v>-3581.0780000000086</v>
      </c>
      <c r="F42" s="7">
        <f t="shared" si="1"/>
        <v>-3.0731810507029576E-2</v>
      </c>
    </row>
    <row r="43" spans="2:6">
      <c r="B43" s="18" t="s">
        <v>19</v>
      </c>
      <c r="C43" s="5">
        <v>97039.125</v>
      </c>
      <c r="D43" s="5">
        <v>104951</v>
      </c>
      <c r="E43" s="6">
        <f t="shared" si="0"/>
        <v>7911.875</v>
      </c>
      <c r="F43" s="7">
        <f t="shared" si="1"/>
        <v>8.1532835338323589E-2</v>
      </c>
    </row>
    <row r="44" spans="2:6">
      <c r="B44" s="18" t="s">
        <v>22</v>
      </c>
      <c r="C44" s="5">
        <v>74969.25</v>
      </c>
      <c r="D44" s="5">
        <v>72974.054999999993</v>
      </c>
      <c r="E44" s="6">
        <f t="shared" si="0"/>
        <v>-1995.195000000007</v>
      </c>
      <c r="F44" s="7">
        <f t="shared" si="1"/>
        <v>-2.6613511539731384E-2</v>
      </c>
    </row>
    <row r="45" spans="2:6">
      <c r="B45" s="18" t="s">
        <v>21</v>
      </c>
      <c r="C45" s="5">
        <v>20239.61</v>
      </c>
      <c r="D45" s="5">
        <v>40010</v>
      </c>
      <c r="E45" s="6">
        <f t="shared" si="0"/>
        <v>19770.39</v>
      </c>
      <c r="F45" s="7">
        <f t="shared" si="1"/>
        <v>0.97681674696300957</v>
      </c>
    </row>
    <row r="46" spans="2:6">
      <c r="B46" s="18" t="s">
        <v>31</v>
      </c>
      <c r="C46" s="5">
        <v>35295.75</v>
      </c>
      <c r="D46" s="5">
        <v>34674.25</v>
      </c>
      <c r="E46" s="6">
        <f t="shared" si="0"/>
        <v>-621.5</v>
      </c>
      <c r="F46" s="7">
        <f t="shared" si="1"/>
        <v>-1.7608352280373701E-2</v>
      </c>
    </row>
    <row r="47" spans="2:6">
      <c r="B47" s="18" t="s">
        <v>23</v>
      </c>
      <c r="C47" s="5">
        <v>30362.25</v>
      </c>
      <c r="D47" s="5">
        <v>34078</v>
      </c>
      <c r="E47" s="6">
        <f t="shared" si="0"/>
        <v>3715.75</v>
      </c>
      <c r="F47" s="7">
        <f t="shared" si="1"/>
        <v>0.12238058773641611</v>
      </c>
    </row>
    <row r="48" spans="2:6">
      <c r="B48" s="18" t="s">
        <v>25</v>
      </c>
      <c r="C48" s="5">
        <v>31992.125</v>
      </c>
      <c r="D48" s="5">
        <v>32800.483999999997</v>
      </c>
      <c r="E48" s="6">
        <f t="shared" si="0"/>
        <v>808.35899999999674</v>
      </c>
      <c r="F48" s="7">
        <f t="shared" si="1"/>
        <v>2.5267436908301549E-2</v>
      </c>
    </row>
    <row r="49" spans="2:6">
      <c r="B49" s="18" t="s">
        <v>17</v>
      </c>
      <c r="C49" s="5">
        <v>26453.125</v>
      </c>
      <c r="D49" s="5">
        <v>32295.5</v>
      </c>
      <c r="E49" s="6">
        <f t="shared" si="0"/>
        <v>5842.375</v>
      </c>
      <c r="F49" s="7">
        <f t="shared" si="1"/>
        <v>0.2208576491435322</v>
      </c>
    </row>
    <row r="50" spans="2:6">
      <c r="B50" s="18" t="s">
        <v>26</v>
      </c>
      <c r="C50" s="5">
        <v>30406.75</v>
      </c>
      <c r="D50" s="5">
        <v>29424.5</v>
      </c>
      <c r="E50" s="6">
        <f t="shared" si="0"/>
        <v>-982.25</v>
      </c>
      <c r="F50" s="7">
        <f t="shared" si="1"/>
        <v>-3.2303682570481884E-2</v>
      </c>
    </row>
    <row r="51" spans="2:6">
      <c r="B51" s="18" t="s">
        <v>24</v>
      </c>
      <c r="C51" s="5">
        <v>18409.5</v>
      </c>
      <c r="D51" s="5">
        <v>17889.75</v>
      </c>
      <c r="E51" s="6">
        <f t="shared" si="0"/>
        <v>-519.75</v>
      </c>
      <c r="F51" s="7">
        <f t="shared" si="1"/>
        <v>-2.8232705939868003E-2</v>
      </c>
    </row>
    <row r="52" spans="2:6">
      <c r="B52" s="18" t="s">
        <v>20</v>
      </c>
      <c r="C52" s="5">
        <v>13693.56</v>
      </c>
      <c r="D52" s="5">
        <v>15604.323</v>
      </c>
      <c r="E52" s="6">
        <f t="shared" si="0"/>
        <v>1910.7630000000008</v>
      </c>
      <c r="F52" s="7">
        <f t="shared" si="1"/>
        <v>0.13953734456196934</v>
      </c>
    </row>
    <row r="53" spans="2:6">
      <c r="B53" s="18" t="s">
        <v>32</v>
      </c>
      <c r="C53" s="5"/>
      <c r="D53" s="5">
        <v>1325.25</v>
      </c>
      <c r="E53" s="6">
        <f t="shared" si="0"/>
        <v>1325.25</v>
      </c>
      <c r="F53" s="7"/>
    </row>
    <row r="54" spans="2:6">
      <c r="B54" s="18" t="s">
        <v>33</v>
      </c>
      <c r="C54" s="5">
        <v>33.75</v>
      </c>
      <c r="D54" s="5">
        <v>594.375</v>
      </c>
      <c r="E54" s="6">
        <f t="shared" si="0"/>
        <v>560.625</v>
      </c>
      <c r="F54" s="7">
        <f t="shared" si="1"/>
        <v>16.611111111111111</v>
      </c>
    </row>
    <row r="55" spans="2:6">
      <c r="B55" s="19" t="s">
        <v>29</v>
      </c>
      <c r="C55" s="5">
        <f>C39-SUM(C40:C54)</f>
        <v>995.25</v>
      </c>
      <c r="D55" s="5">
        <f>D39-SUM(D40:D54)</f>
        <v>1425.2500000002328</v>
      </c>
      <c r="E55" s="6">
        <f t="shared" si="0"/>
        <v>430.00000000023283</v>
      </c>
      <c r="F55" s="7">
        <f t="shared" si="1"/>
        <v>0.4320522481790835</v>
      </c>
    </row>
    <row r="56" spans="2:6">
      <c r="B56" s="14" t="s">
        <v>34</v>
      </c>
      <c r="C56" s="15">
        <v>236004.92499999999</v>
      </c>
      <c r="D56" s="15">
        <v>247366.69999999998</v>
      </c>
      <c r="E56" s="16">
        <f t="shared" si="0"/>
        <v>11361.774999999994</v>
      </c>
      <c r="F56" s="17">
        <f t="shared" si="1"/>
        <v>4.8142109746226673E-2</v>
      </c>
    </row>
    <row r="57" spans="2:6">
      <c r="B57" s="18" t="s">
        <v>16</v>
      </c>
      <c r="C57" s="5">
        <v>109294.27499999999</v>
      </c>
      <c r="D57" s="5">
        <v>110263.175</v>
      </c>
      <c r="E57" s="6">
        <f t="shared" si="0"/>
        <v>968.90000000000873</v>
      </c>
      <c r="F57" s="7">
        <f t="shared" si="1"/>
        <v>8.8650572045059894E-3</v>
      </c>
    </row>
    <row r="58" spans="2:6">
      <c r="B58" s="18" t="s">
        <v>18</v>
      </c>
      <c r="C58" s="5">
        <v>60364.324999999997</v>
      </c>
      <c r="D58" s="5">
        <v>68842.074999999997</v>
      </c>
      <c r="E58" s="6">
        <f t="shared" si="0"/>
        <v>8477.75</v>
      </c>
      <c r="F58" s="7">
        <f t="shared" si="1"/>
        <v>0.14044305142151428</v>
      </c>
    </row>
    <row r="59" spans="2:6">
      <c r="B59" s="18" t="s">
        <v>17</v>
      </c>
      <c r="C59" s="5">
        <v>55474.424999999996</v>
      </c>
      <c r="D59" s="5">
        <v>57452.775000000001</v>
      </c>
      <c r="E59" s="6">
        <f t="shared" si="0"/>
        <v>1978.3500000000058</v>
      </c>
      <c r="F59" s="7">
        <f t="shared" si="1"/>
        <v>3.566237955598469E-2</v>
      </c>
    </row>
    <row r="60" spans="2:6">
      <c r="B60" s="18" t="s">
        <v>22</v>
      </c>
      <c r="C60" s="5">
        <v>5816.9</v>
      </c>
      <c r="D60" s="5">
        <v>6306</v>
      </c>
      <c r="E60" s="6">
        <f t="shared" si="0"/>
        <v>489.10000000000036</v>
      </c>
      <c r="F60" s="7">
        <f t="shared" si="1"/>
        <v>8.408258694493638E-2</v>
      </c>
    </row>
    <row r="61" spans="2:6">
      <c r="B61" s="18" t="s">
        <v>28</v>
      </c>
      <c r="C61" s="5">
        <v>2131.3000000000002</v>
      </c>
      <c r="D61" s="5">
        <v>1938.0250000000001</v>
      </c>
      <c r="E61" s="6">
        <f t="shared" si="0"/>
        <v>-193.27500000000009</v>
      </c>
      <c r="F61" s="7">
        <f t="shared" si="1"/>
        <v>-9.0684089522826472E-2</v>
      </c>
    </row>
    <row r="62" spans="2:6">
      <c r="B62" s="18" t="s">
        <v>35</v>
      </c>
      <c r="C62" s="5">
        <v>339.75</v>
      </c>
      <c r="D62" s="5">
        <v>722.25</v>
      </c>
      <c r="E62" s="6">
        <f t="shared" si="0"/>
        <v>382.5</v>
      </c>
      <c r="F62" s="7">
        <f t="shared" si="1"/>
        <v>1.1258278145695364</v>
      </c>
    </row>
    <row r="63" spans="2:6">
      <c r="B63" s="18" t="s">
        <v>23</v>
      </c>
      <c r="C63" s="5">
        <v>1018.5</v>
      </c>
      <c r="D63" s="5">
        <v>685.5</v>
      </c>
      <c r="E63" s="6">
        <f t="shared" si="0"/>
        <v>-333</v>
      </c>
      <c r="F63" s="7">
        <f t="shared" si="1"/>
        <v>-0.32695139911634757</v>
      </c>
    </row>
    <row r="64" spans="2:6">
      <c r="B64" s="18" t="s">
        <v>25</v>
      </c>
      <c r="C64" s="5">
        <v>429.75</v>
      </c>
      <c r="D64" s="5">
        <v>497.25</v>
      </c>
      <c r="E64" s="6">
        <f t="shared" si="0"/>
        <v>67.5</v>
      </c>
      <c r="F64" s="7">
        <f t="shared" si="1"/>
        <v>0.15706806282722513</v>
      </c>
    </row>
    <row r="65" spans="2:6">
      <c r="B65" s="19" t="s">
        <v>29</v>
      </c>
      <c r="C65" s="5">
        <f>C56-SUM(C57:C64)</f>
        <v>1135.7000000000407</v>
      </c>
      <c r="D65" s="5">
        <f>D56-SUM(D57:D64)</f>
        <v>659.64999999999418</v>
      </c>
      <c r="E65" s="6">
        <f t="shared" si="0"/>
        <v>-476.05000000004657</v>
      </c>
      <c r="F65" s="7">
        <f t="shared" si="1"/>
        <v>-0.41916879457605838</v>
      </c>
    </row>
    <row r="66" spans="2:6">
      <c r="B66" s="14" t="s">
        <v>36</v>
      </c>
      <c r="C66" s="15">
        <v>74326.70199999999</v>
      </c>
      <c r="D66" s="15">
        <v>84029.237999999998</v>
      </c>
      <c r="E66" s="16">
        <f t="shared" si="0"/>
        <v>9702.5360000000073</v>
      </c>
      <c r="F66" s="17">
        <f t="shared" si="1"/>
        <v>0.13053903562141111</v>
      </c>
    </row>
    <row r="67" spans="2:6">
      <c r="B67" s="18" t="s">
        <v>18</v>
      </c>
      <c r="C67" s="5">
        <v>37265.051999999996</v>
      </c>
      <c r="D67" s="5">
        <v>43903.067999999999</v>
      </c>
      <c r="E67" s="6">
        <f t="shared" si="0"/>
        <v>6638.0160000000033</v>
      </c>
      <c r="F67" s="7">
        <f t="shared" si="1"/>
        <v>0.17812979302967305</v>
      </c>
    </row>
    <row r="68" spans="2:6">
      <c r="B68" s="18" t="s">
        <v>20</v>
      </c>
      <c r="C68" s="5">
        <v>13547.25</v>
      </c>
      <c r="D68" s="5">
        <v>12954</v>
      </c>
      <c r="E68" s="6">
        <f t="shared" si="0"/>
        <v>-593.25</v>
      </c>
      <c r="F68" s="7">
        <f t="shared" si="1"/>
        <v>-4.3791175330786691E-2</v>
      </c>
    </row>
    <row r="69" spans="2:6">
      <c r="B69" s="18" t="s">
        <v>16</v>
      </c>
      <c r="C69" s="5">
        <v>11335.4</v>
      </c>
      <c r="D69" s="5">
        <v>11947.794999999998</v>
      </c>
      <c r="E69" s="6">
        <f t="shared" si="0"/>
        <v>612.39499999999862</v>
      </c>
      <c r="F69" s="7">
        <f t="shared" si="1"/>
        <v>5.4025001323287983E-2</v>
      </c>
    </row>
    <row r="70" spans="2:6">
      <c r="B70" s="18" t="s">
        <v>17</v>
      </c>
      <c r="C70" s="5">
        <v>7585.5</v>
      </c>
      <c r="D70" s="5">
        <v>9365.25</v>
      </c>
      <c r="E70" s="6">
        <f t="shared" si="0"/>
        <v>1779.75</v>
      </c>
      <c r="F70" s="7">
        <f t="shared" si="1"/>
        <v>0.23462527190033616</v>
      </c>
    </row>
    <row r="71" spans="2:6">
      <c r="B71" s="18" t="s">
        <v>28</v>
      </c>
      <c r="C71" s="5">
        <v>983</v>
      </c>
      <c r="D71" s="5">
        <v>1825.75</v>
      </c>
      <c r="E71" s="6">
        <f t="shared" si="0"/>
        <v>842.75</v>
      </c>
      <c r="F71" s="7">
        <f t="shared" si="1"/>
        <v>0.85732451678535093</v>
      </c>
    </row>
    <row r="72" spans="2:6">
      <c r="B72" s="18" t="s">
        <v>19</v>
      </c>
      <c r="C72" s="5">
        <v>2738.25</v>
      </c>
      <c r="D72" s="5">
        <v>1288</v>
      </c>
      <c r="E72" s="6">
        <f t="shared" si="0"/>
        <v>-1450.25</v>
      </c>
      <c r="F72" s="7">
        <f t="shared" si="1"/>
        <v>-0.52962658632338178</v>
      </c>
    </row>
    <row r="73" spans="2:6">
      <c r="B73" s="18" t="s">
        <v>25</v>
      </c>
      <c r="C73" s="5">
        <v>32.25</v>
      </c>
      <c r="D73" s="5">
        <v>984</v>
      </c>
      <c r="E73" s="6">
        <f t="shared" si="0"/>
        <v>951.75</v>
      </c>
      <c r="F73" s="7">
        <f t="shared" si="1"/>
        <v>29.511627906976745</v>
      </c>
    </row>
    <row r="74" spans="2:6">
      <c r="B74" s="18" t="s">
        <v>24</v>
      </c>
      <c r="C74" s="5">
        <v>3</v>
      </c>
      <c r="D74" s="5">
        <v>878.25</v>
      </c>
      <c r="E74" s="6">
        <f t="shared" si="0"/>
        <v>875.25</v>
      </c>
      <c r="F74" s="7">
        <f t="shared" si="1"/>
        <v>291.75</v>
      </c>
    </row>
    <row r="75" spans="2:6">
      <c r="B75" s="19" t="s">
        <v>29</v>
      </c>
      <c r="C75" s="5">
        <f>C66-SUM(C67:C74)</f>
        <v>837</v>
      </c>
      <c r="D75" s="5">
        <f>D66-SUM(D67:D74)</f>
        <v>883.125</v>
      </c>
      <c r="E75" s="6">
        <f t="shared" si="0"/>
        <v>46.125</v>
      </c>
      <c r="F75" s="7">
        <f t="shared" si="1"/>
        <v>5.510752688172043E-2</v>
      </c>
    </row>
    <row r="76" spans="2:6">
      <c r="B76" s="14" t="s">
        <v>37</v>
      </c>
      <c r="C76" s="15">
        <v>25886.024999999998</v>
      </c>
      <c r="D76" s="15">
        <v>27232.075000000001</v>
      </c>
      <c r="E76" s="16">
        <f t="shared" ref="E76:E86" si="2">D76-C76</f>
        <v>1346.0500000000029</v>
      </c>
      <c r="F76" s="17">
        <f t="shared" ref="F76:F86" si="3">E76/C76</f>
        <v>5.1999099900429016E-2</v>
      </c>
    </row>
    <row r="77" spans="2:6">
      <c r="B77" s="14" t="s">
        <v>38</v>
      </c>
      <c r="C77" s="15">
        <v>9479.6799999999967</v>
      </c>
      <c r="D77" s="15">
        <v>11441.060000000001</v>
      </c>
      <c r="E77" s="16">
        <f t="shared" si="2"/>
        <v>1961.3800000000047</v>
      </c>
      <c r="F77" s="17">
        <f t="shared" si="3"/>
        <v>0.20690360856062709</v>
      </c>
    </row>
    <row r="78" spans="2:6">
      <c r="B78" s="14" t="s">
        <v>39</v>
      </c>
      <c r="C78" s="15">
        <v>9252.98</v>
      </c>
      <c r="D78" s="15">
        <v>10167.289999999997</v>
      </c>
      <c r="E78" s="16">
        <f t="shared" si="2"/>
        <v>914.30999999999767</v>
      </c>
      <c r="F78" s="17">
        <f t="shared" si="3"/>
        <v>9.8812490678678408E-2</v>
      </c>
    </row>
    <row r="79" spans="2:6">
      <c r="B79" s="18" t="s">
        <v>40</v>
      </c>
      <c r="C79" s="5">
        <v>5909.130000000001</v>
      </c>
      <c r="D79" s="5">
        <v>5687.9449999999997</v>
      </c>
      <c r="E79" s="6">
        <f t="shared" si="2"/>
        <v>-221.18500000000131</v>
      </c>
      <c r="F79" s="7">
        <f t="shared" si="3"/>
        <v>-3.7431060071448974E-2</v>
      </c>
    </row>
    <row r="80" spans="2:6">
      <c r="B80" s="18" t="s">
        <v>35</v>
      </c>
      <c r="C80" s="5">
        <v>1469.76</v>
      </c>
      <c r="D80" s="5">
        <v>1861.5949999999998</v>
      </c>
      <c r="E80" s="6">
        <f t="shared" si="2"/>
        <v>391.83499999999981</v>
      </c>
      <c r="F80" s="7">
        <f t="shared" si="3"/>
        <v>0.26659794796429337</v>
      </c>
    </row>
    <row r="81" spans="2:6">
      <c r="B81" s="18" t="s">
        <v>18</v>
      </c>
      <c r="C81" s="5">
        <v>170.625</v>
      </c>
      <c r="D81" s="5">
        <v>952.19499999999994</v>
      </c>
      <c r="E81" s="6">
        <f t="shared" si="2"/>
        <v>781.56999999999994</v>
      </c>
      <c r="F81" s="7">
        <f t="shared" si="3"/>
        <v>4.5806300366300361</v>
      </c>
    </row>
    <row r="82" spans="2:6">
      <c r="B82" s="18" t="s">
        <v>41</v>
      </c>
      <c r="C82" s="5">
        <v>905</v>
      </c>
      <c r="D82" s="5">
        <v>659.5</v>
      </c>
      <c r="E82" s="6">
        <f t="shared" si="2"/>
        <v>-245.5</v>
      </c>
      <c r="F82" s="7">
        <f t="shared" si="3"/>
        <v>-0.27127071823204418</v>
      </c>
    </row>
    <row r="83" spans="2:6">
      <c r="B83" s="18" t="s">
        <v>23</v>
      </c>
      <c r="C83" s="5">
        <v>146.19</v>
      </c>
      <c r="D83" s="5">
        <v>415.14</v>
      </c>
      <c r="E83" s="6">
        <f t="shared" si="2"/>
        <v>268.95</v>
      </c>
      <c r="F83" s="7">
        <f t="shared" si="3"/>
        <v>1.8397291196388261</v>
      </c>
    </row>
    <row r="84" spans="2:6">
      <c r="B84" s="19" t="s">
        <v>29</v>
      </c>
      <c r="C84" s="5">
        <f>C78-SUM(C79:C83)</f>
        <v>652.27499999999782</v>
      </c>
      <c r="D84" s="5">
        <f>D78-SUM(D79:D83)</f>
        <v>590.91499999999905</v>
      </c>
      <c r="E84" s="6">
        <f t="shared" si="2"/>
        <v>-61.359999999998763</v>
      </c>
      <c r="F84" s="7">
        <f t="shared" si="3"/>
        <v>-9.4070752366714916E-2</v>
      </c>
    </row>
    <row r="85" spans="2:6">
      <c r="B85" s="14" t="s">
        <v>42</v>
      </c>
      <c r="C85" s="15">
        <v>3516.3249999999998</v>
      </c>
      <c r="D85" s="15">
        <v>3341.1300000000006</v>
      </c>
      <c r="E85" s="6">
        <f t="shared" si="2"/>
        <v>-175.19499999999925</v>
      </c>
      <c r="F85" s="7">
        <f t="shared" si="3"/>
        <v>-4.9823324067030002E-2</v>
      </c>
    </row>
    <row r="86" spans="2:6">
      <c r="B86" s="8" t="s">
        <v>14</v>
      </c>
      <c r="C86" s="9">
        <v>4055063.2139999997</v>
      </c>
      <c r="D86" s="9">
        <v>4132163.1999999993</v>
      </c>
      <c r="E86" s="10">
        <f t="shared" si="2"/>
        <v>77099.985999999568</v>
      </c>
      <c r="F86" s="11">
        <f t="shared" si="3"/>
        <v>1.901326364871795E-2</v>
      </c>
    </row>
    <row r="87" spans="2:6">
      <c r="E87" s="12"/>
      <c r="F87" s="13"/>
    </row>
    <row r="88" spans="2:6">
      <c r="E88" s="12"/>
      <c r="F88" s="13"/>
    </row>
    <row r="89" spans="2:6">
      <c r="E89" s="12"/>
      <c r="F89" s="13"/>
    </row>
    <row r="90" spans="2:6">
      <c r="B90" s="24" t="s">
        <v>10</v>
      </c>
      <c r="C90" s="24"/>
      <c r="D90" s="24"/>
      <c r="E90" s="24"/>
      <c r="F90" s="24"/>
    </row>
    <row r="91" spans="2:6">
      <c r="B91" s="25" t="s">
        <v>2</v>
      </c>
      <c r="C91" s="24" t="s">
        <v>3</v>
      </c>
      <c r="D91" s="24"/>
      <c r="E91" s="26" t="s">
        <v>4</v>
      </c>
      <c r="F91" s="26"/>
    </row>
    <row r="92" spans="2:6">
      <c r="B92" s="25"/>
      <c r="C92" s="1" t="s">
        <v>5</v>
      </c>
      <c r="D92" s="1" t="s">
        <v>6</v>
      </c>
      <c r="E92" s="2" t="s">
        <v>7</v>
      </c>
      <c r="F92" s="3" t="s">
        <v>8</v>
      </c>
    </row>
    <row r="93" spans="2:6">
      <c r="B93" s="4" t="s">
        <v>43</v>
      </c>
      <c r="C93" s="5">
        <v>226380.24000000005</v>
      </c>
      <c r="D93" s="5">
        <v>227492.33000000013</v>
      </c>
      <c r="E93" s="6">
        <f t="shared" ref="E93:E130" si="4">D93-C93</f>
        <v>1112.0900000000838</v>
      </c>
      <c r="F93" s="7">
        <f t="shared" ref="F93:F130" si="5">E93/C93</f>
        <v>4.9124870615919643E-3</v>
      </c>
    </row>
    <row r="94" spans="2:6">
      <c r="B94" s="4" t="s">
        <v>44</v>
      </c>
      <c r="C94" s="5">
        <v>90816.4</v>
      </c>
      <c r="D94" s="5">
        <v>91188.749999999985</v>
      </c>
      <c r="E94" s="6">
        <f t="shared" si="4"/>
        <v>372.34999999999127</v>
      </c>
      <c r="F94" s="7">
        <f t="shared" si="5"/>
        <v>4.1000303909865541E-3</v>
      </c>
    </row>
    <row r="95" spans="2:6">
      <c r="B95" s="4" t="s">
        <v>45</v>
      </c>
      <c r="C95" s="5">
        <v>93574.539999999979</v>
      </c>
      <c r="D95" s="5">
        <v>89875.309999999969</v>
      </c>
      <c r="E95" s="6">
        <f t="shared" si="4"/>
        <v>-3699.2300000000105</v>
      </c>
      <c r="F95" s="7">
        <f t="shared" si="5"/>
        <v>-3.95324411960776E-2</v>
      </c>
    </row>
    <row r="96" spans="2:6">
      <c r="B96" s="4" t="s">
        <v>46</v>
      </c>
      <c r="C96" s="5">
        <v>74682.98000000001</v>
      </c>
      <c r="D96" s="5">
        <v>75823.969999999972</v>
      </c>
      <c r="E96" s="6">
        <f t="shared" si="4"/>
        <v>1140.9899999999616</v>
      </c>
      <c r="F96" s="7">
        <f t="shared" si="5"/>
        <v>1.5277778149719808E-2</v>
      </c>
    </row>
    <row r="97" spans="2:6">
      <c r="B97" s="4" t="s">
        <v>47</v>
      </c>
      <c r="C97" s="5">
        <v>62468.269999999975</v>
      </c>
      <c r="D97" s="5">
        <v>63947.400000000009</v>
      </c>
      <c r="E97" s="6">
        <f t="shared" si="4"/>
        <v>1479.1300000000338</v>
      </c>
      <c r="F97" s="7">
        <f t="shared" si="5"/>
        <v>2.3678100898264581E-2</v>
      </c>
    </row>
    <row r="98" spans="2:6">
      <c r="B98" s="4" t="s">
        <v>48</v>
      </c>
      <c r="C98" s="5">
        <v>38294.175000000003</v>
      </c>
      <c r="D98" s="5">
        <v>38087.614999999998</v>
      </c>
      <c r="E98" s="6">
        <f t="shared" si="4"/>
        <v>-206.56000000000495</v>
      </c>
      <c r="F98" s="7">
        <f t="shared" si="5"/>
        <v>-5.3940318599370509E-3</v>
      </c>
    </row>
    <row r="99" spans="2:6">
      <c r="B99" s="4" t="s">
        <v>49</v>
      </c>
      <c r="C99" s="5">
        <v>35428.344999999987</v>
      </c>
      <c r="D99" s="5">
        <v>36043.830000000031</v>
      </c>
      <c r="E99" s="6">
        <f t="shared" si="4"/>
        <v>615.48500000004424</v>
      </c>
      <c r="F99" s="7">
        <f t="shared" si="5"/>
        <v>1.737267151485751E-2</v>
      </c>
    </row>
    <row r="100" spans="2:6">
      <c r="B100" s="4" t="s">
        <v>50</v>
      </c>
      <c r="C100" s="5">
        <v>31642.800000000007</v>
      </c>
      <c r="D100" s="5">
        <v>33063.25</v>
      </c>
      <c r="E100" s="6">
        <f t="shared" si="4"/>
        <v>1420.4499999999935</v>
      </c>
      <c r="F100" s="7">
        <f t="shared" si="5"/>
        <v>4.4890148785821517E-2</v>
      </c>
    </row>
    <row r="101" spans="2:6">
      <c r="B101" s="4" t="s">
        <v>51</v>
      </c>
      <c r="C101" s="5">
        <v>9261.1000000000022</v>
      </c>
      <c r="D101" s="5">
        <v>11046.849999999999</v>
      </c>
      <c r="E101" s="6">
        <f t="shared" si="4"/>
        <v>1785.7499999999964</v>
      </c>
      <c r="F101" s="7">
        <f t="shared" si="5"/>
        <v>0.19282266685382901</v>
      </c>
    </row>
    <row r="102" spans="2:6">
      <c r="B102" s="4" t="s">
        <v>52</v>
      </c>
      <c r="C102" s="5">
        <v>9434.9500000000025</v>
      </c>
      <c r="D102" s="5">
        <v>9207.6999999999971</v>
      </c>
      <c r="E102" s="6">
        <f t="shared" si="4"/>
        <v>-227.25000000000546</v>
      </c>
      <c r="F102" s="7">
        <f t="shared" si="5"/>
        <v>-2.4085978198083231E-2</v>
      </c>
    </row>
    <row r="103" spans="2:6">
      <c r="B103" s="4" t="s">
        <v>53</v>
      </c>
      <c r="C103" s="5">
        <v>3775.49</v>
      </c>
      <c r="D103" s="5">
        <v>3842.6999999999985</v>
      </c>
      <c r="E103" s="6">
        <f t="shared" si="4"/>
        <v>67.209999999998672</v>
      </c>
      <c r="F103" s="7">
        <f t="shared" si="5"/>
        <v>1.7801662830519663E-2</v>
      </c>
    </row>
    <row r="104" spans="2:6">
      <c r="B104" s="4" t="s">
        <v>54</v>
      </c>
      <c r="C104" s="5">
        <v>955.99999999999989</v>
      </c>
      <c r="D104" s="5">
        <v>920.49999999999989</v>
      </c>
      <c r="E104" s="6">
        <f t="shared" si="4"/>
        <v>-35.5</v>
      </c>
      <c r="F104" s="7">
        <f t="shared" si="5"/>
        <v>-3.7133891213389128E-2</v>
      </c>
    </row>
    <row r="105" spans="2:6">
      <c r="B105" s="8" t="s">
        <v>14</v>
      </c>
      <c r="C105" s="9">
        <v>676715.29</v>
      </c>
      <c r="D105" s="9">
        <v>680540.20500000007</v>
      </c>
      <c r="E105" s="10">
        <f t="shared" si="4"/>
        <v>3824.9150000000373</v>
      </c>
      <c r="F105" s="11">
        <f t="shared" si="5"/>
        <v>5.6521775945095566E-3</v>
      </c>
    </row>
    <row r="106" spans="2:6">
      <c r="B106" s="20"/>
      <c r="C106" s="21"/>
      <c r="D106" s="21"/>
      <c r="E106" s="22"/>
      <c r="F106" s="23"/>
    </row>
    <row r="107" spans="2:6">
      <c r="E107" s="12"/>
      <c r="F107" s="13"/>
    </row>
    <row r="108" spans="2:6">
      <c r="E108" s="12"/>
      <c r="F108" s="13"/>
    </row>
    <row r="109" spans="2:6">
      <c r="B109" s="24" t="s">
        <v>1</v>
      </c>
      <c r="C109" s="24"/>
      <c r="D109" s="24"/>
      <c r="E109" s="24"/>
      <c r="F109" s="24"/>
    </row>
    <row r="110" spans="2:6">
      <c r="B110" s="25" t="s">
        <v>55</v>
      </c>
      <c r="C110" s="24" t="s">
        <v>3</v>
      </c>
      <c r="D110" s="24"/>
      <c r="E110" s="26" t="s">
        <v>4</v>
      </c>
      <c r="F110" s="26"/>
    </row>
    <row r="111" spans="2:6">
      <c r="B111" s="25"/>
      <c r="C111" s="1" t="s">
        <v>5</v>
      </c>
      <c r="D111" s="1" t="s">
        <v>6</v>
      </c>
      <c r="E111" s="2" t="s">
        <v>7</v>
      </c>
      <c r="F111" s="3" t="s">
        <v>8</v>
      </c>
    </row>
    <row r="112" spans="2:6">
      <c r="B112" s="4" t="s">
        <v>56</v>
      </c>
      <c r="C112" s="5">
        <v>629715.72899999958</v>
      </c>
      <c r="D112" s="5">
        <v>649578.78099999984</v>
      </c>
      <c r="E112" s="6">
        <f t="shared" si="4"/>
        <v>19863.052000000258</v>
      </c>
      <c r="F112" s="7">
        <f t="shared" si="5"/>
        <v>3.1542886869831185E-2</v>
      </c>
    </row>
    <row r="113" spans="2:6">
      <c r="B113" s="4" t="s">
        <v>57</v>
      </c>
      <c r="C113" s="5">
        <v>93628.336000000054</v>
      </c>
      <c r="D113" s="5">
        <v>96920.621999999988</v>
      </c>
      <c r="E113" s="6">
        <f t="shared" si="4"/>
        <v>3292.2859999999346</v>
      </c>
      <c r="F113" s="7">
        <f t="shared" si="5"/>
        <v>3.5163350548064132E-2</v>
      </c>
    </row>
    <row r="114" spans="2:6">
      <c r="B114" s="4" t="s">
        <v>58</v>
      </c>
      <c r="C114" s="5">
        <v>254447.27600000019</v>
      </c>
      <c r="D114" s="5">
        <v>260348.83300000007</v>
      </c>
      <c r="E114" s="6">
        <f t="shared" si="4"/>
        <v>5901.5569999998843</v>
      </c>
      <c r="F114" s="7">
        <f t="shared" si="5"/>
        <v>2.3193634032065175E-2</v>
      </c>
    </row>
    <row r="115" spans="2:6">
      <c r="B115" s="4" t="s">
        <v>59</v>
      </c>
      <c r="C115" s="5">
        <v>59459.349999999984</v>
      </c>
      <c r="D115" s="5">
        <v>61401.427000000011</v>
      </c>
      <c r="E115" s="6">
        <f t="shared" si="4"/>
        <v>1942.0770000000266</v>
      </c>
      <c r="F115" s="7">
        <f t="shared" si="5"/>
        <v>3.266226421916868E-2</v>
      </c>
    </row>
    <row r="116" spans="2:6">
      <c r="B116" s="4" t="s">
        <v>60</v>
      </c>
      <c r="C116" s="5">
        <v>152659.59700000015</v>
      </c>
      <c r="D116" s="5">
        <v>156624.96900000004</v>
      </c>
      <c r="E116" s="6">
        <f t="shared" si="4"/>
        <v>3965.3719999998866</v>
      </c>
      <c r="F116" s="7">
        <f t="shared" si="5"/>
        <v>2.5975255260236817E-2</v>
      </c>
    </row>
    <row r="117" spans="2:6">
      <c r="B117" s="4" t="s">
        <v>61</v>
      </c>
      <c r="C117" s="5">
        <v>497524.98200000031</v>
      </c>
      <c r="D117" s="5">
        <v>501097.6459999996</v>
      </c>
      <c r="E117" s="6">
        <f t="shared" si="4"/>
        <v>3572.6639999992913</v>
      </c>
      <c r="F117" s="7">
        <f t="shared" si="5"/>
        <v>7.1808735827446129E-3</v>
      </c>
    </row>
    <row r="118" spans="2:6">
      <c r="B118" s="4" t="s">
        <v>62</v>
      </c>
      <c r="C118" s="5">
        <v>218175.51500000019</v>
      </c>
      <c r="D118" s="5">
        <v>221833.89200000014</v>
      </c>
      <c r="E118" s="6">
        <f t="shared" si="4"/>
        <v>3658.3769999999495</v>
      </c>
      <c r="F118" s="7">
        <f t="shared" si="5"/>
        <v>1.6768045671852527E-2</v>
      </c>
    </row>
    <row r="119" spans="2:6">
      <c r="B119" s="4" t="s">
        <v>63</v>
      </c>
      <c r="C119" s="5">
        <v>229128.03200000004</v>
      </c>
      <c r="D119" s="5">
        <v>232502.01500000007</v>
      </c>
      <c r="E119" s="6">
        <f t="shared" si="4"/>
        <v>3373.9830000000366</v>
      </c>
      <c r="F119" s="7">
        <f t="shared" si="5"/>
        <v>1.4725317415548857E-2</v>
      </c>
    </row>
    <row r="120" spans="2:6">
      <c r="B120" s="4" t="s">
        <v>64</v>
      </c>
      <c r="C120" s="5">
        <v>169877.73300000009</v>
      </c>
      <c r="D120" s="5">
        <v>172681.05000000028</v>
      </c>
      <c r="E120" s="6">
        <f t="shared" si="4"/>
        <v>2803.3170000001846</v>
      </c>
      <c r="F120" s="7">
        <f t="shared" si="5"/>
        <v>1.6501968506962492E-2</v>
      </c>
    </row>
    <row r="121" spans="2:6">
      <c r="B121" s="4" t="s">
        <v>65</v>
      </c>
      <c r="C121" s="5">
        <v>841004.36800000048</v>
      </c>
      <c r="D121" s="5">
        <v>853921.77400000021</v>
      </c>
      <c r="E121" s="6">
        <f t="shared" si="4"/>
        <v>12917.405999999726</v>
      </c>
      <c r="F121" s="7">
        <f t="shared" si="5"/>
        <v>1.535949929810557E-2</v>
      </c>
    </row>
    <row r="122" spans="2:6">
      <c r="B122" s="4" t="s">
        <v>66</v>
      </c>
      <c r="C122" s="5">
        <v>427915.29200000007</v>
      </c>
      <c r="D122" s="5">
        <v>434485.092</v>
      </c>
      <c r="E122" s="6">
        <f t="shared" si="4"/>
        <v>6569.7999999999302</v>
      </c>
      <c r="F122" s="7">
        <f t="shared" si="5"/>
        <v>1.5353038610267588E-2</v>
      </c>
    </row>
    <row r="123" spans="2:6">
      <c r="B123" s="4" t="s">
        <v>67</v>
      </c>
      <c r="C123" s="5">
        <v>72014.210999999937</v>
      </c>
      <c r="D123" s="5">
        <v>72686.1519999999</v>
      </c>
      <c r="E123" s="6">
        <f t="shared" si="4"/>
        <v>671.94099999996251</v>
      </c>
      <c r="F123" s="7">
        <f t="shared" si="5"/>
        <v>9.330672247453535E-3</v>
      </c>
    </row>
    <row r="124" spans="2:6">
      <c r="B124" s="4" t="s">
        <v>68</v>
      </c>
      <c r="C124" s="5">
        <v>139676.04700000011</v>
      </c>
      <c r="D124" s="5">
        <v>143830.63999999998</v>
      </c>
      <c r="E124" s="6">
        <f t="shared" si="4"/>
        <v>4154.5929999998771</v>
      </c>
      <c r="F124" s="7">
        <f t="shared" si="5"/>
        <v>2.9744491551939995E-2</v>
      </c>
    </row>
    <row r="125" spans="2:6">
      <c r="B125" s="4" t="s">
        <v>69</v>
      </c>
      <c r="C125" s="5">
        <v>176594.07200000004</v>
      </c>
      <c r="D125" s="5">
        <v>180487.81499999994</v>
      </c>
      <c r="E125" s="6">
        <f t="shared" si="4"/>
        <v>3893.7429999999003</v>
      </c>
      <c r="F125" s="7">
        <f t="shared" si="5"/>
        <v>2.2049114989544493E-2</v>
      </c>
    </row>
    <row r="126" spans="2:6">
      <c r="B126" s="4" t="s">
        <v>70</v>
      </c>
      <c r="C126" s="5">
        <v>401631.10899999988</v>
      </c>
      <c r="D126" s="5">
        <v>409271.22600000008</v>
      </c>
      <c r="E126" s="6">
        <f t="shared" si="4"/>
        <v>7640.1170000002021</v>
      </c>
      <c r="F126" s="7">
        <f t="shared" si="5"/>
        <v>1.9022722166674107E-2</v>
      </c>
    </row>
    <row r="127" spans="2:6">
      <c r="B127" s="4" t="s">
        <v>71</v>
      </c>
      <c r="C127" s="5">
        <v>147414.96500000014</v>
      </c>
      <c r="D127" s="5">
        <v>147538.6590000001</v>
      </c>
      <c r="E127" s="6">
        <f t="shared" si="4"/>
        <v>123.69399999995949</v>
      </c>
      <c r="F127" s="7">
        <f t="shared" si="5"/>
        <v>8.3908713067197332E-4</v>
      </c>
    </row>
    <row r="128" spans="2:6">
      <c r="B128" s="4" t="s">
        <v>72</v>
      </c>
      <c r="C128" s="5">
        <v>243069.7490000001</v>
      </c>
      <c r="D128" s="5">
        <v>249602.44800000021</v>
      </c>
      <c r="E128" s="6">
        <f t="shared" si="4"/>
        <v>6532.6990000001097</v>
      </c>
      <c r="F128" s="7">
        <f t="shared" si="5"/>
        <v>2.6875820734072946E-2</v>
      </c>
    </row>
    <row r="129" spans="2:6">
      <c r="B129" s="4" t="s">
        <v>73</v>
      </c>
      <c r="C129" s="5">
        <v>173466.60100000017</v>
      </c>
      <c r="D129" s="5">
        <v>174659.41199999998</v>
      </c>
      <c r="E129" s="6">
        <f t="shared" si="4"/>
        <v>1192.8109999998123</v>
      </c>
      <c r="F129" s="7">
        <f t="shared" si="5"/>
        <v>6.8763150550220972E-3</v>
      </c>
    </row>
    <row r="130" spans="2:6">
      <c r="B130" s="8" t="s">
        <v>14</v>
      </c>
      <c r="C130" s="9">
        <v>4927402.9640000006</v>
      </c>
      <c r="D130" s="9">
        <v>5019472.4529999997</v>
      </c>
      <c r="E130" s="10">
        <f t="shared" si="4"/>
        <v>92069.488999999128</v>
      </c>
      <c r="F130" s="11">
        <f t="shared" si="5"/>
        <v>1.868519576593718E-2</v>
      </c>
    </row>
  </sheetData>
  <mergeCells count="17">
    <mergeCell ref="B21:F21"/>
    <mergeCell ref="B1:F5"/>
    <mergeCell ref="B9:F9"/>
    <mergeCell ref="B10:B11"/>
    <mergeCell ref="C10:D10"/>
    <mergeCell ref="E10:F10"/>
    <mergeCell ref="B109:F109"/>
    <mergeCell ref="B110:B111"/>
    <mergeCell ref="C110:D110"/>
    <mergeCell ref="E110:F110"/>
    <mergeCell ref="B22:B23"/>
    <mergeCell ref="C22:D22"/>
    <mergeCell ref="E22:F22"/>
    <mergeCell ref="B90:F90"/>
    <mergeCell ref="B91:B92"/>
    <mergeCell ref="C91:D91"/>
    <mergeCell ref="E91:F9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7A44A5F8-FC70-433D-9187-48A4F93FDBD6}"/>
</file>

<file path=customXml/itemProps2.xml><?xml version="1.0" encoding="utf-8"?>
<ds:datastoreItem xmlns:ds="http://schemas.openxmlformats.org/officeDocument/2006/customXml" ds:itemID="{B338957B-AB65-4F37-9B72-31E830AAF341}"/>
</file>

<file path=customXml/itemProps3.xml><?xml version="1.0" encoding="utf-8"?>
<ds:datastoreItem xmlns:ds="http://schemas.openxmlformats.org/officeDocument/2006/customXml" ds:itemID="{2078DF31-DE63-4EC4-A6C6-0F9EA9FE00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2019-02-01T13:04:40Z</dcterms:created>
  <dcterms:modified xsi:type="dcterms:W3CDTF">2025-01-31T17:52:56Z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