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14" documentId="8_{4EFCB745-315F-433A-B7DA-C9D9E0BA179A}" xr6:coauthVersionLast="47" xr6:coauthVersionMax="47" xr10:uidLastSave="{501AB713-D32E-4005-8818-ADE624A2587D}"/>
  <bookViews>
    <workbookView xWindow="-120" yWindow="-120" windowWidth="51840" windowHeight="21120" xr2:uid="{28F04C5C-5260-418B-A0A7-9B9659740EED}"/>
  </bookViews>
  <sheets>
    <sheet name="Jun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E126" i="1" s="1"/>
  <c r="D125" i="1"/>
  <c r="E125" i="1" s="1"/>
  <c r="C124" i="1"/>
  <c r="B124" i="1"/>
  <c r="D123" i="1"/>
  <c r="E123" i="1" s="1"/>
  <c r="D122" i="1"/>
  <c r="E122" i="1" s="1"/>
  <c r="D121" i="1"/>
  <c r="E121" i="1" s="1"/>
  <c r="D120" i="1"/>
  <c r="E120" i="1" s="1"/>
  <c r="D119" i="1"/>
  <c r="E119" i="1" s="1"/>
  <c r="C118" i="1"/>
  <c r="B118" i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C107" i="1"/>
  <c r="B107" i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C99" i="1"/>
  <c r="B99" i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C82" i="1"/>
  <c r="B82" i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82" i="1" l="1"/>
  <c r="E82" i="1" s="1"/>
  <c r="D107" i="1"/>
  <c r="E107" i="1" s="1"/>
  <c r="D118" i="1"/>
  <c r="E118" i="1" s="1"/>
  <c r="D99" i="1"/>
  <c r="E99" i="1" s="1"/>
  <c r="D124" i="1"/>
  <c r="E124" i="1" s="1"/>
</calcChain>
</file>

<file path=xl/sharedStrings.xml><?xml version="1.0" encoding="utf-8"?>
<sst xmlns="http://schemas.openxmlformats.org/spreadsheetml/2006/main" count="126" uniqueCount="73">
  <si>
    <t>Totalt salg, liter</t>
  </si>
  <si>
    <t>Kategori</t>
  </si>
  <si>
    <t>Juni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</si>
  <si>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</si>
  <si>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</si>
  <si>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</si>
  <si>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</si>
  <si>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</si>
  <si>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</si>
  <si>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</si>
  <si>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</si>
  <si>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</si>
  <si>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</si>
  <si>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</si>
  <si>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</si>
  <si>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</si>
  <si>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</si>
  <si>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</si>
  <si>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</si>
  <si>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</si>
  <si>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</si>
  <si>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</si>
  <si>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Brennevin, annet</t>
  </si>
  <si>
    <t>Druebrennevin</t>
  </si>
  <si>
    <t>Gin</t>
  </si>
  <si>
    <t>Brennevin, nøytralt &lt; 37,5 %</t>
  </si>
  <si>
    <t>Rom</t>
  </si>
  <si>
    <t>Bitter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</si>
  <si>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</si>
  <si>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</si>
  <si>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</si>
  <si>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</si>
  <si>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</si>
  <si>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</si>
  <si>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</si>
  <si>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</si>
  <si>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</si>
  <si>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</si>
  <si>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</si>
  <si>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</si>
  <si>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</si>
  <si>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</si>
  <si>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</si>
  <si>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</si>
  <si>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</si>
  <si>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</si>
  <si>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</si>
  <si>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</si>
  <si>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</si>
  <si>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</si>
  <si>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</si>
  <si>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</si>
  <si>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</si>
  <si>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</si>
  <si>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</si>
  <si>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</si>
  <si>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</si>
  <si>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</si>
  <si>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</si>
  <si>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</si>
  <si>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</si>
  <si>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</si>
  <si>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Georgia</t>
  </si>
  <si>
    <t>Østerrike</t>
  </si>
  <si>
    <t>Andre land</t>
  </si>
  <si>
    <t>New Zealand</t>
  </si>
  <si>
    <t>Ungarn</t>
  </si>
  <si>
    <t>Romania</t>
  </si>
  <si>
    <t>Hellas</t>
  </si>
  <si>
    <t>England</t>
  </si>
  <si>
    <t>Norge</t>
  </si>
  <si>
    <t>Sverige</t>
  </si>
  <si>
    <t>Vinmonopolet solgte 7,6 millioner liter drikkevarer i juni i 2025, rundt 150.000 liter mindre enn samme måned i fjor. Sen pinse i år (juni), mot tidlig pinse i fjor (mai), gjør at tallene egentlig ikke er sammenlignbare.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</si>
</sst>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165" fontId="2" fillId="4" borderId="9" xfId="1" applyNumberFormat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165" fontId="0" fillId="0" borderId="9" xfId="1" applyNumberFormat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165" fontId="2" fillId="2" borderId="9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3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D225-BFAE-402F-A377-D96BB11D0B2E}">
  <dimension ref="A1:E126"/>
  <sheetViews>
    <sheetView tabSelected="1" workbookViewId="0">
      <selection activeCell="I18" sqref="I18"/>
    </sheetView>
  </sheetViews>
  <sheetFormatPr baseColWidth="10" defaultRowHeight="12.75" x14ac:dyDescent="0.2"/>
  <cols>
    <col min="1" max="1" width="30.85546875" customWidth="1"/>
    <col min="2" max="3" width="13.5703125" customWidth="1"/>
  </cols>
  <sheetData>
    <row r="1" spans="1:5" x14ac:dyDescent="0.2">
      <c r="A1" s="21" t="s">
        <v>72</v>
      </c>
      <c r="B1" s="22"/>
      <c r="C1" s="22"/>
      <c r="D1" s="22"/>
      <c r="E1" s="23"/>
    </row>
    <row r="2" spans="1:5" x14ac:dyDescent="0.2">
      <c r="A2" s="24"/>
      <c r="B2" s="29"/>
      <c r="C2" s="29"/>
      <c r="D2" s="29"/>
      <c r="E2" s="25"/>
    </row>
    <row r="3" spans="1:5" x14ac:dyDescent="0.2">
      <c r="A3" s="24"/>
      <c r="B3" s="29"/>
      <c r="C3" s="29"/>
      <c r="D3" s="29"/>
      <c r="E3" s="25"/>
    </row>
    <row r="4" spans="1:5" x14ac:dyDescent="0.2">
      <c r="A4" s="24"/>
      <c r="B4" s="29"/>
      <c r="C4" s="29"/>
      <c r="D4" s="29"/>
      <c r="E4" s="25"/>
    </row>
    <row r="5" spans="1:5" ht="13.5" thickBot="1" x14ac:dyDescent="0.25">
      <c r="A5" s="26"/>
      <c r="B5" s="27"/>
      <c r="C5" s="27"/>
      <c r="D5" s="27"/>
      <c r="E5" s="28"/>
    </row>
    <row r="9" spans="1:5" x14ac:dyDescent="0.2">
      <c r="A9" s="20" t="s">
        <v>0</v>
      </c>
      <c r="B9" s="20"/>
      <c r="C9" s="20"/>
      <c r="D9" s="20"/>
      <c r="E9" s="20"/>
    </row>
    <row r="10" spans="1:5" x14ac:dyDescent="0.2">
      <c r="A10" s="19" t="s">
        <v>1</v>
      </c>
      <c r="B10" s="20" t="s">
        <v>2</v>
      </c>
      <c r="C10" s="20"/>
      <c r="D10" s="20" t="s">
        <v>3</v>
      </c>
      <c r="E10" s="20"/>
    </row>
    <row r="11" spans="1:5" x14ac:dyDescent="0.2">
      <c r="A11" s="19"/>
      <c r="B11" s="1" t="s">
        <v>4</v>
      </c>
      <c r="C11" s="1" t="s">
        <v>5</v>
      </c>
      <c r="D11" s="1" t="s">
        <v>6</v>
      </c>
      <c r="E11" s="1" t="s">
        <v>7</v>
      </c>
    </row>
    <row r="12" spans="1:5" x14ac:dyDescent="0.2">
      <c r="A12" s="2" t="s">
        <v>8</v>
      </c>
      <c r="B12" s="3">
        <v>6318776.8480000012</v>
      </c>
      <c r="C12" s="3">
        <v>6191567.5000000009</v>
      </c>
      <c r="D12" s="4">
        <f>C12-B12</f>
        <v>-127209.34800000023</v>
      </c>
      <c r="E12" s="5">
        <f>D12/B12</f>
        <v>-2.013195766523455E-2</v>
      </c>
    </row>
    <row r="13" spans="1:5" x14ac:dyDescent="0.2">
      <c r="A13" s="6" t="s">
        <v>9</v>
      </c>
      <c r="B13" s="7">
        <v>2549902.2460000003</v>
      </c>
      <c r="C13" s="7">
        <v>2497121.6060000001</v>
      </c>
      <c r="D13" s="7">
        <f t="shared" ref="D13:D37" si="0">C13-B13</f>
        <v>-52780.64000000013</v>
      </c>
      <c r="E13" s="8">
        <f t="shared" ref="E13:E37" si="1">D13/B13</f>
        <v>-2.0699083693422545E-2</v>
      </c>
    </row>
    <row r="14" spans="1:5" x14ac:dyDescent="0.2">
      <c r="A14" s="6" t="s">
        <v>10</v>
      </c>
      <c r="B14" s="7">
        <v>2327904.4320000005</v>
      </c>
      <c r="C14" s="7">
        <v>2294259.9390000007</v>
      </c>
      <c r="D14" s="7">
        <f t="shared" si="0"/>
        <v>-33644.492999999784</v>
      </c>
      <c r="E14" s="8">
        <f t="shared" si="1"/>
        <v>-1.4452695109607394E-2</v>
      </c>
    </row>
    <row r="15" spans="1:5" x14ac:dyDescent="0.2">
      <c r="A15" s="6" t="s">
        <v>11</v>
      </c>
      <c r="B15" s="7">
        <v>640101.30000000028</v>
      </c>
      <c r="C15" s="7">
        <v>634232.87500000012</v>
      </c>
      <c r="D15" s="7">
        <f t="shared" si="0"/>
        <v>-5868.425000000163</v>
      </c>
      <c r="E15" s="8">
        <f t="shared" si="1"/>
        <v>-9.1679629458652247E-3</v>
      </c>
    </row>
    <row r="16" spans="1:5" x14ac:dyDescent="0.2">
      <c r="A16" s="6" t="s">
        <v>12</v>
      </c>
      <c r="B16" s="7">
        <v>606741.20200000005</v>
      </c>
      <c r="C16" s="7">
        <v>584276.27400000009</v>
      </c>
      <c r="D16" s="7">
        <f t="shared" si="0"/>
        <v>-22464.927999999956</v>
      </c>
      <c r="E16" s="8">
        <f t="shared" si="1"/>
        <v>-3.7025552123292185E-2</v>
      </c>
    </row>
    <row r="17" spans="1:5" x14ac:dyDescent="0.2">
      <c r="A17" s="6" t="s">
        <v>13</v>
      </c>
      <c r="B17" s="7">
        <v>89115.47500000002</v>
      </c>
      <c r="C17" s="7">
        <v>80693.39999999998</v>
      </c>
      <c r="D17" s="7">
        <f t="shared" si="0"/>
        <v>-8422.0750000000407</v>
      </c>
      <c r="E17" s="8">
        <f t="shared" si="1"/>
        <v>-9.4507435436999451E-2</v>
      </c>
    </row>
    <row r="18" spans="1:5" x14ac:dyDescent="0.2">
      <c r="A18" s="6" t="s">
        <v>14</v>
      </c>
      <c r="B18" s="7">
        <v>59901.213000000003</v>
      </c>
      <c r="C18" s="7">
        <v>53580.961000000003</v>
      </c>
      <c r="D18" s="7">
        <f t="shared" si="0"/>
        <v>-6320.2520000000004</v>
      </c>
      <c r="E18" s="8">
        <f t="shared" si="1"/>
        <v>-0.10551125233473986</v>
      </c>
    </row>
    <row r="19" spans="1:5" x14ac:dyDescent="0.2">
      <c r="A19" s="6" t="s">
        <v>15</v>
      </c>
      <c r="B19" s="7">
        <v>43882.080000000009</v>
      </c>
      <c r="C19" s="7">
        <v>45777.42</v>
      </c>
      <c r="D19" s="7">
        <f t="shared" si="0"/>
        <v>1895.3399999999892</v>
      </c>
      <c r="E19" s="8">
        <f t="shared" si="1"/>
        <v>4.3191662747070987E-2</v>
      </c>
    </row>
    <row r="20" spans="1:5" x14ac:dyDescent="0.2">
      <c r="A20" s="6" t="s">
        <v>16</v>
      </c>
      <c r="B20" s="7">
        <v>1228.9000000000003</v>
      </c>
      <c r="C20" s="7">
        <v>1619.7750000000001</v>
      </c>
      <c r="D20" s="7">
        <f t="shared" si="0"/>
        <v>390.87499999999977</v>
      </c>
      <c r="E20" s="8">
        <f t="shared" si="1"/>
        <v>0.31806900480104133</v>
      </c>
    </row>
    <row r="21" spans="1:5" x14ac:dyDescent="0.2">
      <c r="A21" s="2" t="s">
        <v>17</v>
      </c>
      <c r="B21" s="3">
        <v>1011087.0300000003</v>
      </c>
      <c r="C21" s="3">
        <v>977628.97999999975</v>
      </c>
      <c r="D21" s="4">
        <f t="shared" si="0"/>
        <v>-33458.050000000512</v>
      </c>
      <c r="E21" s="5">
        <f t="shared" si="1"/>
        <v>-3.3091167236118636E-2</v>
      </c>
    </row>
    <row r="22" spans="1:5" x14ac:dyDescent="0.2">
      <c r="A22" s="6" t="s">
        <v>18</v>
      </c>
      <c r="B22" s="7">
        <v>279788.96000000025</v>
      </c>
      <c r="C22" s="7">
        <v>264487.98999999993</v>
      </c>
      <c r="D22" s="7">
        <f t="shared" si="0"/>
        <v>-15300.970000000321</v>
      </c>
      <c r="E22" s="8">
        <f t="shared" si="1"/>
        <v>-5.4687540208878532E-2</v>
      </c>
    </row>
    <row r="23" spans="1:5" x14ac:dyDescent="0.2">
      <c r="A23" s="6" t="s">
        <v>19</v>
      </c>
      <c r="B23" s="7">
        <v>198384.01000000004</v>
      </c>
      <c r="C23" s="7">
        <v>198261.69000000015</v>
      </c>
      <c r="D23" s="7">
        <f t="shared" si="0"/>
        <v>-122.31999999989057</v>
      </c>
      <c r="E23" s="8">
        <f t="shared" si="1"/>
        <v>-6.1658195133715938E-4</v>
      </c>
    </row>
    <row r="24" spans="1:5" x14ac:dyDescent="0.2">
      <c r="A24" s="6" t="s">
        <v>20</v>
      </c>
      <c r="B24" s="7">
        <v>129122.94999999992</v>
      </c>
      <c r="C24" s="7">
        <v>123682.35999999991</v>
      </c>
      <c r="D24" s="7">
        <f t="shared" si="0"/>
        <v>-5440.5900000000111</v>
      </c>
      <c r="E24" s="8">
        <f t="shared" si="1"/>
        <v>-4.2134957418491555E-2</v>
      </c>
    </row>
    <row r="25" spans="1:5" x14ac:dyDescent="0.2">
      <c r="A25" s="6" t="s">
        <v>21</v>
      </c>
      <c r="B25" s="7">
        <v>89233.12000000001</v>
      </c>
      <c r="C25" s="7">
        <v>89185.84</v>
      </c>
      <c r="D25" s="7">
        <f t="shared" si="0"/>
        <v>-47.280000000013388</v>
      </c>
      <c r="E25" s="8">
        <f t="shared" si="1"/>
        <v>-5.2984811020855688E-4</v>
      </c>
    </row>
    <row r="26" spans="1:5" x14ac:dyDescent="0.2">
      <c r="A26" s="6" t="s">
        <v>22</v>
      </c>
      <c r="B26" s="7">
        <v>83394.034999999945</v>
      </c>
      <c r="C26" s="7">
        <v>82913.189999999915</v>
      </c>
      <c r="D26" s="7">
        <f t="shared" si="0"/>
        <v>-480.84500000003027</v>
      </c>
      <c r="E26" s="8">
        <f t="shared" si="1"/>
        <v>-5.7659399740045024E-3</v>
      </c>
    </row>
    <row r="27" spans="1:5" x14ac:dyDescent="0.2">
      <c r="A27" s="6" t="s">
        <v>23</v>
      </c>
      <c r="B27" s="7">
        <v>82199.850000000006</v>
      </c>
      <c r="C27" s="7">
        <v>78120.599999999962</v>
      </c>
      <c r="D27" s="7">
        <f t="shared" si="0"/>
        <v>-4079.2500000000437</v>
      </c>
      <c r="E27" s="8">
        <f t="shared" si="1"/>
        <v>-4.962600296715923E-2</v>
      </c>
    </row>
    <row r="28" spans="1:5" x14ac:dyDescent="0.2">
      <c r="A28" s="6" t="s">
        <v>24</v>
      </c>
      <c r="B28" s="7">
        <v>76495.799999999974</v>
      </c>
      <c r="C28" s="7">
        <v>70835.219999999958</v>
      </c>
      <c r="D28" s="7">
        <f t="shared" si="0"/>
        <v>-5660.5800000000163</v>
      </c>
      <c r="E28" s="8">
        <f t="shared" si="1"/>
        <v>-7.3998572470645688E-2</v>
      </c>
    </row>
    <row r="29" spans="1:5" x14ac:dyDescent="0.2">
      <c r="A29" s="6" t="s">
        <v>25</v>
      </c>
      <c r="B29" s="7">
        <v>24176.125</v>
      </c>
      <c r="C29" s="7">
        <v>25678.45</v>
      </c>
      <c r="D29" s="7">
        <f t="shared" si="0"/>
        <v>1502.3250000000007</v>
      </c>
      <c r="E29" s="8">
        <f t="shared" si="1"/>
        <v>6.2140851770083119E-2</v>
      </c>
    </row>
    <row r="30" spans="1:5" x14ac:dyDescent="0.2">
      <c r="A30" s="6" t="s">
        <v>26</v>
      </c>
      <c r="B30" s="7">
        <v>21375.000000000007</v>
      </c>
      <c r="C30" s="7">
        <v>19957.550000000021</v>
      </c>
      <c r="D30" s="7">
        <f t="shared" si="0"/>
        <v>-1417.4499999999862</v>
      </c>
      <c r="E30" s="8">
        <f t="shared" si="1"/>
        <v>-6.6313450292396992E-2</v>
      </c>
    </row>
    <row r="31" spans="1:5" x14ac:dyDescent="0.2">
      <c r="A31" s="6" t="s">
        <v>27</v>
      </c>
      <c r="B31" s="7">
        <v>18229.379999999997</v>
      </c>
      <c r="C31" s="7">
        <v>16301.590000000004</v>
      </c>
      <c r="D31" s="7">
        <f t="shared" si="0"/>
        <v>-1927.7899999999936</v>
      </c>
      <c r="E31" s="8">
        <f t="shared" si="1"/>
        <v>-0.10575181383020124</v>
      </c>
    </row>
    <row r="32" spans="1:5" x14ac:dyDescent="0.2">
      <c r="A32" s="6" t="s">
        <v>28</v>
      </c>
      <c r="B32" s="7">
        <v>7981.0000000000009</v>
      </c>
      <c r="C32" s="7">
        <v>7532.6999999999989</v>
      </c>
      <c r="D32" s="7">
        <f t="shared" si="0"/>
        <v>-448.300000000002</v>
      </c>
      <c r="E32" s="8">
        <f t="shared" si="1"/>
        <v>-5.6170905901516348E-2</v>
      </c>
    </row>
    <row r="33" spans="1:5" x14ac:dyDescent="0.2">
      <c r="A33" s="6" t="s">
        <v>29</v>
      </c>
      <c r="B33" s="7">
        <v>706.80000000000018</v>
      </c>
      <c r="C33" s="7">
        <v>671.8</v>
      </c>
      <c r="D33" s="7">
        <f t="shared" si="0"/>
        <v>-35.000000000000227</v>
      </c>
      <c r="E33" s="8">
        <f t="shared" si="1"/>
        <v>-4.9518958687040489E-2</v>
      </c>
    </row>
    <row r="34" spans="1:5" x14ac:dyDescent="0.2">
      <c r="A34" s="2" t="s">
        <v>30</v>
      </c>
      <c r="B34" s="3">
        <v>273370.96600000007</v>
      </c>
      <c r="C34" s="3">
        <v>280623.54500000004</v>
      </c>
      <c r="D34" s="4">
        <f t="shared" si="0"/>
        <v>7252.5789999999688</v>
      </c>
      <c r="E34" s="5">
        <f t="shared" si="1"/>
        <v>2.6530172922606444E-2</v>
      </c>
    </row>
    <row r="35" spans="1:5" x14ac:dyDescent="0.2">
      <c r="A35" s="2" t="s">
        <v>31</v>
      </c>
      <c r="B35" s="3">
        <v>124888.27500000002</v>
      </c>
      <c r="C35" s="3">
        <v>132487.59499999994</v>
      </c>
      <c r="D35" s="4">
        <f t="shared" si="0"/>
        <v>7599.3199999999197</v>
      </c>
      <c r="E35" s="5">
        <f t="shared" si="1"/>
        <v>6.084894678863903E-2</v>
      </c>
    </row>
    <row r="36" spans="1:5" x14ac:dyDescent="0.2">
      <c r="A36" s="2" t="s">
        <v>32</v>
      </c>
      <c r="B36" s="3">
        <v>32001.724999999995</v>
      </c>
      <c r="C36" s="3">
        <v>30262.874999999996</v>
      </c>
      <c r="D36" s="4">
        <f t="shared" si="0"/>
        <v>-1738.8499999999985</v>
      </c>
      <c r="E36" s="5">
        <f t="shared" si="1"/>
        <v>-5.4336133442806564E-2</v>
      </c>
    </row>
    <row r="37" spans="1:5" x14ac:dyDescent="0.2">
      <c r="A37" s="9" t="s">
        <v>33</v>
      </c>
      <c r="B37" s="10">
        <v>7760124.8440000014</v>
      </c>
      <c r="C37" s="10">
        <v>7612570.495000001</v>
      </c>
      <c r="D37" s="11">
        <f t="shared" si="0"/>
        <v>-147554.34900000039</v>
      </c>
      <c r="E37" s="12">
        <f t="shared" si="1"/>
        <v>-1.9014429788985539E-2</v>
      </c>
    </row>
    <row r="38" spans="1:5" x14ac:dyDescent="0.2">
      <c r="D38" s="13"/>
      <c r="E38" s="14"/>
    </row>
    <row r="39" spans="1:5" x14ac:dyDescent="0.2">
      <c r="D39" s="13"/>
      <c r="E39" s="14"/>
    </row>
    <row r="40" spans="1:5" x14ac:dyDescent="0.2">
      <c r="D40" s="13"/>
      <c r="E40" s="14"/>
    </row>
    <row r="41" spans="1:5" x14ac:dyDescent="0.2">
      <c r="D41" s="13"/>
      <c r="E41" s="14"/>
    </row>
    <row r="42" spans="1:5" x14ac:dyDescent="0.2">
      <c r="A42" s="20" t="s">
        <v>0</v>
      </c>
      <c r="B42" s="20"/>
      <c r="C42" s="20"/>
      <c r="D42" s="20"/>
      <c r="E42" s="20"/>
    </row>
    <row r="43" spans="1:5" x14ac:dyDescent="0.2">
      <c r="A43" s="19" t="s">
        <v>34</v>
      </c>
      <c r="B43" s="20" t="s">
        <v>2</v>
      </c>
      <c r="C43" s="20"/>
      <c r="D43" s="20" t="s">
        <v>3</v>
      </c>
      <c r="E43" s="20"/>
    </row>
    <row r="44" spans="1:5" x14ac:dyDescent="0.2">
      <c r="A44" s="19"/>
      <c r="B44" s="1" t="s">
        <v>4</v>
      </c>
      <c r="C44" s="1" t="s">
        <v>5</v>
      </c>
      <c r="D44" s="1" t="s">
        <v>6</v>
      </c>
      <c r="E44" s="1" t="s">
        <v>7</v>
      </c>
    </row>
    <row r="45" spans="1:5" x14ac:dyDescent="0.2">
      <c r="A45" s="15" t="s">
        <v>35</v>
      </c>
      <c r="B45" s="7">
        <v>461127.75700000016</v>
      </c>
      <c r="C45" s="7">
        <v>458551.41300000064</v>
      </c>
      <c r="D45" s="7">
        <f t="shared" ref="D45:D108" si="2">C45-B45</f>
        <v>-2576.3439999995171</v>
      </c>
      <c r="E45" s="8">
        <f t="shared" ref="E45:E108" si="3">D45/B45</f>
        <v>-5.5870503583663397E-3</v>
      </c>
    </row>
    <row r="46" spans="1:5" x14ac:dyDescent="0.2">
      <c r="A46" s="15" t="s">
        <v>36</v>
      </c>
      <c r="B46" s="7">
        <v>1035973.3749999986</v>
      </c>
      <c r="C46" s="7">
        <v>1017107.9220000001</v>
      </c>
      <c r="D46" s="7">
        <f t="shared" si="2"/>
        <v>-18865.452999998466</v>
      </c>
      <c r="E46" s="8">
        <f t="shared" si="3"/>
        <v>-1.8210364721003076E-2</v>
      </c>
    </row>
    <row r="47" spans="1:5" x14ac:dyDescent="0.2">
      <c r="A47" s="15" t="s">
        <v>37</v>
      </c>
      <c r="B47" s="7">
        <v>372312.79599999974</v>
      </c>
      <c r="C47" s="7">
        <v>366386.57000000024</v>
      </c>
      <c r="D47" s="7">
        <f t="shared" si="2"/>
        <v>-5926.2259999995003</v>
      </c>
      <c r="E47" s="8">
        <f t="shared" si="3"/>
        <v>-1.5917330974569845E-2</v>
      </c>
    </row>
    <row r="48" spans="1:5" x14ac:dyDescent="0.2">
      <c r="A48" s="15" t="s">
        <v>38</v>
      </c>
      <c r="B48" s="7">
        <v>102267.07299999995</v>
      </c>
      <c r="C48" s="7">
        <v>97895.542999999976</v>
      </c>
      <c r="D48" s="7">
        <f t="shared" si="2"/>
        <v>-4371.5299999999697</v>
      </c>
      <c r="E48" s="8">
        <f t="shared" si="3"/>
        <v>-4.2746212165473557E-2</v>
      </c>
    </row>
    <row r="49" spans="1:5" x14ac:dyDescent="0.2">
      <c r="A49" s="15" t="s">
        <v>39</v>
      </c>
      <c r="B49" s="7">
        <v>521066.33800000022</v>
      </c>
      <c r="C49" s="7">
        <v>515069.53300000011</v>
      </c>
      <c r="D49" s="7">
        <f t="shared" si="2"/>
        <v>-5996.8050000001094</v>
      </c>
      <c r="E49" s="8">
        <f t="shared" si="3"/>
        <v>-1.15087169572641E-2</v>
      </c>
    </row>
    <row r="50" spans="1:5" x14ac:dyDescent="0.2">
      <c r="A50" s="15" t="s">
        <v>40</v>
      </c>
      <c r="B50" s="7">
        <v>344024.26200000005</v>
      </c>
      <c r="C50" s="7">
        <v>331579.87900000066</v>
      </c>
      <c r="D50" s="7">
        <f t="shared" si="2"/>
        <v>-12444.38299999939</v>
      </c>
      <c r="E50" s="8">
        <f t="shared" si="3"/>
        <v>-3.6172980730060804E-2</v>
      </c>
    </row>
    <row r="51" spans="1:5" x14ac:dyDescent="0.2">
      <c r="A51" s="15" t="s">
        <v>41</v>
      </c>
      <c r="B51" s="7">
        <v>396204.01099999988</v>
      </c>
      <c r="C51" s="7">
        <v>386440.51199999999</v>
      </c>
      <c r="D51" s="7">
        <f t="shared" si="2"/>
        <v>-9763.4989999998943</v>
      </c>
      <c r="E51" s="8">
        <f t="shared" si="3"/>
        <v>-2.4642605145155629E-2</v>
      </c>
    </row>
    <row r="52" spans="1:5" x14ac:dyDescent="0.2">
      <c r="A52" s="15" t="s">
        <v>42</v>
      </c>
      <c r="B52" s="7">
        <v>1114917.0299999993</v>
      </c>
      <c r="C52" s="7">
        <v>1071920.2799999986</v>
      </c>
      <c r="D52" s="7">
        <f t="shared" si="2"/>
        <v>-42996.750000000698</v>
      </c>
      <c r="E52" s="8">
        <f t="shared" si="3"/>
        <v>-3.8564977341857203E-2</v>
      </c>
    </row>
    <row r="53" spans="1:5" x14ac:dyDescent="0.2">
      <c r="A53" s="15" t="s">
        <v>43</v>
      </c>
      <c r="B53" s="7">
        <v>627327.19799999939</v>
      </c>
      <c r="C53" s="7">
        <v>624073.11999999953</v>
      </c>
      <c r="D53" s="7">
        <f t="shared" si="2"/>
        <v>-3254.0779999998631</v>
      </c>
      <c r="E53" s="8">
        <f t="shared" si="3"/>
        <v>-5.1872101359135819E-3</v>
      </c>
    </row>
    <row r="54" spans="1:5" x14ac:dyDescent="0.2">
      <c r="A54" s="15" t="s">
        <v>44</v>
      </c>
      <c r="B54" s="7">
        <v>260316.4990000001</v>
      </c>
      <c r="C54" s="7">
        <v>260366.77800000037</v>
      </c>
      <c r="D54" s="7">
        <f t="shared" si="2"/>
        <v>50.279000000271481</v>
      </c>
      <c r="E54" s="8">
        <f t="shared" si="3"/>
        <v>1.9314565228641716E-4</v>
      </c>
    </row>
    <row r="55" spans="1:5" x14ac:dyDescent="0.2">
      <c r="A55" s="15" t="s">
        <v>45</v>
      </c>
      <c r="B55" s="7">
        <v>268680.60600000003</v>
      </c>
      <c r="C55" s="7">
        <v>263140.22500000003</v>
      </c>
      <c r="D55" s="7">
        <f t="shared" si="2"/>
        <v>-5540.3809999999939</v>
      </c>
      <c r="E55" s="8">
        <f t="shared" si="3"/>
        <v>-2.0620695637406719E-2</v>
      </c>
    </row>
    <row r="56" spans="1:5" x14ac:dyDescent="0.2">
      <c r="A56" s="15" t="s">
        <v>46</v>
      </c>
      <c r="B56" s="7">
        <v>641783.76699999929</v>
      </c>
      <c r="C56" s="7">
        <v>633527.7219999989</v>
      </c>
      <c r="D56" s="7">
        <f t="shared" si="2"/>
        <v>-8256.0450000003912</v>
      </c>
      <c r="E56" s="8">
        <f t="shared" si="3"/>
        <v>-1.2864215993796552E-2</v>
      </c>
    </row>
    <row r="57" spans="1:5" x14ac:dyDescent="0.2">
      <c r="A57" s="15" t="s">
        <v>47</v>
      </c>
      <c r="B57" s="7">
        <v>451697.47499999986</v>
      </c>
      <c r="C57" s="7">
        <v>447998.15500000003</v>
      </c>
      <c r="D57" s="7">
        <f t="shared" si="2"/>
        <v>-3699.3199999998324</v>
      </c>
      <c r="E57" s="8">
        <f t="shared" si="3"/>
        <v>-8.1898177535746318E-3</v>
      </c>
    </row>
    <row r="58" spans="1:5" x14ac:dyDescent="0.2">
      <c r="A58" s="15" t="s">
        <v>48</v>
      </c>
      <c r="B58" s="7">
        <v>843232.38599999936</v>
      </c>
      <c r="C58" s="7">
        <v>821494.57099999965</v>
      </c>
      <c r="D58" s="7">
        <f t="shared" si="2"/>
        <v>-21737.814999999711</v>
      </c>
      <c r="E58" s="8">
        <f t="shared" si="3"/>
        <v>-2.5779150991954106E-2</v>
      </c>
    </row>
    <row r="59" spans="1:5" x14ac:dyDescent="0.2">
      <c r="A59" s="15" t="s">
        <v>49</v>
      </c>
      <c r="B59" s="7">
        <v>319194.27100000012</v>
      </c>
      <c r="C59" s="7">
        <v>317018.27199999976</v>
      </c>
      <c r="D59" s="7">
        <f t="shared" si="2"/>
        <v>-2175.99900000036</v>
      </c>
      <c r="E59" s="8">
        <f t="shared" si="3"/>
        <v>-6.8171618280716542E-3</v>
      </c>
    </row>
    <row r="60" spans="1:5" x14ac:dyDescent="0.2">
      <c r="A60" s="9" t="s">
        <v>33</v>
      </c>
      <c r="B60" s="10">
        <v>7760124.8439999949</v>
      </c>
      <c r="C60" s="10">
        <v>7612570.4949999982</v>
      </c>
      <c r="D60" s="11">
        <f t="shared" si="2"/>
        <v>-147554.34899999667</v>
      </c>
      <c r="E60" s="12">
        <f t="shared" si="3"/>
        <v>-1.9014429788985075E-2</v>
      </c>
    </row>
    <row r="61" spans="1:5" x14ac:dyDescent="0.2">
      <c r="D61" s="13"/>
      <c r="E61" s="14"/>
    </row>
    <row r="62" spans="1:5" x14ac:dyDescent="0.2">
      <c r="D62" s="13"/>
      <c r="E62" s="14"/>
    </row>
    <row r="63" spans="1:5" x14ac:dyDescent="0.2">
      <c r="D63" s="13"/>
      <c r="E63" s="14"/>
    </row>
    <row r="64" spans="1:5" x14ac:dyDescent="0.2">
      <c r="D64" s="13"/>
      <c r="E64" s="14"/>
    </row>
    <row r="65" spans="1:5" x14ac:dyDescent="0.2">
      <c r="A65" s="20" t="s">
        <v>0</v>
      </c>
      <c r="B65" s="20"/>
      <c r="C65" s="20"/>
      <c r="D65" s="20"/>
      <c r="E65" s="20"/>
    </row>
    <row r="66" spans="1:5" x14ac:dyDescent="0.2">
      <c r="A66" s="19" t="s">
        <v>50</v>
      </c>
      <c r="B66" s="20" t="s">
        <v>2</v>
      </c>
      <c r="C66" s="20"/>
      <c r="D66" s="20" t="s">
        <v>3</v>
      </c>
      <c r="E66" s="20"/>
    </row>
    <row r="67" spans="1:5" x14ac:dyDescent="0.2">
      <c r="A67" s="19"/>
      <c r="B67" s="1" t="s">
        <v>4</v>
      </c>
      <c r="C67" s="1" t="s">
        <v>5</v>
      </c>
      <c r="D67" s="1" t="s">
        <v>6</v>
      </c>
      <c r="E67" s="1" t="s">
        <v>7</v>
      </c>
    </row>
    <row r="68" spans="1:5" x14ac:dyDescent="0.2">
      <c r="A68" s="2" t="s">
        <v>9</v>
      </c>
      <c r="B68" s="3">
        <v>2549902.2459999998</v>
      </c>
      <c r="C68" s="3">
        <v>2497121.6060000001</v>
      </c>
      <c r="D68" s="4">
        <f t="shared" si="2"/>
        <v>-52780.639999999665</v>
      </c>
      <c r="E68" s="5">
        <f t="shared" si="3"/>
        <v>-2.0699083693422368E-2</v>
      </c>
    </row>
    <row r="69" spans="1:5" x14ac:dyDescent="0.2">
      <c r="A69" s="6" t="s">
        <v>51</v>
      </c>
      <c r="B69" s="7">
        <v>852454.19200000004</v>
      </c>
      <c r="C69" s="7">
        <v>855421.73800000013</v>
      </c>
      <c r="D69" s="7">
        <f t="shared" si="2"/>
        <v>2967.5460000000894</v>
      </c>
      <c r="E69" s="8">
        <f t="shared" si="3"/>
        <v>3.4811794321026571E-3</v>
      </c>
    </row>
    <row r="70" spans="1:5" x14ac:dyDescent="0.2">
      <c r="A70" s="6" t="s">
        <v>52</v>
      </c>
      <c r="B70" s="7">
        <v>390363.185</v>
      </c>
      <c r="C70" s="7">
        <v>362044.25</v>
      </c>
      <c r="D70" s="7">
        <f t="shared" si="2"/>
        <v>-28318.934999999998</v>
      </c>
      <c r="E70" s="8">
        <f t="shared" si="3"/>
        <v>-7.2545096689894048E-2</v>
      </c>
    </row>
    <row r="71" spans="1:5" x14ac:dyDescent="0.2">
      <c r="A71" s="6" t="s">
        <v>53</v>
      </c>
      <c r="B71" s="7">
        <v>339708.23799999995</v>
      </c>
      <c r="C71" s="7">
        <v>330942.24299999996</v>
      </c>
      <c r="D71" s="7">
        <f t="shared" si="2"/>
        <v>-8765.9949999999953</v>
      </c>
      <c r="E71" s="8">
        <f t="shared" si="3"/>
        <v>-2.5804481668177847E-2</v>
      </c>
    </row>
    <row r="72" spans="1:5" x14ac:dyDescent="0.2">
      <c r="A72" s="6" t="s">
        <v>54</v>
      </c>
      <c r="B72" s="7">
        <v>246866.625</v>
      </c>
      <c r="C72" s="7">
        <v>212676.25</v>
      </c>
      <c r="D72" s="7">
        <f t="shared" si="2"/>
        <v>-34190.375</v>
      </c>
      <c r="E72" s="8">
        <f t="shared" si="3"/>
        <v>-0.13849735661918658</v>
      </c>
    </row>
    <row r="73" spans="1:5" x14ac:dyDescent="0.2">
      <c r="A73" s="6" t="s">
        <v>55</v>
      </c>
      <c r="B73" s="7">
        <v>218032.25</v>
      </c>
      <c r="C73" s="7">
        <v>212048.625</v>
      </c>
      <c r="D73" s="7">
        <f t="shared" si="2"/>
        <v>-5983.625</v>
      </c>
      <c r="E73" s="8">
        <f t="shared" si="3"/>
        <v>-2.7443761186705176E-2</v>
      </c>
    </row>
    <row r="74" spans="1:5" x14ac:dyDescent="0.2">
      <c r="A74" s="6" t="s">
        <v>56</v>
      </c>
      <c r="B74" s="7">
        <v>155759.45000000001</v>
      </c>
      <c r="C74" s="7">
        <v>179737.5</v>
      </c>
      <c r="D74" s="7">
        <f t="shared" si="2"/>
        <v>23978.049999999988</v>
      </c>
      <c r="E74" s="8">
        <f t="shared" si="3"/>
        <v>0.1539428265829135</v>
      </c>
    </row>
    <row r="75" spans="1:5" x14ac:dyDescent="0.2">
      <c r="A75" s="6" t="s">
        <v>57</v>
      </c>
      <c r="B75" s="7">
        <v>180808.5</v>
      </c>
      <c r="C75" s="7">
        <v>159726.75</v>
      </c>
      <c r="D75" s="7">
        <f t="shared" si="2"/>
        <v>-21081.75</v>
      </c>
      <c r="E75" s="8">
        <f t="shared" si="3"/>
        <v>-0.11659711794522934</v>
      </c>
    </row>
    <row r="76" spans="1:5" x14ac:dyDescent="0.2">
      <c r="A76" s="6" t="s">
        <v>58</v>
      </c>
      <c r="B76" s="7">
        <v>36509.25</v>
      </c>
      <c r="C76" s="7">
        <v>50843.25</v>
      </c>
      <c r="D76" s="7">
        <f t="shared" si="2"/>
        <v>14334</v>
      </c>
      <c r="E76" s="8">
        <f t="shared" si="3"/>
        <v>0.39261283099488486</v>
      </c>
    </row>
    <row r="77" spans="1:5" x14ac:dyDescent="0.2">
      <c r="A77" s="6" t="s">
        <v>59</v>
      </c>
      <c r="B77" s="7">
        <v>44846.430999999997</v>
      </c>
      <c r="C77" s="7">
        <v>41787</v>
      </c>
      <c r="D77" s="7">
        <f t="shared" si="2"/>
        <v>-3059.4309999999969</v>
      </c>
      <c r="E77" s="8">
        <f t="shared" si="3"/>
        <v>-6.8220166728540713E-2</v>
      </c>
    </row>
    <row r="78" spans="1:5" x14ac:dyDescent="0.2">
      <c r="A78" s="6" t="s">
        <v>60</v>
      </c>
      <c r="B78" s="7">
        <v>31844.25</v>
      </c>
      <c r="C78" s="7">
        <v>33775.125</v>
      </c>
      <c r="D78" s="7">
        <f t="shared" si="2"/>
        <v>1930.875</v>
      </c>
      <c r="E78" s="8">
        <f t="shared" si="3"/>
        <v>6.0634965496125674E-2</v>
      </c>
    </row>
    <row r="79" spans="1:5" x14ac:dyDescent="0.2">
      <c r="A79" s="6" t="s">
        <v>61</v>
      </c>
      <c r="B79" s="7">
        <v>22030</v>
      </c>
      <c r="C79" s="7">
        <v>27097.5</v>
      </c>
      <c r="D79" s="7">
        <f t="shared" si="2"/>
        <v>5067.5</v>
      </c>
      <c r="E79" s="8">
        <f t="shared" si="3"/>
        <v>0.23002723558783478</v>
      </c>
    </row>
    <row r="80" spans="1:5" x14ac:dyDescent="0.2">
      <c r="A80" s="6" t="s">
        <v>62</v>
      </c>
      <c r="B80" s="7">
        <v>5793.75</v>
      </c>
      <c r="C80" s="7">
        <v>8884.5</v>
      </c>
      <c r="D80" s="7">
        <f t="shared" si="2"/>
        <v>3090.75</v>
      </c>
      <c r="E80" s="8">
        <f t="shared" si="3"/>
        <v>0.53346278317152107</v>
      </c>
    </row>
    <row r="81" spans="1:5" x14ac:dyDescent="0.2">
      <c r="A81" s="6" t="s">
        <v>63</v>
      </c>
      <c r="B81" s="7">
        <v>9623.875</v>
      </c>
      <c r="C81" s="7">
        <v>8651.125</v>
      </c>
      <c r="D81" s="7">
        <f t="shared" si="2"/>
        <v>-972.75</v>
      </c>
      <c r="E81" s="8">
        <f t="shared" si="3"/>
        <v>-0.10107674923042953</v>
      </c>
    </row>
    <row r="82" spans="1:5" x14ac:dyDescent="0.2">
      <c r="A82" s="16" t="s">
        <v>64</v>
      </c>
      <c r="B82" s="7">
        <f>B68-SUM(B69:B81)</f>
        <v>15262.25</v>
      </c>
      <c r="C82" s="7">
        <f>C68-SUM(C69:C81)</f>
        <v>13485.75</v>
      </c>
      <c r="D82" s="7">
        <f t="shared" si="2"/>
        <v>-1776.5</v>
      </c>
      <c r="E82" s="8">
        <f t="shared" si="3"/>
        <v>-0.11639830300250618</v>
      </c>
    </row>
    <row r="83" spans="1:5" x14ac:dyDescent="0.2">
      <c r="A83" s="2" t="s">
        <v>10</v>
      </c>
      <c r="B83" s="3">
        <v>2327904.432</v>
      </c>
      <c r="C83" s="3">
        <v>2294259.9390000002</v>
      </c>
      <c r="D83" s="4">
        <f t="shared" si="2"/>
        <v>-33644.492999999784</v>
      </c>
      <c r="E83" s="5">
        <f t="shared" si="3"/>
        <v>-1.4452695109607396E-2</v>
      </c>
    </row>
    <row r="84" spans="1:5" x14ac:dyDescent="0.2">
      <c r="A84" s="6" t="s">
        <v>53</v>
      </c>
      <c r="B84" s="7">
        <v>593699.41700000002</v>
      </c>
      <c r="C84" s="7">
        <v>606803.70200000005</v>
      </c>
      <c r="D84" s="7">
        <f t="shared" si="2"/>
        <v>13104.285000000033</v>
      </c>
      <c r="E84" s="8">
        <f t="shared" si="3"/>
        <v>2.2072255125694409E-2</v>
      </c>
    </row>
    <row r="85" spans="1:5" x14ac:dyDescent="0.2">
      <c r="A85" s="6" t="s">
        <v>61</v>
      </c>
      <c r="B85" s="7">
        <v>616428.25</v>
      </c>
      <c r="C85" s="7">
        <v>589495.12400000007</v>
      </c>
      <c r="D85" s="7">
        <f t="shared" si="2"/>
        <v>-26933.125999999931</v>
      </c>
      <c r="E85" s="8">
        <f t="shared" si="3"/>
        <v>-4.3692231820978242E-2</v>
      </c>
    </row>
    <row r="86" spans="1:5" x14ac:dyDescent="0.2">
      <c r="A86" s="6" t="s">
        <v>55</v>
      </c>
      <c r="B86" s="7">
        <v>230601</v>
      </c>
      <c r="C86" s="7">
        <v>231755.75</v>
      </c>
      <c r="D86" s="7">
        <f t="shared" si="2"/>
        <v>1154.75</v>
      </c>
      <c r="E86" s="8">
        <f t="shared" si="3"/>
        <v>5.0075671831431778E-3</v>
      </c>
    </row>
    <row r="87" spans="1:5" x14ac:dyDescent="0.2">
      <c r="A87" s="6" t="s">
        <v>51</v>
      </c>
      <c r="B87" s="7">
        <v>204831.97899999999</v>
      </c>
      <c r="C87" s="7">
        <v>200905.71000000002</v>
      </c>
      <c r="D87" s="7">
        <f t="shared" si="2"/>
        <v>-3926.2689999999711</v>
      </c>
      <c r="E87" s="8">
        <f t="shared" si="3"/>
        <v>-1.9168242279199828E-2</v>
      </c>
    </row>
    <row r="88" spans="1:5" x14ac:dyDescent="0.2">
      <c r="A88" s="6" t="s">
        <v>56</v>
      </c>
      <c r="B88" s="7">
        <v>142400.875</v>
      </c>
      <c r="C88" s="7">
        <v>137866.25</v>
      </c>
      <c r="D88" s="7">
        <f t="shared" si="2"/>
        <v>-4534.625</v>
      </c>
      <c r="E88" s="8">
        <f t="shared" si="3"/>
        <v>-3.1844081014249383E-2</v>
      </c>
    </row>
    <row r="89" spans="1:5" x14ac:dyDescent="0.2">
      <c r="A89" s="6" t="s">
        <v>57</v>
      </c>
      <c r="B89" s="7">
        <v>139521.375</v>
      </c>
      <c r="C89" s="7">
        <v>129410</v>
      </c>
      <c r="D89" s="7">
        <f t="shared" si="2"/>
        <v>-10111.375</v>
      </c>
      <c r="E89" s="8">
        <f t="shared" si="3"/>
        <v>-7.2471870349614886E-2</v>
      </c>
    </row>
    <row r="90" spans="1:5" x14ac:dyDescent="0.2">
      <c r="A90" s="6" t="s">
        <v>58</v>
      </c>
      <c r="B90" s="7">
        <v>56298.25</v>
      </c>
      <c r="C90" s="7">
        <v>80607.875</v>
      </c>
      <c r="D90" s="7">
        <f t="shared" si="2"/>
        <v>24309.625</v>
      </c>
      <c r="E90" s="8">
        <f t="shared" si="3"/>
        <v>0.43180072204731051</v>
      </c>
    </row>
    <row r="91" spans="1:5" x14ac:dyDescent="0.2">
      <c r="A91" s="6" t="s">
        <v>65</v>
      </c>
      <c r="B91" s="7">
        <v>70683</v>
      </c>
      <c r="C91" s="7">
        <v>69925.5</v>
      </c>
      <c r="D91" s="7">
        <f t="shared" si="2"/>
        <v>-757.5</v>
      </c>
      <c r="E91" s="8">
        <f t="shared" si="3"/>
        <v>-1.0716862611943465E-2</v>
      </c>
    </row>
    <row r="92" spans="1:5" x14ac:dyDescent="0.2">
      <c r="A92" s="6" t="s">
        <v>66</v>
      </c>
      <c r="B92" s="7">
        <v>66594.375</v>
      </c>
      <c r="C92" s="7">
        <v>68385</v>
      </c>
      <c r="D92" s="7">
        <f t="shared" si="2"/>
        <v>1790.625</v>
      </c>
      <c r="E92" s="8">
        <f t="shared" si="3"/>
        <v>2.6888532252160938E-2</v>
      </c>
    </row>
    <row r="93" spans="1:5" x14ac:dyDescent="0.2">
      <c r="A93" s="6" t="s">
        <v>52</v>
      </c>
      <c r="B93" s="7">
        <v>62342.050999999992</v>
      </c>
      <c r="C93" s="7">
        <v>54490.183000000005</v>
      </c>
      <c r="D93" s="7">
        <f t="shared" si="2"/>
        <v>-7851.8679999999877</v>
      </c>
      <c r="E93" s="8">
        <f t="shared" si="3"/>
        <v>-0.12594818223096299</v>
      </c>
    </row>
    <row r="94" spans="1:5" x14ac:dyDescent="0.2">
      <c r="A94" s="6" t="s">
        <v>63</v>
      </c>
      <c r="B94" s="7">
        <v>48624.75</v>
      </c>
      <c r="C94" s="7">
        <v>41512.75</v>
      </c>
      <c r="D94" s="7">
        <f t="shared" si="2"/>
        <v>-7112</v>
      </c>
      <c r="E94" s="8">
        <f t="shared" si="3"/>
        <v>-0.14626296279158246</v>
      </c>
    </row>
    <row r="95" spans="1:5" x14ac:dyDescent="0.2">
      <c r="A95" s="6" t="s">
        <v>54</v>
      </c>
      <c r="B95" s="7">
        <v>42409.75</v>
      </c>
      <c r="C95" s="7">
        <v>34266.5</v>
      </c>
      <c r="D95" s="7">
        <f t="shared" si="2"/>
        <v>-8143.25</v>
      </c>
      <c r="E95" s="8">
        <f t="shared" si="3"/>
        <v>-0.19201362894145804</v>
      </c>
    </row>
    <row r="96" spans="1:5" x14ac:dyDescent="0.2">
      <c r="A96" s="6" t="s">
        <v>67</v>
      </c>
      <c r="B96" s="7">
        <v>33303</v>
      </c>
      <c r="C96" s="7">
        <v>23504.25</v>
      </c>
      <c r="D96" s="7">
        <f t="shared" si="2"/>
        <v>-9798.75</v>
      </c>
      <c r="E96" s="8">
        <f t="shared" si="3"/>
        <v>-0.29423024952706961</v>
      </c>
    </row>
    <row r="97" spans="1:5" x14ac:dyDescent="0.2">
      <c r="A97" s="6" t="s">
        <v>59</v>
      </c>
      <c r="B97" s="7">
        <v>9343.5</v>
      </c>
      <c r="C97" s="7">
        <v>9137.25</v>
      </c>
      <c r="D97" s="7">
        <f t="shared" si="2"/>
        <v>-206.25</v>
      </c>
      <c r="E97" s="8">
        <f t="shared" si="3"/>
        <v>-2.2074169208540696E-2</v>
      </c>
    </row>
    <row r="98" spans="1:5" x14ac:dyDescent="0.2">
      <c r="A98" s="6" t="s">
        <v>68</v>
      </c>
      <c r="B98" s="7">
        <v>2188</v>
      </c>
      <c r="C98" s="7">
        <v>7612.5</v>
      </c>
      <c r="D98" s="7">
        <f t="shared" si="2"/>
        <v>5424.5</v>
      </c>
      <c r="E98" s="8">
        <f t="shared" si="3"/>
        <v>2.4792047531992689</v>
      </c>
    </row>
    <row r="99" spans="1:5" x14ac:dyDescent="0.2">
      <c r="A99" s="16" t="s">
        <v>64</v>
      </c>
      <c r="B99" s="7">
        <f>B83-SUM(B84:B98)</f>
        <v>8634.8600000003353</v>
      </c>
      <c r="C99" s="7">
        <f>C83-SUM(C84:C98)</f>
        <v>8581.5949999997392</v>
      </c>
      <c r="D99" s="7">
        <f t="shared" si="2"/>
        <v>-53.265000000596046</v>
      </c>
      <c r="E99" s="8">
        <f t="shared" si="3"/>
        <v>-6.1686003016370823E-3</v>
      </c>
    </row>
    <row r="100" spans="1:5" x14ac:dyDescent="0.2">
      <c r="A100" s="2" t="s">
        <v>11</v>
      </c>
      <c r="B100" s="3">
        <v>640101.30000000016</v>
      </c>
      <c r="C100" s="3">
        <v>634232.87499999988</v>
      </c>
      <c r="D100" s="4">
        <f t="shared" si="2"/>
        <v>-5868.4250000002794</v>
      </c>
      <c r="E100" s="5">
        <f t="shared" si="3"/>
        <v>-9.1679629458654086E-3</v>
      </c>
    </row>
    <row r="101" spans="1:5" x14ac:dyDescent="0.2">
      <c r="A101" s="6" t="s">
        <v>53</v>
      </c>
      <c r="B101" s="7">
        <v>262371.125</v>
      </c>
      <c r="C101" s="7">
        <v>278450.82500000001</v>
      </c>
      <c r="D101" s="7">
        <f t="shared" si="2"/>
        <v>16079.700000000012</v>
      </c>
      <c r="E101" s="8">
        <f t="shared" si="3"/>
        <v>6.1286088551093465E-2</v>
      </c>
    </row>
    <row r="102" spans="1:5" x14ac:dyDescent="0.2">
      <c r="A102" s="6" t="s">
        <v>51</v>
      </c>
      <c r="B102" s="7">
        <v>238802.80000000002</v>
      </c>
      <c r="C102" s="7">
        <v>224479.02499999999</v>
      </c>
      <c r="D102" s="7">
        <f t="shared" si="2"/>
        <v>-14323.775000000023</v>
      </c>
      <c r="E102" s="8">
        <f t="shared" si="3"/>
        <v>-5.99816040682941E-2</v>
      </c>
    </row>
    <row r="103" spans="1:5" x14ac:dyDescent="0.2">
      <c r="A103" s="6" t="s">
        <v>52</v>
      </c>
      <c r="B103" s="7">
        <v>99821.125000000015</v>
      </c>
      <c r="C103" s="7">
        <v>91668.224999999991</v>
      </c>
      <c r="D103" s="7">
        <f t="shared" si="2"/>
        <v>-8152.9000000000233</v>
      </c>
      <c r="E103" s="8">
        <f t="shared" si="3"/>
        <v>-8.1675096328557933E-2</v>
      </c>
    </row>
    <row r="104" spans="1:5" x14ac:dyDescent="0.2">
      <c r="A104" s="6" t="s">
        <v>57</v>
      </c>
      <c r="B104" s="7">
        <v>12927</v>
      </c>
      <c r="C104" s="7">
        <v>12703.5</v>
      </c>
      <c r="D104" s="7">
        <f t="shared" si="2"/>
        <v>-223.5</v>
      </c>
      <c r="E104" s="8">
        <f t="shared" si="3"/>
        <v>-1.7289394291018799E-2</v>
      </c>
    </row>
    <row r="105" spans="1:5" x14ac:dyDescent="0.2">
      <c r="A105" s="6" t="s">
        <v>69</v>
      </c>
      <c r="B105" s="7">
        <v>11000.25</v>
      </c>
      <c r="C105" s="7">
        <v>12126.375</v>
      </c>
      <c r="D105" s="7">
        <f t="shared" si="2"/>
        <v>1126.125</v>
      </c>
      <c r="E105" s="8">
        <f t="shared" si="3"/>
        <v>0.102372673348333</v>
      </c>
    </row>
    <row r="106" spans="1:5" x14ac:dyDescent="0.2">
      <c r="A106" s="6" t="s">
        <v>58</v>
      </c>
      <c r="B106" s="7">
        <v>7480.5</v>
      </c>
      <c r="C106" s="7">
        <v>5618.25</v>
      </c>
      <c r="D106" s="7">
        <f t="shared" si="2"/>
        <v>-1862.25</v>
      </c>
      <c r="E106" s="8">
        <f t="shared" si="3"/>
        <v>-0.24894726288349708</v>
      </c>
    </row>
    <row r="107" spans="1:5" x14ac:dyDescent="0.2">
      <c r="A107" s="16" t="s">
        <v>64</v>
      </c>
      <c r="B107" s="7">
        <f>B100-SUM(B101:B106)</f>
        <v>7698.5000000001164</v>
      </c>
      <c r="C107" s="7">
        <f>C100-SUM(C101:C106)</f>
        <v>9186.6749999999302</v>
      </c>
      <c r="D107" s="7">
        <f t="shared" si="2"/>
        <v>1488.1749999998137</v>
      </c>
      <c r="E107" s="8">
        <f t="shared" si="3"/>
        <v>0.19330713775408082</v>
      </c>
    </row>
    <row r="108" spans="1:5" x14ac:dyDescent="0.2">
      <c r="A108" s="2" t="s">
        <v>12</v>
      </c>
      <c r="B108" s="3">
        <v>606741.20199999993</v>
      </c>
      <c r="C108" s="3">
        <v>584276.27399999998</v>
      </c>
      <c r="D108" s="4">
        <f t="shared" si="2"/>
        <v>-22464.927999999956</v>
      </c>
      <c r="E108" s="5">
        <f t="shared" si="3"/>
        <v>-3.7025552123292192E-2</v>
      </c>
    </row>
    <row r="109" spans="1:5" x14ac:dyDescent="0.2">
      <c r="A109" s="6" t="s">
        <v>53</v>
      </c>
      <c r="B109" s="7">
        <v>275657.13399999996</v>
      </c>
      <c r="C109" s="7">
        <v>260994.89100000003</v>
      </c>
      <c r="D109" s="7">
        <f t="shared" ref="D109:D126" si="4">C109-B109</f>
        <v>-14662.242999999929</v>
      </c>
      <c r="E109" s="8">
        <f t="shared" ref="E109:E126" si="5">D109/B109</f>
        <v>-5.3190145262120916E-2</v>
      </c>
    </row>
    <row r="110" spans="1:5" x14ac:dyDescent="0.2">
      <c r="A110" s="6" t="s">
        <v>51</v>
      </c>
      <c r="B110" s="7">
        <v>130103.81799999998</v>
      </c>
      <c r="C110" s="7">
        <v>126870.88299999999</v>
      </c>
      <c r="D110" s="7">
        <f t="shared" si="4"/>
        <v>-3232.9349999999977</v>
      </c>
      <c r="E110" s="8">
        <f t="shared" si="5"/>
        <v>-2.484888644851297E-2</v>
      </c>
    </row>
    <row r="111" spans="1:5" x14ac:dyDescent="0.2">
      <c r="A111" s="6" t="s">
        <v>61</v>
      </c>
      <c r="B111" s="7">
        <v>54995.25</v>
      </c>
      <c r="C111" s="7">
        <v>57123.75</v>
      </c>
      <c r="D111" s="7">
        <f t="shared" si="4"/>
        <v>2128.5</v>
      </c>
      <c r="E111" s="8">
        <f t="shared" si="5"/>
        <v>3.870334256140303E-2</v>
      </c>
    </row>
    <row r="112" spans="1:5" x14ac:dyDescent="0.2">
      <c r="A112" s="6" t="s">
        <v>55</v>
      </c>
      <c r="B112" s="7">
        <v>48740</v>
      </c>
      <c r="C112" s="7">
        <v>41517.75</v>
      </c>
      <c r="D112" s="7">
        <f t="shared" si="4"/>
        <v>-7222.25</v>
      </c>
      <c r="E112" s="8">
        <f t="shared" si="5"/>
        <v>-0.14817911366434142</v>
      </c>
    </row>
    <row r="113" spans="1:5" x14ac:dyDescent="0.2">
      <c r="A113" s="6" t="s">
        <v>54</v>
      </c>
      <c r="B113" s="7">
        <v>29409.75</v>
      </c>
      <c r="C113" s="7">
        <v>24936.75</v>
      </c>
      <c r="D113" s="7">
        <f t="shared" si="4"/>
        <v>-4473</v>
      </c>
      <c r="E113" s="8">
        <f t="shared" si="5"/>
        <v>-0.15209241833065565</v>
      </c>
    </row>
    <row r="114" spans="1:5" x14ac:dyDescent="0.2">
      <c r="A114" s="6" t="s">
        <v>52</v>
      </c>
      <c r="B114" s="7">
        <v>18878</v>
      </c>
      <c r="C114" s="7">
        <v>18303.25</v>
      </c>
      <c r="D114" s="7">
        <f t="shared" si="4"/>
        <v>-574.75</v>
      </c>
      <c r="E114" s="8">
        <f t="shared" si="5"/>
        <v>-3.0445492107214749E-2</v>
      </c>
    </row>
    <row r="115" spans="1:5" x14ac:dyDescent="0.2">
      <c r="A115" s="6" t="s">
        <v>56</v>
      </c>
      <c r="B115" s="7">
        <v>10094.25</v>
      </c>
      <c r="C115" s="7">
        <v>12770</v>
      </c>
      <c r="D115" s="7">
        <f t="shared" si="4"/>
        <v>2675.75</v>
      </c>
      <c r="E115" s="8">
        <f t="shared" si="5"/>
        <v>0.26507665254971891</v>
      </c>
    </row>
    <row r="116" spans="1:5" x14ac:dyDescent="0.2">
      <c r="A116" s="6" t="s">
        <v>65</v>
      </c>
      <c r="B116" s="7">
        <v>11017.5</v>
      </c>
      <c r="C116" s="7">
        <v>12401.25</v>
      </c>
      <c r="D116" s="7">
        <f t="shared" si="4"/>
        <v>1383.75</v>
      </c>
      <c r="E116" s="8">
        <f t="shared" si="5"/>
        <v>0.12559564329475834</v>
      </c>
    </row>
    <row r="117" spans="1:5" x14ac:dyDescent="0.2">
      <c r="A117" s="6" t="s">
        <v>57</v>
      </c>
      <c r="B117" s="7">
        <v>7138.75</v>
      </c>
      <c r="C117" s="7">
        <v>11512.5</v>
      </c>
      <c r="D117" s="7">
        <f t="shared" si="4"/>
        <v>4373.75</v>
      </c>
      <c r="E117" s="8">
        <f t="shared" si="5"/>
        <v>0.61267728944142885</v>
      </c>
    </row>
    <row r="118" spans="1:5" x14ac:dyDescent="0.2">
      <c r="A118" s="16" t="s">
        <v>64</v>
      </c>
      <c r="B118" s="7">
        <f>B108-SUM(B109:B117)</f>
        <v>20706.75</v>
      </c>
      <c r="C118" s="7">
        <f>C108-SUM(C109:C117)</f>
        <v>17845.25</v>
      </c>
      <c r="D118" s="7">
        <f t="shared" si="4"/>
        <v>-2861.5</v>
      </c>
      <c r="E118" s="8">
        <f t="shared" si="5"/>
        <v>-0.13819165248047136</v>
      </c>
    </row>
    <row r="119" spans="1:5" x14ac:dyDescent="0.2">
      <c r="A119" s="2" t="s">
        <v>13</v>
      </c>
      <c r="B119" s="3">
        <v>89115.47500000002</v>
      </c>
      <c r="C119" s="3">
        <v>80693.39999999998</v>
      </c>
      <c r="D119" s="4">
        <f t="shared" si="4"/>
        <v>-8422.0750000000407</v>
      </c>
      <c r="E119" s="5">
        <f t="shared" si="5"/>
        <v>-9.4507435436999451E-2</v>
      </c>
    </row>
    <row r="120" spans="1:5" x14ac:dyDescent="0.2">
      <c r="A120" s="2" t="s">
        <v>14</v>
      </c>
      <c r="B120" s="3">
        <v>59901.213000000003</v>
      </c>
      <c r="C120" s="3">
        <v>53580.961000000003</v>
      </c>
      <c r="D120" s="4">
        <f t="shared" si="4"/>
        <v>-6320.2520000000004</v>
      </c>
      <c r="E120" s="5">
        <f t="shared" si="5"/>
        <v>-0.10551125233473986</v>
      </c>
    </row>
    <row r="121" spans="1:5" x14ac:dyDescent="0.2">
      <c r="A121" s="2" t="s">
        <v>15</v>
      </c>
      <c r="B121" s="3">
        <v>43882.079999999994</v>
      </c>
      <c r="C121" s="3">
        <v>45777.420000000006</v>
      </c>
      <c r="D121" s="4">
        <f t="shared" si="4"/>
        <v>1895.3400000000111</v>
      </c>
      <c r="E121" s="5">
        <f t="shared" si="5"/>
        <v>4.3191662747071501E-2</v>
      </c>
    </row>
    <row r="122" spans="1:5" x14ac:dyDescent="0.2">
      <c r="A122" s="6" t="s">
        <v>70</v>
      </c>
      <c r="B122" s="7">
        <v>35226.294999999998</v>
      </c>
      <c r="C122" s="7">
        <v>37967.390000000007</v>
      </c>
      <c r="D122" s="7">
        <f t="shared" si="4"/>
        <v>2741.0950000000084</v>
      </c>
      <c r="E122" s="8">
        <f t="shared" si="5"/>
        <v>7.7813888744189777E-2</v>
      </c>
    </row>
    <row r="123" spans="1:5" x14ac:dyDescent="0.2">
      <c r="A123" s="6" t="s">
        <v>71</v>
      </c>
      <c r="B123" s="7">
        <v>5389.0299999999988</v>
      </c>
      <c r="C123" s="7">
        <v>5125.37</v>
      </c>
      <c r="D123" s="7">
        <f t="shared" si="4"/>
        <v>-263.65999999999894</v>
      </c>
      <c r="E123" s="8">
        <f t="shared" si="5"/>
        <v>-4.8925316800982555E-2</v>
      </c>
    </row>
    <row r="124" spans="1:5" x14ac:dyDescent="0.2">
      <c r="A124" s="16" t="s">
        <v>64</v>
      </c>
      <c r="B124" s="7">
        <f>B121-B122-B123</f>
        <v>3266.7549999999974</v>
      </c>
      <c r="C124" s="7">
        <f>C121-C122-C123</f>
        <v>2684.6599999999989</v>
      </c>
      <c r="D124" s="7">
        <f t="shared" si="4"/>
        <v>-582.09499999999844</v>
      </c>
      <c r="E124" s="8">
        <f t="shared" si="5"/>
        <v>-0.17818752860254256</v>
      </c>
    </row>
    <row r="125" spans="1:5" x14ac:dyDescent="0.2">
      <c r="A125" s="17" t="s">
        <v>16</v>
      </c>
      <c r="B125" s="18">
        <v>1228.8999999999999</v>
      </c>
      <c r="C125" s="18">
        <v>1619.7750000000001</v>
      </c>
      <c r="D125" s="7">
        <f t="shared" si="4"/>
        <v>390.87500000000023</v>
      </c>
      <c r="E125" s="8">
        <f t="shared" si="5"/>
        <v>0.31806900480104178</v>
      </c>
    </row>
    <row r="126" spans="1:5" x14ac:dyDescent="0.2">
      <c r="A126" s="9" t="s">
        <v>33</v>
      </c>
      <c r="B126" s="10">
        <v>6318776.8480000002</v>
      </c>
      <c r="C126" s="10">
        <v>6191567.5</v>
      </c>
      <c r="D126" s="11">
        <f t="shared" si="4"/>
        <v>-127209.34800000023</v>
      </c>
      <c r="E126" s="12">
        <f t="shared" si="5"/>
        <v>-2.0131957665234554E-2</v>
      </c>
    </row>
  </sheetData>
  <mergeCells count="13">
    <mergeCell ref="A42:E42"/>
    <mergeCell ref="A1:E5"/>
    <mergeCell ref="A9:E9"/>
    <mergeCell ref="A10:A11"/>
    <mergeCell ref="B10:C10"/>
    <mergeCell ref="D10:E10"/>
    <mergeCell ref="A43:A44"/>
    <mergeCell ref="B43:C43"/>
    <mergeCell ref="D43:E43"/>
    <mergeCell ref="A65:E65"/>
    <mergeCell ref="A66:A67"/>
    <mergeCell ref="B66:C66"/>
    <mergeCell ref="D66:E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Juni 2025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2025-07-01T09:56:33Z</dcterms:created>
  <dcterms:modified xsi:type="dcterms:W3CDTF">2025-07-02T13:46:32Z</dcterms:modified>
</cp:coreProperties>
</file>