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/>
  <mc:AlternateContent xmlns:mc="http://schemas.openxmlformats.org/markup-compatibility/2006">
    <mc:Choice Requires="x15">
      <x15ac:absPath xmlns:x15ac="http://schemas.microsoft.com/office/spreadsheetml/2010/11/ac" url="W:\Redaktør\Presse-Info\Salgstall 2017\Web\"/>
    </mc:Choice>
  </mc:AlternateContent>
  <xr:revisionPtr revIDLastSave="0" documentId="8_{B7C6AEDF-E797-4495-BD00-2C0EAF8FC1C2}" xr6:coauthVersionLast="47" xr6:coauthVersionMax="47" xr10:uidLastSave="{00000000-0000-0000-0000-000000000000}"/>
  <bookViews>
    <workbookView xWindow="0" yWindow="0" windowWidth="25200" windowHeight="11985" xr2:uid="{00000000-000D-0000-FFFF-FFFF00000000}"/>
  </bookViews>
  <sheets>
    <sheet name="Desember 2017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1" i="1" l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77" i="1"/>
  <c r="H77" i="1" s="1"/>
  <c r="G76" i="1"/>
  <c r="H76" i="1" s="1"/>
  <c r="G75" i="1"/>
  <c r="H75" i="1" s="1"/>
  <c r="G74" i="1"/>
  <c r="H74" i="1" s="1"/>
  <c r="G73" i="1"/>
  <c r="H73" i="1" s="1"/>
  <c r="F72" i="1"/>
  <c r="E72" i="1"/>
  <c r="G72" i="1" s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F63" i="1"/>
  <c r="E63" i="1"/>
  <c r="G63" i="1" s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F51" i="1"/>
  <c r="E51" i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F35" i="1"/>
  <c r="E35" i="1"/>
  <c r="G35" i="1" s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51" i="1" l="1"/>
  <c r="H51" i="1" s="1"/>
</calcChain>
</file>

<file path=xl/sharedStrings.xml><?xml version="1.0" encoding="utf-8"?>
<sst xmlns="http://schemas.openxmlformats.org/spreadsheetml/2006/main" count="135" uniqueCount="75">
  <si>
    <t>Denne siden inneholder tabeller over</t>
  </si>
  <si>
    <t>1. Totalt salg</t>
  </si>
  <si>
    <t>2. Svakvin</t>
  </si>
  <si>
    <t>Totalt</t>
  </si>
  <si>
    <t>3. Brennevin</t>
  </si>
  <si>
    <t>Liter</t>
  </si>
  <si>
    <t>Desember</t>
  </si>
  <si>
    <t>Endring</t>
  </si>
  <si>
    <t>4. Fylkene</t>
  </si>
  <si>
    <t>2016</t>
  </si>
  <si>
    <t>2017</t>
  </si>
  <si>
    <t>Prosent</t>
  </si>
  <si>
    <t>Svakvin</t>
  </si>
  <si>
    <t>Brennevin</t>
  </si>
  <si>
    <t>Øl</t>
  </si>
  <si>
    <t>Sterkvin</t>
  </si>
  <si>
    <t>Alkoholfritt</t>
  </si>
  <si>
    <t>Totalsum</t>
  </si>
  <si>
    <t>Rødvin</t>
  </si>
  <si>
    <t>Italia</t>
  </si>
  <si>
    <t>Spania</t>
  </si>
  <si>
    <t>Frankrike</t>
  </si>
  <si>
    <t>Chile</t>
  </si>
  <si>
    <t>USA</t>
  </si>
  <si>
    <t>Portugal</t>
  </si>
  <si>
    <t>Australia</t>
  </si>
  <si>
    <t>Argentina</t>
  </si>
  <si>
    <t>Sør-Afrika</t>
  </si>
  <si>
    <t>Østerrike</t>
  </si>
  <si>
    <t>New Zealand</t>
  </si>
  <si>
    <t>Libanon</t>
  </si>
  <si>
    <t>Ungarn</t>
  </si>
  <si>
    <t>Tyskland</t>
  </si>
  <si>
    <t>EU</t>
  </si>
  <si>
    <t>Andre land</t>
  </si>
  <si>
    <t>Hvitvin</t>
  </si>
  <si>
    <t>Hellas</t>
  </si>
  <si>
    <t>Musserende vin</t>
  </si>
  <si>
    <t>Rosévin</t>
  </si>
  <si>
    <t>Perlende vin</t>
  </si>
  <si>
    <t>Aromatisert vin</t>
  </si>
  <si>
    <t>Sider</t>
  </si>
  <si>
    <t>Fruktvin</t>
  </si>
  <si>
    <t>Akevitt</t>
  </si>
  <si>
    <t>Vodka</t>
  </si>
  <si>
    <t>Druebrennevin</t>
  </si>
  <si>
    <t>Likør</t>
  </si>
  <si>
    <t>Whisky</t>
  </si>
  <si>
    <t>Brennevin, annet</t>
  </si>
  <si>
    <t>Bitter</t>
  </si>
  <si>
    <t>Gin</t>
  </si>
  <si>
    <t>Rom</t>
  </si>
  <si>
    <t>Brennevin, nøytralt &lt; 37,5 %</t>
  </si>
  <si>
    <t>Fruktbrennevin</t>
  </si>
  <si>
    <t>Genever</t>
  </si>
  <si>
    <t>Fylkene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</si>
  <si>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</si>
  <si>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</si>
  <si>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</si>
  <si>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</si>
  <si>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</si>
  <si>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</si>
  <si>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</si>
  <si>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</si>
  <si>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Nord-Trøndelag</t>
  </si>
  <si>
    <t>Oppland</t>
  </si>
  <si>
    <t>Oslo</t>
  </si>
  <si>
    <t>Rogaland</t>
  </si>
  <si>
    <t>Sogn og Fjordane</t>
  </si>
  <si>
    <t>Sør-Trøndelag</t>
  </si>
  <si>
    <t>Telemark</t>
  </si>
  <si>
    <t>Troms</t>
  </si>
  <si>
    <t>Vest-Agder</t>
  </si>
  <si>
    <t>Vestfold</t>
  </si>
  <si>
    <t>Østfold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</si>
</sst>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0.0\ %"/>
  </numFmts>
  <fonts count="5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70C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165" fontId="0" fillId="0" borderId="1" xfId="1" applyNumberFormat="1" applyFont="1" applyBorder="1"/>
    <xf numFmtId="0" fontId="4" fillId="4" borderId="1" xfId="0" applyFont="1" applyFill="1" applyBorder="1" applyAlignment="1">
      <alignment horizontal="left"/>
    </xf>
    <xf numFmtId="164" fontId="4" fillId="4" borderId="1" xfId="0" applyNumberFormat="1" applyFont="1" applyFill="1" applyBorder="1"/>
    <xf numFmtId="164" fontId="3" fillId="3" borderId="1" xfId="0" applyNumberFormat="1" applyFont="1" applyFill="1" applyBorder="1"/>
    <xf numFmtId="165" fontId="3" fillId="3" borderId="1" xfId="1" applyNumberFormat="1" applyFont="1" applyFill="1" applyBorder="1"/>
    <xf numFmtId="164" fontId="0" fillId="0" borderId="0" xfId="0" applyNumberFormat="1"/>
    <xf numFmtId="165" fontId="0" fillId="0" borderId="0" xfId="1" applyNumberFormat="1" applyFont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0" fontId="0" fillId="0" borderId="1" xfId="0" applyBorder="1" applyAlignment="1">
      <alignment horizontal="left" indent="1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1"/>
  <sheetViews>
    <sheetView tabSelected="1" workbookViewId="0">
      <selection activeCell="B9" sqref="B9"/>
    </sheetView>
  </sheetViews>
  <sheetFormatPr defaultColWidth="11.42578125" defaultRowHeight="12.75"/>
  <cols>
    <col min="1" max="1" width="35.42578125" bestFit="1" customWidth="1"/>
    <col min="4" max="4" width="24.7109375" bestFit="1" customWidth="1"/>
    <col min="5" max="5" width="12.85546875" customWidth="1"/>
    <col min="6" max="6" width="12.5703125" customWidth="1"/>
  </cols>
  <sheetData>
    <row r="1" spans="1:8">
      <c r="A1" s="1" t="s">
        <v>0</v>
      </c>
    </row>
    <row r="2" spans="1:8">
      <c r="A2" s="2"/>
    </row>
    <row r="3" spans="1:8">
      <c r="A3" s="1" t="s">
        <v>1</v>
      </c>
    </row>
    <row r="4" spans="1:8">
      <c r="A4" s="1" t="s">
        <v>2</v>
      </c>
      <c r="D4" s="16" t="s">
        <v>3</v>
      </c>
      <c r="E4" s="16"/>
      <c r="F4" s="16"/>
      <c r="G4" s="16"/>
      <c r="H4" s="16"/>
    </row>
    <row r="5" spans="1:8">
      <c r="A5" s="1" t="s">
        <v>4</v>
      </c>
      <c r="D5" s="17" t="s">
        <v>5</v>
      </c>
      <c r="E5" s="16" t="s">
        <v>6</v>
      </c>
      <c r="F5" s="16"/>
      <c r="G5" s="16" t="s">
        <v>7</v>
      </c>
      <c r="H5" s="16"/>
    </row>
    <row r="6" spans="1:8">
      <c r="A6" s="1" t="s">
        <v>8</v>
      </c>
      <c r="D6" s="17"/>
      <c r="E6" s="3" t="s">
        <v>9</v>
      </c>
      <c r="F6" s="3" t="s">
        <v>10</v>
      </c>
      <c r="G6" s="3" t="s">
        <v>5</v>
      </c>
      <c r="H6" s="3" t="s">
        <v>11</v>
      </c>
    </row>
    <row r="7" spans="1:8">
      <c r="D7" s="4" t="s">
        <v>12</v>
      </c>
      <c r="E7" s="5">
        <v>8577555.9679999985</v>
      </c>
      <c r="F7" s="5">
        <v>8634868.0490000043</v>
      </c>
      <c r="G7" s="5">
        <f>F7-E7</f>
        <v>57312.081000005826</v>
      </c>
      <c r="H7" s="6">
        <f>G7/E7</f>
        <v>6.6816329982361047E-3</v>
      </c>
    </row>
    <row r="8" spans="1:8">
      <c r="D8" s="4" t="s">
        <v>13</v>
      </c>
      <c r="E8" s="5">
        <v>1743903.7399999935</v>
      </c>
      <c r="F8" s="5">
        <v>1720519.3749999919</v>
      </c>
      <c r="G8" s="5">
        <f t="shared" ref="G8:G71" si="0">F8-E8</f>
        <v>-23384.365000001621</v>
      </c>
      <c r="H8" s="6">
        <f t="shared" ref="H8:H71" si="1">G8/E8</f>
        <v>-1.340920629025184E-2</v>
      </c>
    </row>
    <row r="9" spans="1:8">
      <c r="D9" s="4" t="s">
        <v>14</v>
      </c>
      <c r="E9" s="5">
        <v>628935.33600000036</v>
      </c>
      <c r="F9" s="5">
        <v>635764.76799999969</v>
      </c>
      <c r="G9" s="5">
        <f t="shared" si="0"/>
        <v>6829.4319999993313</v>
      </c>
      <c r="H9" s="6">
        <f t="shared" si="1"/>
        <v>1.0858718868356487E-2</v>
      </c>
    </row>
    <row r="10" spans="1:8">
      <c r="D10" s="4" t="s">
        <v>15</v>
      </c>
      <c r="E10" s="5">
        <v>100852.67500000002</v>
      </c>
      <c r="F10" s="5">
        <v>103691.6</v>
      </c>
      <c r="G10" s="5">
        <f t="shared" si="0"/>
        <v>2838.9249999999884</v>
      </c>
      <c r="H10" s="6">
        <f t="shared" si="1"/>
        <v>2.8149228565330447E-2</v>
      </c>
    </row>
    <row r="11" spans="1:8">
      <c r="D11" s="4" t="s">
        <v>16</v>
      </c>
      <c r="E11" s="5">
        <v>97156.509999999907</v>
      </c>
      <c r="F11" s="5">
        <v>103304.34000000005</v>
      </c>
      <c r="G11" s="5">
        <f t="shared" si="0"/>
        <v>6147.8300000001473</v>
      </c>
      <c r="H11" s="6">
        <f t="shared" si="1"/>
        <v>6.3277592000784644E-2</v>
      </c>
    </row>
    <row r="12" spans="1:8">
      <c r="D12" s="7" t="s">
        <v>17</v>
      </c>
      <c r="E12" s="8">
        <v>11148404.228999993</v>
      </c>
      <c r="F12" s="8">
        <v>11198148.131999996</v>
      </c>
      <c r="G12" s="9">
        <f t="shared" si="0"/>
        <v>49743.903000002727</v>
      </c>
      <c r="H12" s="10">
        <f t="shared" si="1"/>
        <v>4.4619751830136797E-3</v>
      </c>
    </row>
    <row r="13" spans="1:8">
      <c r="G13" s="11"/>
      <c r="H13" s="12"/>
    </row>
    <row r="14" spans="1:8">
      <c r="G14" s="11"/>
      <c r="H14" s="12"/>
    </row>
    <row r="15" spans="1:8">
      <c r="G15" s="11"/>
      <c r="H15" s="12"/>
    </row>
    <row r="16" spans="1:8">
      <c r="D16" s="16" t="s">
        <v>12</v>
      </c>
      <c r="E16" s="16"/>
      <c r="F16" s="16"/>
      <c r="G16" s="16"/>
      <c r="H16" s="16"/>
    </row>
    <row r="17" spans="4:8">
      <c r="D17" s="17" t="s">
        <v>5</v>
      </c>
      <c r="E17" s="16" t="s">
        <v>6</v>
      </c>
      <c r="F17" s="16"/>
      <c r="G17" s="16" t="s">
        <v>7</v>
      </c>
      <c r="H17" s="16"/>
    </row>
    <row r="18" spans="4:8">
      <c r="D18" s="17"/>
      <c r="E18" s="3" t="s">
        <v>9</v>
      </c>
      <c r="F18" s="3" t="s">
        <v>10</v>
      </c>
      <c r="G18" s="3" t="s">
        <v>5</v>
      </c>
      <c r="H18" s="3" t="s">
        <v>11</v>
      </c>
    </row>
    <row r="19" spans="4:8">
      <c r="D19" s="13" t="s">
        <v>18</v>
      </c>
      <c r="E19" s="14">
        <v>5667005.182</v>
      </c>
      <c r="F19" s="14">
        <v>5679883.4759999998</v>
      </c>
      <c r="G19" s="5">
        <f t="shared" si="0"/>
        <v>12878.293999999762</v>
      </c>
      <c r="H19" s="6">
        <f t="shared" si="1"/>
        <v>2.2725043627813929E-3</v>
      </c>
    </row>
    <row r="20" spans="4:8">
      <c r="D20" s="15" t="s">
        <v>19</v>
      </c>
      <c r="E20" s="5">
        <v>2547406.4210000001</v>
      </c>
      <c r="F20" s="5">
        <v>2460855.1669999999</v>
      </c>
      <c r="G20" s="5">
        <f t="shared" si="0"/>
        <v>-86551.25400000019</v>
      </c>
      <c r="H20" s="6">
        <f t="shared" si="1"/>
        <v>-3.3976225107426698E-2</v>
      </c>
    </row>
    <row r="21" spans="4:8">
      <c r="D21" s="15" t="s">
        <v>20</v>
      </c>
      <c r="E21" s="5">
        <v>735945</v>
      </c>
      <c r="F21" s="5">
        <v>772641.5</v>
      </c>
      <c r="G21" s="5">
        <f t="shared" si="0"/>
        <v>36696.5</v>
      </c>
      <c r="H21" s="6">
        <f t="shared" si="1"/>
        <v>4.9863101182832957E-2</v>
      </c>
    </row>
    <row r="22" spans="4:8">
      <c r="D22" s="15" t="s">
        <v>21</v>
      </c>
      <c r="E22" s="5">
        <v>602705.40599999996</v>
      </c>
      <c r="F22" s="5">
        <v>688641.554</v>
      </c>
      <c r="G22" s="5">
        <f t="shared" si="0"/>
        <v>85936.148000000045</v>
      </c>
      <c r="H22" s="6">
        <f t="shared" si="1"/>
        <v>0.14258400064856902</v>
      </c>
    </row>
    <row r="23" spans="4:8">
      <c r="D23" s="15" t="s">
        <v>22</v>
      </c>
      <c r="E23" s="5">
        <v>515280.48</v>
      </c>
      <c r="F23" s="5">
        <v>468648.66899999999</v>
      </c>
      <c r="G23" s="5">
        <f t="shared" si="0"/>
        <v>-46631.810999999987</v>
      </c>
      <c r="H23" s="6">
        <f t="shared" si="1"/>
        <v>-9.049791872573941E-2</v>
      </c>
    </row>
    <row r="24" spans="4:8">
      <c r="D24" s="15" t="s">
        <v>23</v>
      </c>
      <c r="E24" s="5">
        <v>357318.25</v>
      </c>
      <c r="F24" s="5">
        <v>378735.25</v>
      </c>
      <c r="G24" s="5">
        <f t="shared" si="0"/>
        <v>21417</v>
      </c>
      <c r="H24" s="6">
        <f t="shared" si="1"/>
        <v>5.9938164367479133E-2</v>
      </c>
    </row>
    <row r="25" spans="4:8">
      <c r="D25" s="15" t="s">
        <v>24</v>
      </c>
      <c r="E25" s="5">
        <v>307987.25</v>
      </c>
      <c r="F25" s="5">
        <v>335392.02500000002</v>
      </c>
      <c r="G25" s="5">
        <f t="shared" si="0"/>
        <v>27404.775000000023</v>
      </c>
      <c r="H25" s="6">
        <f t="shared" si="1"/>
        <v>8.898022564245768E-2</v>
      </c>
    </row>
    <row r="26" spans="4:8">
      <c r="D26" s="15" t="s">
        <v>25</v>
      </c>
      <c r="E26" s="5">
        <v>333063.375</v>
      </c>
      <c r="F26" s="5">
        <v>332672.25</v>
      </c>
      <c r="G26" s="5">
        <f t="shared" si="0"/>
        <v>-391.125</v>
      </c>
      <c r="H26" s="6">
        <f t="shared" si="1"/>
        <v>-1.1743260573156685E-3</v>
      </c>
    </row>
    <row r="27" spans="4:8">
      <c r="D27" s="15" t="s">
        <v>26</v>
      </c>
      <c r="E27" s="5">
        <v>107542.125</v>
      </c>
      <c r="F27" s="5">
        <v>88987.125</v>
      </c>
      <c r="G27" s="5">
        <f t="shared" si="0"/>
        <v>-18555</v>
      </c>
      <c r="H27" s="6">
        <f t="shared" si="1"/>
        <v>-0.17253704071776524</v>
      </c>
    </row>
    <row r="28" spans="4:8">
      <c r="D28" s="15" t="s">
        <v>27</v>
      </c>
      <c r="E28" s="5">
        <v>94626.5</v>
      </c>
      <c r="F28" s="5">
        <v>87254.25</v>
      </c>
      <c r="G28" s="5">
        <f t="shared" si="0"/>
        <v>-7372.25</v>
      </c>
      <c r="H28" s="6">
        <f t="shared" si="1"/>
        <v>-7.7908936714345345E-2</v>
      </c>
    </row>
    <row r="29" spans="4:8">
      <c r="D29" s="15" t="s">
        <v>28</v>
      </c>
      <c r="E29" s="5">
        <v>17855.25</v>
      </c>
      <c r="F29" s="5">
        <v>23649</v>
      </c>
      <c r="G29" s="5">
        <f t="shared" si="0"/>
        <v>5793.75</v>
      </c>
      <c r="H29" s="6">
        <f t="shared" si="1"/>
        <v>0.32448439534590667</v>
      </c>
    </row>
    <row r="30" spans="4:8">
      <c r="D30" s="15" t="s">
        <v>29</v>
      </c>
      <c r="E30" s="5">
        <v>23151</v>
      </c>
      <c r="F30" s="5">
        <v>18093.75</v>
      </c>
      <c r="G30" s="5">
        <f t="shared" si="0"/>
        <v>-5057.25</v>
      </c>
      <c r="H30" s="6">
        <f t="shared" si="1"/>
        <v>-0.21844628741739017</v>
      </c>
    </row>
    <row r="31" spans="4:8">
      <c r="D31" s="15" t="s">
        <v>30</v>
      </c>
      <c r="E31" s="5">
        <v>8408.625</v>
      </c>
      <c r="F31" s="5">
        <v>10892.625</v>
      </c>
      <c r="G31" s="5">
        <f t="shared" si="0"/>
        <v>2484</v>
      </c>
      <c r="H31" s="6">
        <f t="shared" si="1"/>
        <v>0.29541096195870314</v>
      </c>
    </row>
    <row r="32" spans="4:8">
      <c r="D32" s="15" t="s">
        <v>31</v>
      </c>
      <c r="E32" s="5">
        <v>8616</v>
      </c>
      <c r="F32" s="5">
        <v>9161.25</v>
      </c>
      <c r="G32" s="5">
        <f t="shared" si="0"/>
        <v>545.25</v>
      </c>
      <c r="H32" s="6">
        <f t="shared" si="1"/>
        <v>6.3283426183844013E-2</v>
      </c>
    </row>
    <row r="33" spans="4:8">
      <c r="D33" s="15" t="s">
        <v>32</v>
      </c>
      <c r="E33" s="5">
        <v>1184.25</v>
      </c>
      <c r="F33" s="5">
        <v>1563</v>
      </c>
      <c r="G33" s="5">
        <f t="shared" si="0"/>
        <v>378.75</v>
      </c>
      <c r="H33" s="6">
        <f t="shared" si="1"/>
        <v>0.31982267257758074</v>
      </c>
    </row>
    <row r="34" spans="4:8">
      <c r="D34" s="15" t="s">
        <v>33</v>
      </c>
      <c r="E34" s="5">
        <v>1042.5</v>
      </c>
      <c r="F34" s="5">
        <v>808.5</v>
      </c>
      <c r="G34" s="5">
        <f t="shared" si="0"/>
        <v>-234</v>
      </c>
      <c r="H34" s="6">
        <f t="shared" si="1"/>
        <v>-0.22446043165467625</v>
      </c>
    </row>
    <row r="35" spans="4:8">
      <c r="D35" s="15" t="s">
        <v>34</v>
      </c>
      <c r="E35" s="5">
        <f>E19-SUM(E20:E34)</f>
        <v>4872.75</v>
      </c>
      <c r="F35" s="5">
        <f>F19-SUM(F20:F34)</f>
        <v>1887.5609999997541</v>
      </c>
      <c r="G35" s="5">
        <f t="shared" si="0"/>
        <v>-2985.1890000002459</v>
      </c>
      <c r="H35" s="6">
        <f t="shared" si="1"/>
        <v>-0.61262921348319654</v>
      </c>
    </row>
    <row r="36" spans="4:8">
      <c r="D36" s="13" t="s">
        <v>35</v>
      </c>
      <c r="E36" s="14">
        <v>1775611.091</v>
      </c>
      <c r="F36" s="14">
        <v>1804143.3639999998</v>
      </c>
      <c r="G36" s="5">
        <f t="shared" si="0"/>
        <v>28532.272999999812</v>
      </c>
      <c r="H36" s="6">
        <f t="shared" si="1"/>
        <v>1.6068987823189832E-2</v>
      </c>
    </row>
    <row r="37" spans="4:8">
      <c r="D37" s="15" t="s">
        <v>32</v>
      </c>
      <c r="E37" s="5">
        <v>603500.25</v>
      </c>
      <c r="F37" s="5">
        <v>610390.19999999995</v>
      </c>
      <c r="G37" s="5">
        <f t="shared" si="0"/>
        <v>6889.9499999999534</v>
      </c>
      <c r="H37" s="6">
        <f t="shared" si="1"/>
        <v>1.14166481289775E-2</v>
      </c>
    </row>
    <row r="38" spans="4:8">
      <c r="D38" s="15" t="s">
        <v>21</v>
      </c>
      <c r="E38" s="5">
        <v>466569.08499999996</v>
      </c>
      <c r="F38" s="5">
        <v>455448.71600000007</v>
      </c>
      <c r="G38" s="5">
        <f t="shared" si="0"/>
        <v>-11120.36899999989</v>
      </c>
      <c r="H38" s="6">
        <f t="shared" si="1"/>
        <v>-2.3834345989726023E-2</v>
      </c>
    </row>
    <row r="39" spans="4:8">
      <c r="D39" s="15" t="s">
        <v>19</v>
      </c>
      <c r="E39" s="5">
        <v>164101.03699999998</v>
      </c>
      <c r="F39" s="5">
        <v>184217.29199999999</v>
      </c>
      <c r="G39" s="5">
        <f t="shared" si="0"/>
        <v>20116.255000000005</v>
      </c>
      <c r="H39" s="6">
        <f t="shared" si="1"/>
        <v>0.12258456965143984</v>
      </c>
    </row>
    <row r="40" spans="4:8">
      <c r="D40" s="15" t="s">
        <v>22</v>
      </c>
      <c r="E40" s="5">
        <v>124177.5</v>
      </c>
      <c r="F40" s="5">
        <v>125391.375</v>
      </c>
      <c r="G40" s="5">
        <f t="shared" si="0"/>
        <v>1213.875</v>
      </c>
      <c r="H40" s="6">
        <f t="shared" si="1"/>
        <v>9.7753216162348253E-3</v>
      </c>
    </row>
    <row r="41" spans="4:8">
      <c r="D41" s="15" t="s">
        <v>25</v>
      </c>
      <c r="E41" s="5">
        <v>119278.125</v>
      </c>
      <c r="F41" s="5">
        <v>114076.125</v>
      </c>
      <c r="G41" s="5">
        <f t="shared" si="0"/>
        <v>-5202</v>
      </c>
      <c r="H41" s="6">
        <f t="shared" si="1"/>
        <v>-4.3612355576514973E-2</v>
      </c>
    </row>
    <row r="42" spans="4:8">
      <c r="D42" s="15" t="s">
        <v>31</v>
      </c>
      <c r="E42" s="5">
        <v>54493.25</v>
      </c>
      <c r="F42" s="5">
        <v>53529.25</v>
      </c>
      <c r="G42" s="5">
        <f t="shared" si="0"/>
        <v>-964</v>
      </c>
      <c r="H42" s="6">
        <f t="shared" si="1"/>
        <v>-1.7690264390543782E-2</v>
      </c>
    </row>
    <row r="43" spans="4:8">
      <c r="D43" s="15" t="s">
        <v>29</v>
      </c>
      <c r="E43" s="5">
        <v>48126.75</v>
      </c>
      <c r="F43" s="5">
        <v>51665.625</v>
      </c>
      <c r="G43" s="5">
        <f t="shared" si="0"/>
        <v>3538.875</v>
      </c>
      <c r="H43" s="6">
        <f t="shared" si="1"/>
        <v>7.353239102993657E-2</v>
      </c>
    </row>
    <row r="44" spans="4:8">
      <c r="D44" s="15" t="s">
        <v>20</v>
      </c>
      <c r="E44" s="5">
        <v>40752.625</v>
      </c>
      <c r="F44" s="5">
        <v>48256.625</v>
      </c>
      <c r="G44" s="5">
        <f t="shared" si="0"/>
        <v>7504</v>
      </c>
      <c r="H44" s="6">
        <f t="shared" si="1"/>
        <v>0.18413537778241279</v>
      </c>
    </row>
    <row r="45" spans="4:8">
      <c r="D45" s="15" t="s">
        <v>28</v>
      </c>
      <c r="E45" s="5">
        <v>42047.875</v>
      </c>
      <c r="F45" s="5">
        <v>46006.125</v>
      </c>
      <c r="G45" s="5">
        <f t="shared" si="0"/>
        <v>3958.25</v>
      </c>
      <c r="H45" s="6">
        <f t="shared" si="1"/>
        <v>9.4136742938852436E-2</v>
      </c>
    </row>
    <row r="46" spans="4:8">
      <c r="D46" s="15" t="s">
        <v>27</v>
      </c>
      <c r="E46" s="5">
        <v>33850.875</v>
      </c>
      <c r="F46" s="5">
        <v>39778</v>
      </c>
      <c r="G46" s="5">
        <f t="shared" si="0"/>
        <v>5927.125</v>
      </c>
      <c r="H46" s="6">
        <f t="shared" si="1"/>
        <v>0.17509517848504655</v>
      </c>
    </row>
    <row r="47" spans="4:8">
      <c r="D47" s="15" t="s">
        <v>24</v>
      </c>
      <c r="E47" s="5">
        <v>31153.093999999997</v>
      </c>
      <c r="F47" s="5">
        <v>32720.405999999999</v>
      </c>
      <c r="G47" s="5">
        <f t="shared" si="0"/>
        <v>1567.3120000000017</v>
      </c>
      <c r="H47" s="6">
        <f t="shared" si="1"/>
        <v>5.0309994891679199E-2</v>
      </c>
    </row>
    <row r="48" spans="4:8">
      <c r="D48" s="15" t="s">
        <v>26</v>
      </c>
      <c r="E48" s="5">
        <v>26839.375</v>
      </c>
      <c r="F48" s="5">
        <v>23020</v>
      </c>
      <c r="G48" s="5">
        <f t="shared" si="0"/>
        <v>-3819.375</v>
      </c>
      <c r="H48" s="6">
        <f t="shared" si="1"/>
        <v>-0.14230491581864332</v>
      </c>
    </row>
    <row r="49" spans="4:8">
      <c r="D49" s="15" t="s">
        <v>23</v>
      </c>
      <c r="E49" s="5">
        <v>18546.25</v>
      </c>
      <c r="F49" s="5">
        <v>17675.625</v>
      </c>
      <c r="G49" s="5">
        <f t="shared" si="0"/>
        <v>-870.625</v>
      </c>
      <c r="H49" s="6">
        <f t="shared" si="1"/>
        <v>-4.6943452180359911E-2</v>
      </c>
    </row>
    <row r="50" spans="4:8">
      <c r="D50" s="15" t="s">
        <v>36</v>
      </c>
      <c r="E50" s="5">
        <v>1181.25</v>
      </c>
      <c r="F50" s="5">
        <v>1562.25</v>
      </c>
      <c r="G50" s="5">
        <f t="shared" si="0"/>
        <v>381</v>
      </c>
      <c r="H50" s="6">
        <f t="shared" si="1"/>
        <v>0.32253968253968252</v>
      </c>
    </row>
    <row r="51" spans="4:8">
      <c r="D51" s="15" t="s">
        <v>34</v>
      </c>
      <c r="E51" s="5">
        <f>E36-SUM(E37:E50)</f>
        <v>993.75</v>
      </c>
      <c r="F51" s="5">
        <f>F36-SUM(F37:F50)</f>
        <v>405.75</v>
      </c>
      <c r="G51" s="5">
        <f t="shared" si="0"/>
        <v>-588</v>
      </c>
      <c r="H51" s="6">
        <f t="shared" si="1"/>
        <v>-0.59169811320754717</v>
      </c>
    </row>
    <row r="52" spans="4:8">
      <c r="D52" s="13" t="s">
        <v>37</v>
      </c>
      <c r="E52" s="14">
        <v>876260.27500000002</v>
      </c>
      <c r="F52" s="14">
        <v>863958.6</v>
      </c>
      <c r="G52" s="5">
        <f t="shared" si="0"/>
        <v>-12301.675000000047</v>
      </c>
      <c r="H52" s="6">
        <f t="shared" si="1"/>
        <v>-1.4038836805651204E-2</v>
      </c>
    </row>
    <row r="53" spans="4:8">
      <c r="D53" s="15" t="s">
        <v>19</v>
      </c>
      <c r="E53" s="5">
        <v>438229.39999999997</v>
      </c>
      <c r="F53" s="5">
        <v>420882.5</v>
      </c>
      <c r="G53" s="5">
        <f t="shared" si="0"/>
        <v>-17346.899999999965</v>
      </c>
      <c r="H53" s="6">
        <f t="shared" si="1"/>
        <v>-3.9584062593700849E-2</v>
      </c>
    </row>
    <row r="54" spans="4:8">
      <c r="D54" s="15" t="s">
        <v>21</v>
      </c>
      <c r="E54" s="5">
        <v>217984.3</v>
      </c>
      <c r="F54" s="5">
        <v>242081.82499999998</v>
      </c>
      <c r="G54" s="5">
        <f t="shared" si="0"/>
        <v>24097.524999999994</v>
      </c>
      <c r="H54" s="6">
        <f t="shared" si="1"/>
        <v>0.11054706692179206</v>
      </c>
    </row>
    <row r="55" spans="4:8">
      <c r="D55" s="15" t="s">
        <v>20</v>
      </c>
      <c r="E55" s="5">
        <v>184228.34999999998</v>
      </c>
      <c r="F55" s="5">
        <v>165447.4</v>
      </c>
      <c r="G55" s="5">
        <f t="shared" si="0"/>
        <v>-18780.949999999983</v>
      </c>
      <c r="H55" s="6">
        <f t="shared" si="1"/>
        <v>-0.10194386477434111</v>
      </c>
    </row>
    <row r="56" spans="4:8">
      <c r="D56" s="15" t="s">
        <v>25</v>
      </c>
      <c r="E56" s="5">
        <v>18424.05</v>
      </c>
      <c r="F56" s="5">
        <v>15493.65</v>
      </c>
      <c r="G56" s="5">
        <f t="shared" si="0"/>
        <v>-2930.3999999999996</v>
      </c>
      <c r="H56" s="6">
        <f t="shared" si="1"/>
        <v>-0.15905297695132176</v>
      </c>
    </row>
    <row r="57" spans="4:8">
      <c r="D57" s="15" t="s">
        <v>32</v>
      </c>
      <c r="E57" s="5">
        <v>9204.4249999999993</v>
      </c>
      <c r="F57" s="5">
        <v>10581.625000000002</v>
      </c>
      <c r="G57" s="5">
        <f t="shared" si="0"/>
        <v>1377.2000000000025</v>
      </c>
      <c r="H57" s="6">
        <f t="shared" si="1"/>
        <v>0.14962368643342769</v>
      </c>
    </row>
    <row r="58" spans="4:8">
      <c r="D58" s="15" t="s">
        <v>27</v>
      </c>
      <c r="E58" s="5">
        <v>5789.25</v>
      </c>
      <c r="F58" s="5">
        <v>3474</v>
      </c>
      <c r="G58" s="5">
        <f t="shared" si="0"/>
        <v>-2315.25</v>
      </c>
      <c r="H58" s="6">
        <f t="shared" si="1"/>
        <v>-0.39992226972405753</v>
      </c>
    </row>
    <row r="59" spans="4:8">
      <c r="D59" s="15" t="s">
        <v>22</v>
      </c>
      <c r="E59" s="5">
        <v>36</v>
      </c>
      <c r="F59" s="5">
        <v>1356.75</v>
      </c>
      <c r="G59" s="5">
        <f t="shared" si="0"/>
        <v>1320.75</v>
      </c>
      <c r="H59" s="6">
        <f t="shared" si="1"/>
        <v>36.6875</v>
      </c>
    </row>
    <row r="60" spans="4:8">
      <c r="D60" s="15" t="s">
        <v>24</v>
      </c>
      <c r="E60" s="5">
        <v>792</v>
      </c>
      <c r="F60" s="5">
        <v>1134</v>
      </c>
      <c r="G60" s="5">
        <f t="shared" si="0"/>
        <v>342</v>
      </c>
      <c r="H60" s="6">
        <f t="shared" si="1"/>
        <v>0.43181818181818182</v>
      </c>
    </row>
    <row r="61" spans="4:8">
      <c r="D61" s="15" t="s">
        <v>29</v>
      </c>
      <c r="E61" s="5">
        <v>75.75</v>
      </c>
      <c r="F61" s="5">
        <v>1129.5</v>
      </c>
      <c r="G61" s="5">
        <f t="shared" si="0"/>
        <v>1053.75</v>
      </c>
      <c r="H61" s="6">
        <f t="shared" si="1"/>
        <v>13.910891089108912</v>
      </c>
    </row>
    <row r="62" spans="4:8">
      <c r="D62" s="15" t="s">
        <v>28</v>
      </c>
      <c r="E62" s="5">
        <v>1094.75</v>
      </c>
      <c r="F62" s="5">
        <v>842</v>
      </c>
      <c r="G62" s="5">
        <f t="shared" si="0"/>
        <v>-252.75</v>
      </c>
      <c r="H62" s="6">
        <f t="shared" si="1"/>
        <v>-0.2308746289107102</v>
      </c>
    </row>
    <row r="63" spans="4:8">
      <c r="D63" s="15" t="s">
        <v>34</v>
      </c>
      <c r="E63" s="5">
        <f>E52-SUM(E53:E62)</f>
        <v>402</v>
      </c>
      <c r="F63" s="5">
        <f>F52-SUM(F53:F62)</f>
        <v>1535.3499999999767</v>
      </c>
      <c r="G63" s="5">
        <f t="shared" si="0"/>
        <v>1133.3499999999767</v>
      </c>
      <c r="H63" s="6">
        <f t="shared" si="1"/>
        <v>2.8192786069651161</v>
      </c>
    </row>
    <row r="64" spans="4:8">
      <c r="D64" s="13" t="s">
        <v>38</v>
      </c>
      <c r="E64" s="14">
        <v>103931.315</v>
      </c>
      <c r="F64" s="14">
        <v>115082.63400000001</v>
      </c>
      <c r="G64" s="5">
        <f t="shared" si="0"/>
        <v>11151.319000000003</v>
      </c>
      <c r="H64" s="6">
        <f t="shared" si="1"/>
        <v>0.10729508233394336</v>
      </c>
    </row>
    <row r="65" spans="4:8">
      <c r="D65" s="15" t="s">
        <v>21</v>
      </c>
      <c r="E65" s="5">
        <v>45880.83</v>
      </c>
      <c r="F65" s="5">
        <v>57944.284</v>
      </c>
      <c r="G65" s="5">
        <f t="shared" si="0"/>
        <v>12063.453999999998</v>
      </c>
      <c r="H65" s="6">
        <f t="shared" si="1"/>
        <v>0.26293016059212526</v>
      </c>
    </row>
    <row r="66" spans="4:8">
      <c r="D66" s="15" t="s">
        <v>23</v>
      </c>
      <c r="E66" s="5">
        <v>22052.25</v>
      </c>
      <c r="F66" s="5">
        <v>21002.25</v>
      </c>
      <c r="G66" s="5">
        <f t="shared" si="0"/>
        <v>-1050</v>
      </c>
      <c r="H66" s="6">
        <f t="shared" si="1"/>
        <v>-4.7614189028330443E-2</v>
      </c>
    </row>
    <row r="67" spans="4:8">
      <c r="D67" s="15" t="s">
        <v>19</v>
      </c>
      <c r="E67" s="5">
        <v>13143.36</v>
      </c>
      <c r="F67" s="5">
        <v>18046.225000000002</v>
      </c>
      <c r="G67" s="5">
        <f t="shared" si="0"/>
        <v>4902.8650000000016</v>
      </c>
      <c r="H67" s="6">
        <f t="shared" si="1"/>
        <v>0.37302980364229554</v>
      </c>
    </row>
    <row r="68" spans="4:8">
      <c r="D68" s="15" t="s">
        <v>20</v>
      </c>
      <c r="E68" s="5">
        <v>10212</v>
      </c>
      <c r="F68" s="5">
        <v>9657.75</v>
      </c>
      <c r="G68" s="5">
        <f t="shared" si="0"/>
        <v>-554.25</v>
      </c>
      <c r="H68" s="6">
        <f t="shared" si="1"/>
        <v>-5.4274383078730906E-2</v>
      </c>
    </row>
    <row r="69" spans="4:8">
      <c r="D69" s="15" t="s">
        <v>22</v>
      </c>
      <c r="E69" s="5">
        <v>8041.5</v>
      </c>
      <c r="F69" s="5">
        <v>4392.75</v>
      </c>
      <c r="G69" s="5">
        <f t="shared" si="0"/>
        <v>-3648.75</v>
      </c>
      <c r="H69" s="6">
        <f t="shared" si="1"/>
        <v>-0.45373997388546911</v>
      </c>
    </row>
    <row r="70" spans="4:8">
      <c r="D70" s="15" t="s">
        <v>32</v>
      </c>
      <c r="E70" s="5">
        <v>2088.5</v>
      </c>
      <c r="F70" s="5">
        <v>2135.5</v>
      </c>
      <c r="G70" s="5">
        <f t="shared" si="0"/>
        <v>47</v>
      </c>
      <c r="H70" s="6">
        <f t="shared" si="1"/>
        <v>2.2504189609767775E-2</v>
      </c>
    </row>
    <row r="71" spans="4:8">
      <c r="D71" s="15" t="s">
        <v>28</v>
      </c>
      <c r="E71" s="5">
        <v>2031</v>
      </c>
      <c r="F71" s="5">
        <v>1283.25</v>
      </c>
      <c r="G71" s="5">
        <f t="shared" si="0"/>
        <v>-747.75</v>
      </c>
      <c r="H71" s="6">
        <f t="shared" si="1"/>
        <v>-0.36816838995568685</v>
      </c>
    </row>
    <row r="72" spans="4:8">
      <c r="D72" s="15" t="s">
        <v>34</v>
      </c>
      <c r="E72" s="5">
        <f>E64-SUM(E65:E71)</f>
        <v>481.875</v>
      </c>
      <c r="F72" s="5">
        <f>F64-SUM(F65:F71)</f>
        <v>620.625</v>
      </c>
      <c r="G72" s="5">
        <f t="shared" ref="G72:G121" si="2">F72-E72</f>
        <v>138.75</v>
      </c>
      <c r="H72" s="6">
        <f t="shared" ref="H72:H121" si="3">G72/E72</f>
        <v>0.28793774319066145</v>
      </c>
    </row>
    <row r="73" spans="4:8">
      <c r="D73" s="13" t="s">
        <v>39</v>
      </c>
      <c r="E73" s="14">
        <v>64453</v>
      </c>
      <c r="F73" s="14">
        <v>68102.05</v>
      </c>
      <c r="G73" s="5">
        <f t="shared" si="2"/>
        <v>3649.0500000000029</v>
      </c>
      <c r="H73" s="6">
        <f t="shared" si="3"/>
        <v>5.6615673436457618E-2</v>
      </c>
    </row>
    <row r="74" spans="4:8">
      <c r="D74" s="13" t="s">
        <v>40</v>
      </c>
      <c r="E74" s="14">
        <v>68538.264999999999</v>
      </c>
      <c r="F74" s="14">
        <v>62681.415000000001</v>
      </c>
      <c r="G74" s="5">
        <f t="shared" si="2"/>
        <v>-5856.8499999999985</v>
      </c>
      <c r="H74" s="6">
        <f t="shared" si="3"/>
        <v>-8.5453724280881618E-2</v>
      </c>
    </row>
    <row r="75" spans="4:8">
      <c r="D75" s="13" t="s">
        <v>41</v>
      </c>
      <c r="E75" s="14">
        <v>11393.94</v>
      </c>
      <c r="F75" s="14">
        <v>30950.185000000005</v>
      </c>
      <c r="G75" s="5">
        <f t="shared" si="2"/>
        <v>19556.245000000003</v>
      </c>
      <c r="H75" s="6">
        <f t="shared" si="3"/>
        <v>1.7163724751929537</v>
      </c>
    </row>
    <row r="76" spans="4:8">
      <c r="D76" s="13" t="s">
        <v>42</v>
      </c>
      <c r="E76" s="14">
        <v>10362.9</v>
      </c>
      <c r="F76" s="14">
        <v>10066.325000000001</v>
      </c>
      <c r="G76" s="5">
        <f t="shared" si="2"/>
        <v>-296.57499999999891</v>
      </c>
      <c r="H76" s="6">
        <f t="shared" si="3"/>
        <v>-2.8618919414449519E-2</v>
      </c>
    </row>
    <row r="77" spans="4:8">
      <c r="D77" s="7" t="s">
        <v>17</v>
      </c>
      <c r="E77" s="8">
        <v>8577555.9680000003</v>
      </c>
      <c r="F77" s="8">
        <v>8634868.0490000006</v>
      </c>
      <c r="G77" s="9">
        <f t="shared" si="2"/>
        <v>57312.081000000238</v>
      </c>
      <c r="H77" s="10">
        <f t="shared" si="3"/>
        <v>6.6816329982354525E-3</v>
      </c>
    </row>
    <row r="78" spans="4:8">
      <c r="G78" s="11"/>
      <c r="H78" s="12"/>
    </row>
    <row r="79" spans="4:8">
      <c r="G79" s="11"/>
      <c r="H79" s="12"/>
    </row>
    <row r="80" spans="4:8">
      <c r="G80" s="11"/>
      <c r="H80" s="12"/>
    </row>
    <row r="81" spans="4:8">
      <c r="D81" s="16" t="s">
        <v>13</v>
      </c>
      <c r="E81" s="16"/>
      <c r="F81" s="16"/>
      <c r="G81" s="16"/>
      <c r="H81" s="16"/>
    </row>
    <row r="82" spans="4:8">
      <c r="D82" s="17" t="s">
        <v>5</v>
      </c>
      <c r="E82" s="16" t="s">
        <v>6</v>
      </c>
      <c r="F82" s="16"/>
      <c r="G82" s="16" t="s">
        <v>7</v>
      </c>
      <c r="H82" s="16"/>
    </row>
    <row r="83" spans="4:8">
      <c r="D83" s="17"/>
      <c r="E83" s="3" t="s">
        <v>9</v>
      </c>
      <c r="F83" s="3" t="s">
        <v>10</v>
      </c>
      <c r="G83" s="3" t="s">
        <v>5</v>
      </c>
      <c r="H83" s="3" t="s">
        <v>11</v>
      </c>
    </row>
    <row r="84" spans="4:8">
      <c r="D84" s="4" t="s">
        <v>43</v>
      </c>
      <c r="E84" s="5">
        <v>401388.36000000004</v>
      </c>
      <c r="F84" s="5">
        <v>400754.95000000013</v>
      </c>
      <c r="G84" s="5">
        <f t="shared" si="2"/>
        <v>-633.40999999991618</v>
      </c>
      <c r="H84" s="6">
        <f t="shared" si="3"/>
        <v>-1.5780477540502573E-3</v>
      </c>
    </row>
    <row r="85" spans="4:8">
      <c r="D85" s="4" t="s">
        <v>44</v>
      </c>
      <c r="E85" s="5">
        <v>364541.93999999989</v>
      </c>
      <c r="F85" s="5">
        <v>355732.33999999997</v>
      </c>
      <c r="G85" s="5">
        <f t="shared" si="2"/>
        <v>-8809.5999999999185</v>
      </c>
      <c r="H85" s="6">
        <f t="shared" si="3"/>
        <v>-2.4166218021443354E-2</v>
      </c>
    </row>
    <row r="86" spans="4:8">
      <c r="D86" s="4" t="s">
        <v>45</v>
      </c>
      <c r="E86" s="5">
        <v>284187.59000000003</v>
      </c>
      <c r="F86" s="5">
        <v>263603.74000000011</v>
      </c>
      <c r="G86" s="5">
        <f t="shared" si="2"/>
        <v>-20583.849999999919</v>
      </c>
      <c r="H86" s="6">
        <f t="shared" si="3"/>
        <v>-7.2430502683104206E-2</v>
      </c>
    </row>
    <row r="87" spans="4:8">
      <c r="D87" s="4" t="s">
        <v>46</v>
      </c>
      <c r="E87" s="5">
        <v>245482.64</v>
      </c>
      <c r="F87" s="5">
        <v>247919.31500000012</v>
      </c>
      <c r="G87" s="5">
        <f t="shared" si="2"/>
        <v>2436.6750000001048</v>
      </c>
      <c r="H87" s="6">
        <f t="shared" si="3"/>
        <v>9.9260583151627533E-3</v>
      </c>
    </row>
    <row r="88" spans="4:8">
      <c r="D88" s="4" t="s">
        <v>47</v>
      </c>
      <c r="E88" s="5">
        <v>170265.15000000002</v>
      </c>
      <c r="F88" s="5">
        <v>173664.24999999994</v>
      </c>
      <c r="G88" s="5">
        <f t="shared" si="2"/>
        <v>3399.0999999999185</v>
      </c>
      <c r="H88" s="6">
        <f t="shared" si="3"/>
        <v>1.9963568586994569E-2</v>
      </c>
    </row>
    <row r="89" spans="4:8">
      <c r="D89" s="4" t="s">
        <v>48</v>
      </c>
      <c r="E89" s="5">
        <v>87060.819999999949</v>
      </c>
      <c r="F89" s="5">
        <v>85077.194999999992</v>
      </c>
      <c r="G89" s="5">
        <f t="shared" si="2"/>
        <v>-1983.6249999999563</v>
      </c>
      <c r="H89" s="6">
        <f t="shared" si="3"/>
        <v>-2.2784359255977115E-2</v>
      </c>
    </row>
    <row r="90" spans="4:8">
      <c r="D90" s="4" t="s">
        <v>49</v>
      </c>
      <c r="E90" s="5">
        <v>82550.099999999977</v>
      </c>
      <c r="F90" s="5">
        <v>81757.28499999996</v>
      </c>
      <c r="G90" s="5">
        <f t="shared" si="2"/>
        <v>-792.81500000001688</v>
      </c>
      <c r="H90" s="6">
        <f t="shared" si="3"/>
        <v>-9.6040465123605791E-3</v>
      </c>
    </row>
    <row r="91" spans="4:8">
      <c r="D91" s="4" t="s">
        <v>50</v>
      </c>
      <c r="E91" s="5">
        <v>57504.249999999985</v>
      </c>
      <c r="F91" s="5">
        <v>62349.500000000007</v>
      </c>
      <c r="G91" s="5">
        <f t="shared" si="2"/>
        <v>4845.2500000000218</v>
      </c>
      <c r="H91" s="6">
        <f t="shared" si="3"/>
        <v>8.4258989552946487E-2</v>
      </c>
    </row>
    <row r="92" spans="4:8">
      <c r="D92" s="4" t="s">
        <v>51</v>
      </c>
      <c r="E92" s="5">
        <v>21145.250000000011</v>
      </c>
      <c r="F92" s="5">
        <v>21591.200000000012</v>
      </c>
      <c r="G92" s="5">
        <f t="shared" si="2"/>
        <v>445.95000000000073</v>
      </c>
      <c r="H92" s="6">
        <f t="shared" si="3"/>
        <v>2.1089842872512764E-2</v>
      </c>
    </row>
    <row r="93" spans="4:8">
      <c r="D93" s="4" t="s">
        <v>52</v>
      </c>
      <c r="E93" s="5">
        <v>17860.399999999998</v>
      </c>
      <c r="F93" s="5">
        <v>17324.699999999993</v>
      </c>
      <c r="G93" s="5">
        <f t="shared" si="2"/>
        <v>-535.70000000000437</v>
      </c>
      <c r="H93" s="6">
        <f t="shared" si="3"/>
        <v>-2.9993729143804417E-2</v>
      </c>
    </row>
    <row r="94" spans="4:8">
      <c r="D94" s="4" t="s">
        <v>53</v>
      </c>
      <c r="E94" s="5">
        <v>9653.9399999999987</v>
      </c>
      <c r="F94" s="5">
        <v>8723</v>
      </c>
      <c r="G94" s="5">
        <f t="shared" si="2"/>
        <v>-930.93999999999869</v>
      </c>
      <c r="H94" s="6">
        <f t="shared" si="3"/>
        <v>-9.6431094454699204E-2</v>
      </c>
    </row>
    <row r="95" spans="4:8">
      <c r="D95" s="4" t="s">
        <v>54</v>
      </c>
      <c r="E95" s="5">
        <v>2263.3000000000002</v>
      </c>
      <c r="F95" s="5">
        <v>2021.8999999999999</v>
      </c>
      <c r="G95" s="5">
        <f t="shared" si="2"/>
        <v>-241.40000000000032</v>
      </c>
      <c r="H95" s="6">
        <f t="shared" si="3"/>
        <v>-0.10665841912252035</v>
      </c>
    </row>
    <row r="96" spans="4:8">
      <c r="D96" s="7" t="s">
        <v>17</v>
      </c>
      <c r="E96" s="8">
        <v>1743903.7399999998</v>
      </c>
      <c r="F96" s="8">
        <v>1720519.375</v>
      </c>
      <c r="G96" s="9">
        <f t="shared" si="2"/>
        <v>-23384.364999999758</v>
      </c>
      <c r="H96" s="10">
        <f t="shared" si="3"/>
        <v>-1.3409206290250723E-2</v>
      </c>
    </row>
    <row r="97" spans="4:8">
      <c r="G97" s="11"/>
      <c r="H97" s="12"/>
    </row>
    <row r="98" spans="4:8">
      <c r="G98" s="11"/>
      <c r="H98" s="12"/>
    </row>
    <row r="99" spans="4:8">
      <c r="D99" s="16" t="s">
        <v>55</v>
      </c>
      <c r="E99" s="16"/>
      <c r="F99" s="16"/>
      <c r="G99" s="16"/>
      <c r="H99" s="16"/>
    </row>
    <row r="100" spans="4:8">
      <c r="D100" s="17" t="s">
        <v>5</v>
      </c>
      <c r="E100" s="16" t="s">
        <v>6</v>
      </c>
      <c r="F100" s="16"/>
      <c r="G100" s="16" t="s">
        <v>7</v>
      </c>
      <c r="H100" s="16"/>
    </row>
    <row r="101" spans="4:8">
      <c r="D101" s="17"/>
      <c r="E101" s="3" t="s">
        <v>9</v>
      </c>
      <c r="F101" s="3" t="s">
        <v>10</v>
      </c>
      <c r="G101" s="3" t="s">
        <v>5</v>
      </c>
      <c r="H101" s="3" t="s">
        <v>11</v>
      </c>
    </row>
    <row r="102" spans="4:8">
      <c r="D102" s="4" t="s">
        <v>56</v>
      </c>
      <c r="E102" s="5">
        <v>1344704.7170000002</v>
      </c>
      <c r="F102" s="5">
        <v>1388026.1980000017</v>
      </c>
      <c r="G102" s="5">
        <f t="shared" si="2"/>
        <v>43321.481000001542</v>
      </c>
      <c r="H102" s="6">
        <f t="shared" si="3"/>
        <v>3.2216352372623928E-2</v>
      </c>
    </row>
    <row r="103" spans="4:8">
      <c r="D103" s="4" t="s">
        <v>57</v>
      </c>
      <c r="E103" s="5">
        <v>196161.48600000015</v>
      </c>
      <c r="F103" s="5">
        <v>197483.46400000015</v>
      </c>
      <c r="G103" s="5">
        <f t="shared" si="2"/>
        <v>1321.9780000000028</v>
      </c>
      <c r="H103" s="6">
        <f t="shared" si="3"/>
        <v>6.7392332050339471E-3</v>
      </c>
    </row>
    <row r="104" spans="4:8">
      <c r="D104" s="4" t="s">
        <v>58</v>
      </c>
      <c r="E104" s="5">
        <v>587512.37399999984</v>
      </c>
      <c r="F104" s="5">
        <v>586668.88199999998</v>
      </c>
      <c r="G104" s="5">
        <f t="shared" si="2"/>
        <v>-843.49199999985285</v>
      </c>
      <c r="H104" s="6">
        <f t="shared" si="3"/>
        <v>-1.4357008249154819E-3</v>
      </c>
    </row>
    <row r="105" spans="4:8">
      <c r="D105" s="4" t="s">
        <v>59</v>
      </c>
      <c r="E105" s="5">
        <v>161752.22399999996</v>
      </c>
      <c r="F105" s="5">
        <v>162916.91199999992</v>
      </c>
      <c r="G105" s="5">
        <f t="shared" si="2"/>
        <v>1164.6879999999655</v>
      </c>
      <c r="H105" s="6">
        <f t="shared" si="3"/>
        <v>7.2004450461216896E-3</v>
      </c>
    </row>
    <row r="106" spans="4:8">
      <c r="D106" s="4" t="s">
        <v>60</v>
      </c>
      <c r="E106" s="5">
        <v>352916.08100000018</v>
      </c>
      <c r="F106" s="5">
        <v>353588.53800000029</v>
      </c>
      <c r="G106" s="5">
        <f t="shared" si="2"/>
        <v>672.45700000011129</v>
      </c>
      <c r="H106" s="6">
        <f t="shared" si="3"/>
        <v>1.9054303167333169E-3</v>
      </c>
    </row>
    <row r="107" spans="4:8">
      <c r="D107" s="4" t="s">
        <v>61</v>
      </c>
      <c r="E107" s="5">
        <v>1107341.9949999994</v>
      </c>
      <c r="F107" s="5">
        <v>1112401.8729999997</v>
      </c>
      <c r="G107" s="5">
        <f t="shared" si="2"/>
        <v>5059.8780000002589</v>
      </c>
      <c r="H107" s="6">
        <f t="shared" si="3"/>
        <v>4.5693905070404751E-3</v>
      </c>
    </row>
    <row r="108" spans="4:8">
      <c r="D108" s="4" t="s">
        <v>62</v>
      </c>
      <c r="E108" s="5">
        <v>570556.57799999986</v>
      </c>
      <c r="F108" s="5">
        <v>572524.36900000006</v>
      </c>
      <c r="G108" s="5">
        <f t="shared" si="2"/>
        <v>1967.7910000002012</v>
      </c>
      <c r="H108" s="6">
        <f t="shared" si="3"/>
        <v>3.4488972275072108E-3</v>
      </c>
    </row>
    <row r="109" spans="4:8">
      <c r="D109" s="4" t="s">
        <v>63</v>
      </c>
      <c r="E109" s="5">
        <v>628505.69599999988</v>
      </c>
      <c r="F109" s="5">
        <v>623505.68999999971</v>
      </c>
      <c r="G109" s="5">
        <f t="shared" si="2"/>
        <v>-5000.0060000001686</v>
      </c>
      <c r="H109" s="6">
        <f t="shared" si="3"/>
        <v>-7.9553869309724919E-3</v>
      </c>
    </row>
    <row r="110" spans="4:8">
      <c r="D110" s="4" t="s">
        <v>64</v>
      </c>
      <c r="E110" s="5">
        <v>263929.76399999997</v>
      </c>
      <c r="F110" s="5">
        <v>265072.96200000012</v>
      </c>
      <c r="G110" s="5">
        <f t="shared" si="2"/>
        <v>1143.1980000001495</v>
      </c>
      <c r="H110" s="6">
        <f t="shared" si="3"/>
        <v>4.331447816549215E-3</v>
      </c>
    </row>
    <row r="111" spans="4:8">
      <c r="D111" s="4" t="s">
        <v>65</v>
      </c>
      <c r="E111" s="5">
        <v>425964.15200000018</v>
      </c>
      <c r="F111" s="5">
        <v>428496.88200000027</v>
      </c>
      <c r="G111" s="5">
        <f t="shared" si="2"/>
        <v>2532.7300000000978</v>
      </c>
      <c r="H111" s="6">
        <f t="shared" si="3"/>
        <v>5.9458759337102547E-3</v>
      </c>
    </row>
    <row r="112" spans="4:8">
      <c r="D112" s="4" t="s">
        <v>66</v>
      </c>
      <c r="E112" s="5">
        <v>1665746.1999999995</v>
      </c>
      <c r="F112" s="5">
        <v>1641116.6209999979</v>
      </c>
      <c r="G112" s="5">
        <f t="shared" si="2"/>
        <v>-24629.57900000154</v>
      </c>
      <c r="H112" s="6">
        <f t="shared" si="3"/>
        <v>-1.4785913364233728E-2</v>
      </c>
    </row>
    <row r="113" spans="4:8">
      <c r="D113" s="4" t="s">
        <v>67</v>
      </c>
      <c r="E113" s="5">
        <v>928409.4779999993</v>
      </c>
      <c r="F113" s="5">
        <v>941070.7649999999</v>
      </c>
      <c r="G113" s="5">
        <f t="shared" si="2"/>
        <v>12661.287000000593</v>
      </c>
      <c r="H113" s="6">
        <f t="shared" si="3"/>
        <v>1.3637610666444104E-2</v>
      </c>
    </row>
    <row r="114" spans="4:8">
      <c r="D114" s="4" t="s">
        <v>68</v>
      </c>
      <c r="E114" s="5">
        <v>204914.71300000013</v>
      </c>
      <c r="F114" s="5">
        <v>205649.21400000004</v>
      </c>
      <c r="G114" s="5">
        <f t="shared" si="2"/>
        <v>734.50099999990198</v>
      </c>
      <c r="H114" s="6">
        <f t="shared" si="3"/>
        <v>3.5844229496585808E-3</v>
      </c>
    </row>
    <row r="115" spans="4:8">
      <c r="D115" s="4" t="s">
        <v>69</v>
      </c>
      <c r="E115" s="5">
        <v>762729.18899999943</v>
      </c>
      <c r="F115" s="5">
        <v>763062.45199999958</v>
      </c>
      <c r="G115" s="5">
        <f t="shared" si="2"/>
        <v>333.26300000015181</v>
      </c>
      <c r="H115" s="6">
        <f t="shared" si="3"/>
        <v>4.3693489747925729E-4</v>
      </c>
    </row>
    <row r="116" spans="4:8">
      <c r="D116" s="4" t="s">
        <v>70</v>
      </c>
      <c r="E116" s="5">
        <v>315312.80699999997</v>
      </c>
      <c r="F116" s="5">
        <v>314131.97900000028</v>
      </c>
      <c r="G116" s="5">
        <f t="shared" si="2"/>
        <v>-1180.8279999996885</v>
      </c>
      <c r="H116" s="6">
        <f t="shared" si="3"/>
        <v>-3.7449414479370914E-3</v>
      </c>
    </row>
    <row r="117" spans="4:8">
      <c r="D117" s="4" t="s">
        <v>71</v>
      </c>
      <c r="E117" s="5">
        <v>445958.7910000002</v>
      </c>
      <c r="F117" s="5">
        <v>443938.261</v>
      </c>
      <c r="G117" s="5">
        <f t="shared" si="2"/>
        <v>-2020.5300000002026</v>
      </c>
      <c r="H117" s="6">
        <f t="shared" si="3"/>
        <v>-4.5307549504057243E-3</v>
      </c>
    </row>
    <row r="118" spans="4:8">
      <c r="D118" s="4" t="s">
        <v>72</v>
      </c>
      <c r="E118" s="5">
        <v>302158.57200000016</v>
      </c>
      <c r="F118" s="5">
        <v>301811.35999999993</v>
      </c>
      <c r="G118" s="5">
        <f t="shared" si="2"/>
        <v>-347.21200000023236</v>
      </c>
      <c r="H118" s="6">
        <f t="shared" si="3"/>
        <v>-1.1491052453088512E-3</v>
      </c>
    </row>
    <row r="119" spans="4:8">
      <c r="D119" s="4" t="s">
        <v>73</v>
      </c>
      <c r="E119" s="5">
        <v>511376.80100000021</v>
      </c>
      <c r="F119" s="5">
        <v>517919.84800000029</v>
      </c>
      <c r="G119" s="5">
        <f t="shared" si="2"/>
        <v>6543.0470000000787</v>
      </c>
      <c r="H119" s="6">
        <f t="shared" si="3"/>
        <v>1.2794962515321605E-2</v>
      </c>
    </row>
    <row r="120" spans="4:8">
      <c r="D120" s="4" t="s">
        <v>74</v>
      </c>
      <c r="E120" s="5">
        <v>372452.61100000015</v>
      </c>
      <c r="F120" s="5">
        <v>378761.8620000002</v>
      </c>
      <c r="G120" s="5">
        <f t="shared" si="2"/>
        <v>6309.2510000000475</v>
      </c>
      <c r="H120" s="6">
        <f t="shared" si="3"/>
        <v>1.6939741630647463E-2</v>
      </c>
    </row>
    <row r="121" spans="4:8">
      <c r="D121" s="7" t="s">
        <v>17</v>
      </c>
      <c r="E121" s="8">
        <v>11148404.228999998</v>
      </c>
      <c r="F121" s="8">
        <v>11198148.131999999</v>
      </c>
      <c r="G121" s="9">
        <f t="shared" si="2"/>
        <v>49743.903000000864</v>
      </c>
      <c r="H121" s="10">
        <f t="shared" si="3"/>
        <v>4.4619751830135106E-3</v>
      </c>
    </row>
  </sheetData>
  <mergeCells count="16">
    <mergeCell ref="D100:D101"/>
    <mergeCell ref="E100:F100"/>
    <mergeCell ref="G100:H100"/>
    <mergeCell ref="D4:H4"/>
    <mergeCell ref="D5:D6"/>
    <mergeCell ref="E5:F5"/>
    <mergeCell ref="G5:H5"/>
    <mergeCell ref="D16:H16"/>
    <mergeCell ref="D17:D18"/>
    <mergeCell ref="E17:F17"/>
    <mergeCell ref="G17:H17"/>
    <mergeCell ref="D81:H81"/>
    <mergeCell ref="D82:D83"/>
    <mergeCell ref="E82:F82"/>
    <mergeCell ref="G82:H82"/>
    <mergeCell ref="D99:H9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56168E9D51F4884422AF8811BC745" ma:contentTypeVersion="20" ma:contentTypeDescription="Opprett et nytt dokument." ma:contentTypeScope="" ma:versionID="ea1eca6f9b352c17f72cdb55be20bd6b">
  <xsd:schema xmlns:xsd="http://www.w3.org/2001/XMLSchema" xmlns:xs="http://www.w3.org/2001/XMLSchema" xmlns:p="http://schemas.microsoft.com/office/2006/metadata/properties" xmlns:ns2="38017dbb-a32a-40e8-9f02-a412e9e1a8ab" xmlns:ns3="bb9e497e-50d1-499c-ab9b-a1dd365e5d32" xmlns:ns4="cb3009fd-0dd9-42b4-b636-d64152022a82" targetNamespace="http://schemas.microsoft.com/office/2006/metadata/properties" ma:root="true" ma:fieldsID="0fda6fa9531ed6536c8173d3f51091a1" ns2:_="" ns3:_="" ns4:_="">
    <xsd:import namespace="38017dbb-a32a-40e8-9f02-a412e9e1a8ab"/>
    <xsd:import namespace="bb9e497e-50d1-499c-ab9b-a1dd365e5d32"/>
    <xsd:import namespace="cb3009fd-0dd9-42b4-b636-d64152022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17dbb-a32a-40e8-9f02-a412e9e1a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e497e-50d1-499c-ab9b-a1dd365e5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09fd-0dd9-42b4-b636-d64152022a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63cdbb-252c-4d42-aa37-721b51ee920e}" ma:internalName="TaxCatchAll" ma:showField="CatchAllData" ma:web="bb9e497e-50d1-499c-ab9b-a1dd365e5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017dbb-a32a-40e8-9f02-a412e9e1a8ab">
      <Terms xmlns="http://schemas.microsoft.com/office/infopath/2007/PartnerControls"/>
    </lcf76f155ced4ddcb4097134ff3c332f>
    <TaxCatchAll xmlns="cb3009fd-0dd9-42b4-b636-d64152022a82" xsi:nil="true"/>
  </documentManagement>
</p:properties>
</file>

<file path=customXml/itemProps1.xml><?xml version="1.0" encoding="utf-8"?>
<ds:datastoreItem xmlns:ds="http://schemas.openxmlformats.org/officeDocument/2006/customXml" ds:itemID="{105E2337-C03D-413D-A338-35E5FA90D4D2}"/>
</file>

<file path=customXml/itemProps2.xml><?xml version="1.0" encoding="utf-8"?>
<ds:datastoreItem xmlns:ds="http://schemas.openxmlformats.org/officeDocument/2006/customXml" ds:itemID="{BAF54F1A-FCAE-4289-801E-B71A8DCDD144}"/>
</file>

<file path=customXml/itemProps3.xml><?xml version="1.0" encoding="utf-8"?>
<ds:datastoreItem xmlns:ds="http://schemas.openxmlformats.org/officeDocument/2006/customXml" ds:itemID="{8E459EB6-F3E4-4075-8C17-98F1C5D38C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Nordahl, Jens</dc:creator>
  <cp:keywords/>
  <dc:description/>
  <cp:lastModifiedBy/>
  <cp:revision/>
  <dcterms:created xsi:type="dcterms:W3CDTF">2018-01-03T15:10:15Z</dcterms:created>
  <dcterms:modified xsi:type="dcterms:W3CDTF">2025-02-03T11:08:45Z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0x010100C6756168E9D51F4884422AF8811BC745</vt:lpwstr>
  </property>
</Properties>
</file>