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BBBFAFBC-D274-472C-9DE9-B64B7C5B2C3C}" xr6:coauthVersionLast="47" xr6:coauthVersionMax="47" xr10:uidLastSave="{00000000-0000-0000-0000-000000000000}"/>
  <bookViews>
    <workbookView xWindow="-110" yWindow="-110" windowWidth="19420" windowHeight="10420" xr2:uid="{0B313ECF-EB86-47CE-BED6-A7C94CDEA652}"/>
  </bookViews>
  <sheets>
    <sheet name="Mai 20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1" l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93" i="1"/>
  <c r="F93" i="1" s="1"/>
  <c r="E92" i="1"/>
  <c r="F92" i="1" s="1"/>
  <c r="E91" i="1"/>
  <c r="F91" i="1" s="1"/>
  <c r="E90" i="1"/>
  <c r="F90" i="1" s="1"/>
  <c r="E89" i="1"/>
  <c r="F89" i="1" s="1"/>
  <c r="D88" i="1"/>
  <c r="C88" i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D76" i="1"/>
  <c r="C76" i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D65" i="1"/>
  <c r="C65" i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D50" i="1"/>
  <c r="C50" i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50" i="1" l="1"/>
  <c r="F50" i="1" s="1"/>
  <c r="E65" i="1"/>
  <c r="F65" i="1" s="1"/>
  <c r="E76" i="1"/>
  <c r="F76" i="1" s="1"/>
  <c r="E88" i="1"/>
  <c r="F88" i="1" s="1"/>
</calcChain>
</file>

<file path=xl/sharedStrings.xml><?xml version="1.0" encoding="utf-8"?>
<sst xmlns="http://schemas.openxmlformats.org/spreadsheetml/2006/main" count="144" uniqueCount="72">
  <si>
    <t xml:space="preserve">Mai i år er ikke sammenlignbar med mai i fjor pga av ulikt antall salgsdager og høytider/fridager. Pinsen kommer i juni i år mot mai i fjor. Hetebølgen i 2018 vil resultere i en tydelig nedgang i 2019 når samlete tall for mai og juni foreligger. </t>
  </si>
  <si>
    <t>Totalt salg</t>
  </si>
  <si>
    <t>Kategori</t>
  </si>
  <si>
    <t>Januar - mai</t>
  </si>
  <si>
    <t>Endring</t>
  </si>
  <si>
    <t>2018</t>
  </si>
  <si>
    <t>2019</t>
  </si>
  <si>
    <t>Liter</t>
  </si>
  <si>
    <t>Prosent</t>
  </si>
  <si>
    <t>Svakvin</t>
  </si>
  <si>
    <t>Brennevin</t>
  </si>
  <si>
    <t>Øl</t>
  </si>
  <si>
    <t>Alkoholfritt</t>
  </si>
  <si>
    <t>Sterkvin</t>
  </si>
  <si>
    <t>Totalsum</t>
  </si>
  <si>
    <t>Mai</t>
  </si>
  <si>
    <t>Kategori/land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</si>
  <si>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</si>
  <si>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</si>
  <si>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</si>
  <si>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</si>
  <si>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</si>
  <si>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</si>
  <si>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</si>
  <si>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</si>
  <si>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Argentina</t>
  </si>
  <si>
    <t>Sør-Afrika</t>
  </si>
  <si>
    <t>Østerrike</t>
  </si>
  <si>
    <t>New Zealand</t>
  </si>
  <si>
    <t>Libanon</t>
  </si>
  <si>
    <t>Tyskland</t>
  </si>
  <si>
    <t>Ungarn</t>
  </si>
  <si>
    <t>Andre land</t>
  </si>
  <si>
    <t>Hvitvin</t>
  </si>
  <si>
    <t>Musserende vin</t>
  </si>
  <si>
    <t>England</t>
  </si>
  <si>
    <t>Rosévin</t>
  </si>
  <si>
    <t>Perlende vin</t>
  </si>
  <si>
    <t>Aromatisert vin</t>
  </si>
  <si>
    <t>Sider</t>
  </si>
  <si>
    <t>Fruktvin</t>
  </si>
  <si>
    <t>Vodka</t>
  </si>
  <si>
    <t>Druebrennevin</t>
  </si>
  <si>
    <t>Likør</t>
  </si>
  <si>
    <t>Whisky</t>
  </si>
  <si>
    <t>Brennevin, annet</t>
  </si>
  <si>
    <t>Akevitt</t>
  </si>
  <si>
    <t>Bitter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</si>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</sst>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#,##0_ ;[Red]\-#,##0\ "/>
    <numFmt numFmtId="166" formatCode="0.0\ %"/>
  </numFmts>
  <fonts count="4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1" applyNumberFormat="1" applyFont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1" applyNumberFormat="1" applyFont="1" applyFill="1" applyBorder="1"/>
    <xf numFmtId="165" fontId="0" fillId="0" borderId="0" xfId="0" applyNumberFormat="1"/>
    <xf numFmtId="166" fontId="0" fillId="0" borderId="0" xfId="1" applyNumberFormat="1" applyFont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65" fontId="1" fillId="0" borderId="1" xfId="0" applyNumberFormat="1" applyFont="1" applyBorder="1"/>
    <xf numFmtId="166" fontId="1" fillId="0" borderId="1" xfId="1" applyNumberFormat="1" applyFont="1" applyBorder="1"/>
    <xf numFmtId="0" fontId="0" fillId="0" borderId="1" xfId="0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ED53-5350-4012-A329-7B671B4D521D}">
  <dimension ref="B3:F138"/>
  <sheetViews>
    <sheetView tabSelected="1" workbookViewId="0">
      <selection activeCell="H13" sqref="H13"/>
    </sheetView>
  </sheetViews>
  <sheetFormatPr defaultColWidth="11.42578125" defaultRowHeight="12.6"/>
  <cols>
    <col min="1" max="1" width="6.42578125" customWidth="1"/>
    <col min="2" max="2" width="24.7109375" bestFit="1" customWidth="1"/>
  </cols>
  <sheetData>
    <row r="3" spans="2:6">
      <c r="B3" s="21" t="s">
        <v>0</v>
      </c>
      <c r="C3" s="21"/>
      <c r="D3" s="21"/>
      <c r="E3" s="21"/>
      <c r="F3" s="21"/>
    </row>
    <row r="4" spans="2:6">
      <c r="B4" s="21"/>
      <c r="C4" s="21"/>
      <c r="D4" s="21"/>
      <c r="E4" s="21"/>
      <c r="F4" s="21"/>
    </row>
    <row r="5" spans="2:6">
      <c r="B5" s="21"/>
      <c r="C5" s="21"/>
      <c r="D5" s="21"/>
      <c r="E5" s="21"/>
      <c r="F5" s="21"/>
    </row>
    <row r="8" spans="2:6" ht="12.95">
      <c r="B8" s="19" t="s">
        <v>1</v>
      </c>
      <c r="C8" s="19"/>
      <c r="D8" s="19"/>
      <c r="E8" s="19"/>
      <c r="F8" s="19"/>
    </row>
    <row r="9" spans="2:6" ht="12.95">
      <c r="B9" s="20" t="s">
        <v>2</v>
      </c>
      <c r="C9" s="19" t="s">
        <v>3</v>
      </c>
      <c r="D9" s="19"/>
      <c r="E9" s="19" t="s">
        <v>4</v>
      </c>
      <c r="F9" s="19"/>
    </row>
    <row r="10" spans="2:6" ht="12.95">
      <c r="B10" s="20"/>
      <c r="C10" s="2" t="s">
        <v>5</v>
      </c>
      <c r="D10" s="2" t="s">
        <v>6</v>
      </c>
      <c r="E10" s="1" t="s">
        <v>7</v>
      </c>
      <c r="F10" s="1" t="s">
        <v>8</v>
      </c>
    </row>
    <row r="11" spans="2:6">
      <c r="B11" s="3" t="s">
        <v>9</v>
      </c>
      <c r="C11" s="4">
        <v>25817284.690999974</v>
      </c>
      <c r="D11" s="4">
        <v>25673447.21599992</v>
      </c>
      <c r="E11" s="5">
        <f>D11-C11</f>
        <v>-143837.47500005364</v>
      </c>
      <c r="F11" s="6">
        <f>E11/C11</f>
        <v>-5.5713633994281383E-3</v>
      </c>
    </row>
    <row r="12" spans="2:6">
      <c r="B12" s="3" t="s">
        <v>10</v>
      </c>
      <c r="C12" s="4">
        <v>4116149.3150000246</v>
      </c>
      <c r="D12" s="4">
        <v>4172215.3300000224</v>
      </c>
      <c r="E12" s="5">
        <f t="shared" ref="E12:E75" si="0">D12-C12</f>
        <v>56066.014999997802</v>
      </c>
      <c r="F12" s="6">
        <f t="shared" ref="F12:F75" si="1">E12/C12</f>
        <v>1.3620986681819987E-2</v>
      </c>
    </row>
    <row r="13" spans="2:6">
      <c r="B13" s="3" t="s">
        <v>11</v>
      </c>
      <c r="C13" s="4">
        <v>863216.62799999816</v>
      </c>
      <c r="D13" s="4">
        <v>934527.52200000023</v>
      </c>
      <c r="E13" s="5">
        <f t="shared" si="0"/>
        <v>71310.894000002067</v>
      </c>
      <c r="F13" s="6">
        <f t="shared" si="1"/>
        <v>8.2610658422119995E-2</v>
      </c>
    </row>
    <row r="14" spans="2:6">
      <c r="B14" s="3" t="s">
        <v>12</v>
      </c>
      <c r="C14" s="4">
        <v>177563.02999999997</v>
      </c>
      <c r="D14" s="4">
        <v>197018.92999999973</v>
      </c>
      <c r="E14" s="5">
        <f t="shared" si="0"/>
        <v>19455.899999999761</v>
      </c>
      <c r="F14" s="6">
        <f t="shared" si="1"/>
        <v>0.10957179543511825</v>
      </c>
    </row>
    <row r="15" spans="2:6">
      <c r="B15" s="3" t="s">
        <v>13</v>
      </c>
      <c r="C15" s="4">
        <v>172786.69999999998</v>
      </c>
      <c r="D15" s="4">
        <v>165114.1</v>
      </c>
      <c r="E15" s="5">
        <f t="shared" si="0"/>
        <v>-7672.5999999999767</v>
      </c>
      <c r="F15" s="6">
        <f t="shared" si="1"/>
        <v>-4.4405038119253261E-2</v>
      </c>
    </row>
    <row r="16" spans="2:6" ht="12.95">
      <c r="B16" s="7" t="s">
        <v>14</v>
      </c>
      <c r="C16" s="8">
        <v>31147000.363999996</v>
      </c>
      <c r="D16" s="8">
        <v>31142323.097999942</v>
      </c>
      <c r="E16" s="9">
        <f t="shared" si="0"/>
        <v>-4677.2660000547767</v>
      </c>
      <c r="F16" s="10">
        <f t="shared" si="1"/>
        <v>-1.5016746220803998E-4</v>
      </c>
    </row>
    <row r="17" spans="2:6">
      <c r="E17" s="11"/>
      <c r="F17" s="12"/>
    </row>
    <row r="18" spans="2:6">
      <c r="E18" s="11"/>
      <c r="F18" s="12"/>
    </row>
    <row r="19" spans="2:6">
      <c r="E19" s="11"/>
      <c r="F19" s="12"/>
    </row>
    <row r="20" spans="2:6" ht="12.95">
      <c r="B20" s="19" t="s">
        <v>1</v>
      </c>
      <c r="C20" s="19"/>
      <c r="D20" s="19"/>
      <c r="E20" s="19"/>
      <c r="F20" s="19"/>
    </row>
    <row r="21" spans="2:6" ht="12.95">
      <c r="B21" s="20" t="s">
        <v>2</v>
      </c>
      <c r="C21" s="19" t="s">
        <v>15</v>
      </c>
      <c r="D21" s="19"/>
      <c r="E21" s="19" t="s">
        <v>4</v>
      </c>
      <c r="F21" s="19"/>
    </row>
    <row r="22" spans="2:6" ht="12.95">
      <c r="B22" s="20"/>
      <c r="C22" s="2" t="s">
        <v>5</v>
      </c>
      <c r="D22" s="2" t="s">
        <v>6</v>
      </c>
      <c r="E22" s="1" t="s">
        <v>7</v>
      </c>
      <c r="F22" s="1" t="s">
        <v>8</v>
      </c>
    </row>
    <row r="23" spans="2:6">
      <c r="B23" s="3" t="s">
        <v>9</v>
      </c>
      <c r="C23" s="4">
        <v>6185887.7310000006</v>
      </c>
      <c r="D23" s="4">
        <v>5935073.6890000068</v>
      </c>
      <c r="E23" s="5">
        <f t="shared" si="0"/>
        <v>-250814.04199999385</v>
      </c>
      <c r="F23" s="6">
        <f t="shared" si="1"/>
        <v>-4.0546167810815999E-2</v>
      </c>
    </row>
    <row r="24" spans="2:6">
      <c r="B24" s="3" t="s">
        <v>10</v>
      </c>
      <c r="C24" s="4">
        <v>887452.59499999904</v>
      </c>
      <c r="D24" s="4">
        <v>923221.41499999922</v>
      </c>
      <c r="E24" s="5">
        <f t="shared" si="0"/>
        <v>35768.820000000182</v>
      </c>
      <c r="F24" s="6">
        <f t="shared" si="1"/>
        <v>4.0305048631921823E-2</v>
      </c>
    </row>
    <row r="25" spans="2:6">
      <c r="B25" s="3" t="s">
        <v>11</v>
      </c>
      <c r="C25" s="4">
        <v>182379.51399999973</v>
      </c>
      <c r="D25" s="4">
        <v>202523.94699999984</v>
      </c>
      <c r="E25" s="5">
        <f t="shared" si="0"/>
        <v>20144.433000000106</v>
      </c>
      <c r="F25" s="6">
        <f t="shared" si="1"/>
        <v>0.11045337581061948</v>
      </c>
    </row>
    <row r="26" spans="2:6">
      <c r="B26" s="3" t="s">
        <v>12</v>
      </c>
      <c r="C26" s="4">
        <v>55381.784999999982</v>
      </c>
      <c r="D26" s="4">
        <v>58179.000000000007</v>
      </c>
      <c r="E26" s="5">
        <f t="shared" si="0"/>
        <v>2797.2150000000256</v>
      </c>
      <c r="F26" s="6">
        <f t="shared" si="1"/>
        <v>5.0507851995020142E-2</v>
      </c>
    </row>
    <row r="27" spans="2:6">
      <c r="B27" s="3" t="s">
        <v>13</v>
      </c>
      <c r="C27" s="4">
        <v>35477.050000000003</v>
      </c>
      <c r="D27" s="4">
        <v>33484.05000000001</v>
      </c>
      <c r="E27" s="5">
        <f t="shared" si="0"/>
        <v>-1992.9999999999927</v>
      </c>
      <c r="F27" s="6">
        <f t="shared" si="1"/>
        <v>-5.6177162419084804E-2</v>
      </c>
    </row>
    <row r="28" spans="2:6" ht="12.95">
      <c r="B28" s="7" t="s">
        <v>14</v>
      </c>
      <c r="C28" s="8">
        <v>7346578.6749999989</v>
      </c>
      <c r="D28" s="8">
        <v>7152482.1010000054</v>
      </c>
      <c r="E28" s="9">
        <f t="shared" si="0"/>
        <v>-194096.5739999935</v>
      </c>
      <c r="F28" s="10">
        <f t="shared" si="1"/>
        <v>-2.6419995291208601E-2</v>
      </c>
    </row>
    <row r="29" spans="2:6">
      <c r="E29" s="11"/>
      <c r="F29" s="12"/>
    </row>
    <row r="30" spans="2:6">
      <c r="E30" s="11"/>
      <c r="F30" s="12"/>
    </row>
    <row r="31" spans="2:6">
      <c r="E31" s="11"/>
      <c r="F31" s="12"/>
    </row>
    <row r="32" spans="2:6" ht="12.95">
      <c r="B32" s="19" t="s">
        <v>9</v>
      </c>
      <c r="C32" s="19"/>
      <c r="D32" s="19"/>
      <c r="E32" s="19"/>
      <c r="F32" s="19"/>
    </row>
    <row r="33" spans="2:6" ht="12.95">
      <c r="B33" s="20" t="s">
        <v>16</v>
      </c>
      <c r="C33" s="19" t="s">
        <v>15</v>
      </c>
      <c r="D33" s="19"/>
      <c r="E33" s="19" t="s">
        <v>4</v>
      </c>
      <c r="F33" s="19"/>
    </row>
    <row r="34" spans="2:6" ht="12.95">
      <c r="B34" s="20"/>
      <c r="C34" s="2" t="s">
        <v>5</v>
      </c>
      <c r="D34" s="2" t="s">
        <v>6</v>
      </c>
      <c r="E34" s="1" t="s">
        <v>7</v>
      </c>
      <c r="F34" s="1" t="s">
        <v>8</v>
      </c>
    </row>
    <row r="35" spans="2:6" ht="12.95">
      <c r="B35" s="13" t="s">
        <v>17</v>
      </c>
      <c r="C35" s="14">
        <v>2783513.4029999999</v>
      </c>
      <c r="D35" s="14">
        <v>2975727.6349999998</v>
      </c>
      <c r="E35" s="15">
        <f t="shared" si="0"/>
        <v>192214.23199999984</v>
      </c>
      <c r="F35" s="16">
        <f t="shared" si="1"/>
        <v>6.9054537978094965E-2</v>
      </c>
    </row>
    <row r="36" spans="2:6">
      <c r="B36" s="17" t="s">
        <v>18</v>
      </c>
      <c r="C36" s="4">
        <v>1010913.182</v>
      </c>
      <c r="D36" s="4">
        <v>1072940.8609999998</v>
      </c>
      <c r="E36" s="5">
        <f t="shared" si="0"/>
        <v>62027.678999999771</v>
      </c>
      <c r="F36" s="6">
        <f t="shared" si="1"/>
        <v>6.1358067244986984E-2</v>
      </c>
    </row>
    <row r="37" spans="2:6">
      <c r="B37" s="17" t="s">
        <v>19</v>
      </c>
      <c r="C37" s="4">
        <v>428518.875</v>
      </c>
      <c r="D37" s="4">
        <v>453010.5</v>
      </c>
      <c r="E37" s="5">
        <f t="shared" si="0"/>
        <v>24491.625</v>
      </c>
      <c r="F37" s="6">
        <f t="shared" si="1"/>
        <v>5.7154133525623582E-2</v>
      </c>
    </row>
    <row r="38" spans="2:6">
      <c r="B38" s="17" t="s">
        <v>20</v>
      </c>
      <c r="C38" s="4">
        <v>329031.88799999998</v>
      </c>
      <c r="D38" s="4">
        <v>394961.21400000004</v>
      </c>
      <c r="E38" s="5">
        <f t="shared" si="0"/>
        <v>65929.326000000059</v>
      </c>
      <c r="F38" s="6">
        <f t="shared" si="1"/>
        <v>0.20037366712614815</v>
      </c>
    </row>
    <row r="39" spans="2:6">
      <c r="B39" s="17" t="s">
        <v>21</v>
      </c>
      <c r="C39" s="4">
        <v>279697.875</v>
      </c>
      <c r="D39" s="4">
        <v>267775.875</v>
      </c>
      <c r="E39" s="5">
        <f t="shared" si="0"/>
        <v>-11922</v>
      </c>
      <c r="F39" s="6">
        <f t="shared" si="1"/>
        <v>-4.26245640943822E-2</v>
      </c>
    </row>
    <row r="40" spans="2:6">
      <c r="B40" s="17" t="s">
        <v>22</v>
      </c>
      <c r="C40" s="4">
        <v>221142.125</v>
      </c>
      <c r="D40" s="4">
        <v>256583.22999999998</v>
      </c>
      <c r="E40" s="5">
        <f t="shared" si="0"/>
        <v>35441.104999999981</v>
      </c>
      <c r="F40" s="6">
        <f t="shared" si="1"/>
        <v>0.16026392529238823</v>
      </c>
    </row>
    <row r="41" spans="2:6">
      <c r="B41" s="17" t="s">
        <v>23</v>
      </c>
      <c r="C41" s="4">
        <v>198047.52499999999</v>
      </c>
      <c r="D41" s="4">
        <v>191870</v>
      </c>
      <c r="E41" s="5">
        <f t="shared" si="0"/>
        <v>-6177.5249999999942</v>
      </c>
      <c r="F41" s="6">
        <f t="shared" si="1"/>
        <v>-3.1192134312206094E-2</v>
      </c>
    </row>
    <row r="42" spans="2:6">
      <c r="B42" s="17" t="s">
        <v>24</v>
      </c>
      <c r="C42" s="4">
        <v>179760.93299999999</v>
      </c>
      <c r="D42" s="4">
        <v>184140.35</v>
      </c>
      <c r="E42" s="5">
        <f t="shared" si="0"/>
        <v>4379.4170000000158</v>
      </c>
      <c r="F42" s="6">
        <f t="shared" si="1"/>
        <v>2.4362451434317024E-2</v>
      </c>
    </row>
    <row r="43" spans="2:6">
      <c r="B43" s="17" t="s">
        <v>25</v>
      </c>
      <c r="C43" s="4">
        <v>48578.25</v>
      </c>
      <c r="D43" s="4">
        <v>60271.125</v>
      </c>
      <c r="E43" s="5">
        <f t="shared" si="0"/>
        <v>11692.875</v>
      </c>
      <c r="F43" s="6">
        <f t="shared" si="1"/>
        <v>0.24070185731268623</v>
      </c>
    </row>
    <row r="44" spans="2:6">
      <c r="B44" s="17" t="s">
        <v>26</v>
      </c>
      <c r="C44" s="4">
        <v>60422.25</v>
      </c>
      <c r="D44" s="4">
        <v>60187.48</v>
      </c>
      <c r="E44" s="5">
        <f t="shared" si="0"/>
        <v>-234.7699999999968</v>
      </c>
      <c r="F44" s="6">
        <f t="shared" si="1"/>
        <v>-3.8854892030666982E-3</v>
      </c>
    </row>
    <row r="45" spans="2:6">
      <c r="B45" s="17" t="s">
        <v>27</v>
      </c>
      <c r="C45" s="4">
        <v>8941.875</v>
      </c>
      <c r="D45" s="4">
        <v>10798.875</v>
      </c>
      <c r="E45" s="5">
        <f t="shared" si="0"/>
        <v>1857</v>
      </c>
      <c r="F45" s="6">
        <f t="shared" si="1"/>
        <v>0.20767456489830152</v>
      </c>
    </row>
    <row r="46" spans="2:6">
      <c r="B46" s="17" t="s">
        <v>28</v>
      </c>
      <c r="C46" s="4">
        <v>5552.25</v>
      </c>
      <c r="D46" s="4">
        <v>9657</v>
      </c>
      <c r="E46" s="5">
        <f t="shared" si="0"/>
        <v>4104.75</v>
      </c>
      <c r="F46" s="6">
        <f t="shared" si="1"/>
        <v>0.73929488045387004</v>
      </c>
    </row>
    <row r="47" spans="2:6">
      <c r="B47" s="17" t="s">
        <v>29</v>
      </c>
      <c r="C47" s="4">
        <v>4561.875</v>
      </c>
      <c r="D47" s="4">
        <v>6624.375</v>
      </c>
      <c r="E47" s="5">
        <f t="shared" si="0"/>
        <v>2062.5</v>
      </c>
      <c r="F47" s="6">
        <f t="shared" si="1"/>
        <v>0.45211672831894778</v>
      </c>
    </row>
    <row r="48" spans="2:6">
      <c r="B48" s="17" t="s">
        <v>30</v>
      </c>
      <c r="C48" s="4">
        <v>2475.75</v>
      </c>
      <c r="D48" s="4">
        <v>4968.75</v>
      </c>
      <c r="E48" s="5">
        <f t="shared" si="0"/>
        <v>2493</v>
      </c>
      <c r="F48" s="6">
        <f t="shared" si="1"/>
        <v>1.0069675855801272</v>
      </c>
    </row>
    <row r="49" spans="2:6">
      <c r="B49" s="17" t="s">
        <v>31</v>
      </c>
      <c r="C49" s="4">
        <v>4478.25</v>
      </c>
      <c r="D49" s="4">
        <v>408</v>
      </c>
      <c r="E49" s="5">
        <f t="shared" si="0"/>
        <v>-4070.25</v>
      </c>
      <c r="F49" s="6">
        <f t="shared" si="1"/>
        <v>-0.90889298274995811</v>
      </c>
    </row>
    <row r="50" spans="2:6">
      <c r="B50" s="18" t="s">
        <v>32</v>
      </c>
      <c r="C50" s="4">
        <f>C35-SUM(C36:C49)</f>
        <v>1390.4999999995343</v>
      </c>
      <c r="D50" s="4">
        <f>D35-SUM(D36:D49)</f>
        <v>1530</v>
      </c>
      <c r="E50" s="5">
        <f t="shared" si="0"/>
        <v>139.50000000046566</v>
      </c>
      <c r="F50" s="6">
        <f t="shared" si="1"/>
        <v>0.10032362459583774</v>
      </c>
    </row>
    <row r="51" spans="2:6" ht="12.95">
      <c r="B51" s="13" t="s">
        <v>33</v>
      </c>
      <c r="C51" s="14">
        <v>2122923.3909999998</v>
      </c>
      <c r="D51" s="14">
        <v>1758318.557</v>
      </c>
      <c r="E51" s="15">
        <f t="shared" si="0"/>
        <v>-364604.8339999998</v>
      </c>
      <c r="F51" s="16">
        <f t="shared" si="1"/>
        <v>-0.17174658093915168</v>
      </c>
    </row>
    <row r="52" spans="2:6">
      <c r="B52" s="17" t="s">
        <v>30</v>
      </c>
      <c r="C52" s="4">
        <v>590392.54099999997</v>
      </c>
      <c r="D52" s="4">
        <v>480429.43400000007</v>
      </c>
      <c r="E52" s="5">
        <f t="shared" si="0"/>
        <v>-109963.1069999999</v>
      </c>
      <c r="F52" s="6">
        <f t="shared" si="1"/>
        <v>-0.18625422810008013</v>
      </c>
    </row>
    <row r="53" spans="2:6">
      <c r="B53" s="17" t="s">
        <v>20</v>
      </c>
      <c r="C53" s="4">
        <v>535465.22</v>
      </c>
      <c r="D53" s="4">
        <v>442351.63199999998</v>
      </c>
      <c r="E53" s="5">
        <f t="shared" si="0"/>
        <v>-93113.587999999989</v>
      </c>
      <c r="F53" s="6">
        <f t="shared" si="1"/>
        <v>-0.17389287767373574</v>
      </c>
    </row>
    <row r="54" spans="2:6">
      <c r="B54" s="17" t="s">
        <v>18</v>
      </c>
      <c r="C54" s="4">
        <v>233068.76499999998</v>
      </c>
      <c r="D54" s="4">
        <v>179100.80499999999</v>
      </c>
      <c r="E54" s="5">
        <f t="shared" si="0"/>
        <v>-53967.959999999992</v>
      </c>
      <c r="F54" s="6">
        <f t="shared" si="1"/>
        <v>-0.23155380773566975</v>
      </c>
    </row>
    <row r="55" spans="2:6">
      <c r="B55" s="17" t="s">
        <v>21</v>
      </c>
      <c r="C55" s="4">
        <v>172382.5</v>
      </c>
      <c r="D55" s="4">
        <v>150833.25</v>
      </c>
      <c r="E55" s="5">
        <f t="shared" si="0"/>
        <v>-21549.25</v>
      </c>
      <c r="F55" s="6">
        <f t="shared" si="1"/>
        <v>-0.12500833901353095</v>
      </c>
    </row>
    <row r="56" spans="2:6">
      <c r="B56" s="17" t="s">
        <v>24</v>
      </c>
      <c r="C56" s="4">
        <v>145429.49</v>
      </c>
      <c r="D56" s="4">
        <v>105773.625</v>
      </c>
      <c r="E56" s="5">
        <f t="shared" si="0"/>
        <v>-39655.864999999991</v>
      </c>
      <c r="F56" s="6">
        <f t="shared" si="1"/>
        <v>-0.27268104288889411</v>
      </c>
    </row>
    <row r="57" spans="2:6">
      <c r="B57" s="17" t="s">
        <v>23</v>
      </c>
      <c r="C57" s="4">
        <v>67906.75</v>
      </c>
      <c r="D57" s="4">
        <v>67583.75</v>
      </c>
      <c r="E57" s="5">
        <f t="shared" si="0"/>
        <v>-323</v>
      </c>
      <c r="F57" s="6">
        <f t="shared" si="1"/>
        <v>-4.7565227315399423E-3</v>
      </c>
    </row>
    <row r="58" spans="2:6">
      <c r="B58" s="17" t="s">
        <v>28</v>
      </c>
      <c r="C58" s="4">
        <v>71734.75</v>
      </c>
      <c r="D58" s="4">
        <v>62150.22099999999</v>
      </c>
      <c r="E58" s="5">
        <f t="shared" si="0"/>
        <v>-9584.5290000000095</v>
      </c>
      <c r="F58" s="6">
        <f t="shared" si="1"/>
        <v>-0.13361068380387484</v>
      </c>
    </row>
    <row r="59" spans="2:6">
      <c r="B59" s="17" t="s">
        <v>31</v>
      </c>
      <c r="C59" s="4">
        <v>71634.625</v>
      </c>
      <c r="D59" s="4">
        <v>60885.25</v>
      </c>
      <c r="E59" s="5">
        <f t="shared" si="0"/>
        <v>-10749.375</v>
      </c>
      <c r="F59" s="6">
        <f t="shared" si="1"/>
        <v>-0.15005836911968198</v>
      </c>
    </row>
    <row r="60" spans="2:6">
      <c r="B60" s="17" t="s">
        <v>27</v>
      </c>
      <c r="C60" s="4">
        <v>63083</v>
      </c>
      <c r="D60" s="4">
        <v>51186</v>
      </c>
      <c r="E60" s="5">
        <f t="shared" si="0"/>
        <v>-11897</v>
      </c>
      <c r="F60" s="6">
        <f t="shared" si="1"/>
        <v>-0.18859280630280742</v>
      </c>
    </row>
    <row r="61" spans="2:6">
      <c r="B61" s="17" t="s">
        <v>19</v>
      </c>
      <c r="C61" s="4">
        <v>65521.625</v>
      </c>
      <c r="D61" s="4">
        <v>50955.5</v>
      </c>
      <c r="E61" s="5">
        <f t="shared" si="0"/>
        <v>-14566.125</v>
      </c>
      <c r="F61" s="6">
        <f t="shared" si="1"/>
        <v>-0.22231019148258305</v>
      </c>
    </row>
    <row r="62" spans="2:6">
      <c r="B62" s="17" t="s">
        <v>26</v>
      </c>
      <c r="C62" s="4">
        <v>53057.375</v>
      </c>
      <c r="D62" s="4">
        <v>48720.75</v>
      </c>
      <c r="E62" s="5">
        <f t="shared" si="0"/>
        <v>-4336.625</v>
      </c>
      <c r="F62" s="6">
        <f t="shared" si="1"/>
        <v>-8.1734631613418499E-2</v>
      </c>
    </row>
    <row r="63" spans="2:6">
      <c r="B63" s="17" t="s">
        <v>25</v>
      </c>
      <c r="C63" s="4">
        <v>25600</v>
      </c>
      <c r="D63" s="4">
        <v>32974.25</v>
      </c>
      <c r="E63" s="5">
        <f t="shared" si="0"/>
        <v>7374.25</v>
      </c>
      <c r="F63" s="6">
        <f t="shared" si="1"/>
        <v>0.28805664062500003</v>
      </c>
    </row>
    <row r="64" spans="2:6">
      <c r="B64" s="17" t="s">
        <v>22</v>
      </c>
      <c r="C64" s="4">
        <v>25553.5</v>
      </c>
      <c r="D64" s="4">
        <v>20287.839999999997</v>
      </c>
      <c r="E64" s="5">
        <f t="shared" si="0"/>
        <v>-5265.6600000000035</v>
      </c>
      <c r="F64" s="6">
        <f t="shared" si="1"/>
        <v>-0.20606413994169109</v>
      </c>
    </row>
    <row r="65" spans="2:6">
      <c r="B65" s="18" t="s">
        <v>32</v>
      </c>
      <c r="C65" s="4">
        <f>C51-SUM(C52:C64)</f>
        <v>2093.25</v>
      </c>
      <c r="D65" s="4">
        <f>D51-SUM(D52:D64)</f>
        <v>5086.25</v>
      </c>
      <c r="E65" s="5">
        <f t="shared" si="0"/>
        <v>2993</v>
      </c>
      <c r="F65" s="6">
        <f t="shared" si="1"/>
        <v>1.4298339902066166</v>
      </c>
    </row>
    <row r="66" spans="2:6" ht="12.95">
      <c r="B66" s="13" t="s">
        <v>34</v>
      </c>
      <c r="C66" s="14">
        <v>671220.80000000016</v>
      </c>
      <c r="D66" s="14">
        <v>707237.9</v>
      </c>
      <c r="E66" s="15">
        <f t="shared" si="0"/>
        <v>36017.09999999986</v>
      </c>
      <c r="F66" s="16">
        <f t="shared" si="1"/>
        <v>5.3659093997086876E-2</v>
      </c>
    </row>
    <row r="67" spans="2:6">
      <c r="B67" s="17" t="s">
        <v>18</v>
      </c>
      <c r="C67" s="4">
        <v>342981.10000000003</v>
      </c>
      <c r="D67" s="4">
        <v>330907.35000000003</v>
      </c>
      <c r="E67" s="5">
        <f t="shared" si="0"/>
        <v>-12073.75</v>
      </c>
      <c r="F67" s="6">
        <f t="shared" si="1"/>
        <v>-3.5202377040600773E-2</v>
      </c>
    </row>
    <row r="68" spans="2:6">
      <c r="B68" s="17" t="s">
        <v>20</v>
      </c>
      <c r="C68" s="4">
        <v>147688.20000000001</v>
      </c>
      <c r="D68" s="4">
        <v>188107.47500000003</v>
      </c>
      <c r="E68" s="5">
        <f t="shared" si="0"/>
        <v>40419.275000000023</v>
      </c>
      <c r="F68" s="6">
        <f t="shared" si="1"/>
        <v>0.27367978619822042</v>
      </c>
    </row>
    <row r="69" spans="2:6">
      <c r="B69" s="17" t="s">
        <v>19</v>
      </c>
      <c r="C69" s="4">
        <v>147597.95000000001</v>
      </c>
      <c r="D69" s="4">
        <v>159604.97500000001</v>
      </c>
      <c r="E69" s="5">
        <f t="shared" si="0"/>
        <v>12007.024999999994</v>
      </c>
      <c r="F69" s="6">
        <f t="shared" si="1"/>
        <v>8.1349537713769016E-2</v>
      </c>
    </row>
    <row r="70" spans="2:6">
      <c r="B70" s="17" t="s">
        <v>24</v>
      </c>
      <c r="C70" s="4">
        <v>16603.900000000001</v>
      </c>
      <c r="D70" s="4">
        <v>14460.75</v>
      </c>
      <c r="E70" s="5">
        <f t="shared" si="0"/>
        <v>-2143.1500000000015</v>
      </c>
      <c r="F70" s="6">
        <f t="shared" si="1"/>
        <v>-0.12907509681460388</v>
      </c>
    </row>
    <row r="71" spans="2:6">
      <c r="B71" s="17" t="s">
        <v>30</v>
      </c>
      <c r="C71" s="4">
        <v>4676.4000000000005</v>
      </c>
      <c r="D71" s="4">
        <v>4777.3499999999995</v>
      </c>
      <c r="E71" s="5">
        <f t="shared" si="0"/>
        <v>100.94999999999891</v>
      </c>
      <c r="F71" s="6">
        <f t="shared" si="1"/>
        <v>2.1587118296124988E-2</v>
      </c>
    </row>
    <row r="72" spans="2:6">
      <c r="B72" s="17" t="s">
        <v>26</v>
      </c>
      <c r="C72" s="4">
        <v>1434</v>
      </c>
      <c r="D72" s="4">
        <v>3196.5</v>
      </c>
      <c r="E72" s="5">
        <f t="shared" si="0"/>
        <v>1762.5</v>
      </c>
      <c r="F72" s="6">
        <f t="shared" si="1"/>
        <v>1.2290794979079498</v>
      </c>
    </row>
    <row r="73" spans="2:6">
      <c r="B73" s="17" t="s">
        <v>27</v>
      </c>
      <c r="C73" s="4">
        <v>330.75</v>
      </c>
      <c r="D73" s="4">
        <v>2343.375</v>
      </c>
      <c r="E73" s="5">
        <f t="shared" si="0"/>
        <v>2012.625</v>
      </c>
      <c r="F73" s="6">
        <f t="shared" si="1"/>
        <v>6.0850340136054424</v>
      </c>
    </row>
    <row r="74" spans="2:6">
      <c r="B74" s="17" t="s">
        <v>28</v>
      </c>
      <c r="C74" s="4">
        <v>4692</v>
      </c>
      <c r="D74" s="4">
        <v>1659.75</v>
      </c>
      <c r="E74" s="5">
        <f t="shared" si="0"/>
        <v>-3032.25</v>
      </c>
      <c r="F74" s="6">
        <f t="shared" si="1"/>
        <v>-0.6462595907928389</v>
      </c>
    </row>
    <row r="75" spans="2:6">
      <c r="B75" s="17" t="s">
        <v>35</v>
      </c>
      <c r="C75" s="4">
        <v>1422</v>
      </c>
      <c r="D75" s="4">
        <v>1284.375</v>
      </c>
      <c r="E75" s="5">
        <f t="shared" si="0"/>
        <v>-137.625</v>
      </c>
      <c r="F75" s="6">
        <f t="shared" si="1"/>
        <v>-9.6782700421940926E-2</v>
      </c>
    </row>
    <row r="76" spans="2:6">
      <c r="B76" s="18" t="s">
        <v>32</v>
      </c>
      <c r="C76" s="4">
        <f>C66-SUM(C67:C75)</f>
        <v>3794.5000000001164</v>
      </c>
      <c r="D76" s="4">
        <f>D66-SUM(D67:D75)</f>
        <v>896</v>
      </c>
      <c r="E76" s="5">
        <f t="shared" ref="E76:E138" si="2">D76-C76</f>
        <v>-2898.5000000001164</v>
      </c>
      <c r="F76" s="6">
        <f t="shared" ref="F76:F138" si="3">E76/C76</f>
        <v>-0.76386875741205096</v>
      </c>
    </row>
    <row r="77" spans="2:6" ht="12.95">
      <c r="B77" s="13" t="s">
        <v>36</v>
      </c>
      <c r="C77" s="14">
        <v>477087.51199999999</v>
      </c>
      <c r="D77" s="14">
        <v>366536.20199999999</v>
      </c>
      <c r="E77" s="15">
        <f t="shared" si="2"/>
        <v>-110551.31</v>
      </c>
      <c r="F77" s="16">
        <f t="shared" si="3"/>
        <v>-0.23172124027425811</v>
      </c>
    </row>
    <row r="78" spans="2:6">
      <c r="B78" s="17" t="s">
        <v>20</v>
      </c>
      <c r="C78" s="4">
        <v>219907.79800000001</v>
      </c>
      <c r="D78" s="4">
        <v>171092.71400000001</v>
      </c>
      <c r="E78" s="5">
        <f t="shared" si="2"/>
        <v>-48815.084000000003</v>
      </c>
      <c r="F78" s="6">
        <f t="shared" si="3"/>
        <v>-0.22197977717916123</v>
      </c>
    </row>
    <row r="79" spans="2:6">
      <c r="B79" s="17" t="s">
        <v>18</v>
      </c>
      <c r="C79" s="4">
        <v>138970.46400000001</v>
      </c>
      <c r="D79" s="4">
        <v>110495.488</v>
      </c>
      <c r="E79" s="5">
        <f t="shared" si="2"/>
        <v>-28474.97600000001</v>
      </c>
      <c r="F79" s="6">
        <f t="shared" si="3"/>
        <v>-0.20489948137468986</v>
      </c>
    </row>
    <row r="80" spans="2:6">
      <c r="B80" s="17" t="s">
        <v>22</v>
      </c>
      <c r="C80" s="4">
        <v>47521.5</v>
      </c>
      <c r="D80" s="4">
        <v>30365.25</v>
      </c>
      <c r="E80" s="5">
        <f t="shared" si="2"/>
        <v>-17156.25</v>
      </c>
      <c r="F80" s="6">
        <f t="shared" si="3"/>
        <v>-0.36102080111107604</v>
      </c>
    </row>
    <row r="81" spans="2:6">
      <c r="B81" s="17" t="s">
        <v>19</v>
      </c>
      <c r="C81" s="4">
        <v>31482</v>
      </c>
      <c r="D81" s="4">
        <v>22881</v>
      </c>
      <c r="E81" s="5">
        <f t="shared" si="2"/>
        <v>-8601</v>
      </c>
      <c r="F81" s="6">
        <f t="shared" si="3"/>
        <v>-0.2732037354678864</v>
      </c>
    </row>
    <row r="82" spans="2:6">
      <c r="B82" s="17" t="s">
        <v>30</v>
      </c>
      <c r="C82" s="4">
        <v>16681.25</v>
      </c>
      <c r="D82" s="4">
        <v>11598.75</v>
      </c>
      <c r="E82" s="5">
        <f t="shared" si="2"/>
        <v>-5082.5</v>
      </c>
      <c r="F82" s="6">
        <f t="shared" si="3"/>
        <v>-0.30468340202322969</v>
      </c>
    </row>
    <row r="83" spans="2:6">
      <c r="B83" s="17" t="s">
        <v>27</v>
      </c>
      <c r="C83" s="4">
        <v>4785.75</v>
      </c>
      <c r="D83" s="4">
        <v>6347.25</v>
      </c>
      <c r="E83" s="5">
        <f t="shared" si="2"/>
        <v>1561.5</v>
      </c>
      <c r="F83" s="6">
        <f t="shared" si="3"/>
        <v>0.32628114715561823</v>
      </c>
    </row>
    <row r="84" spans="2:6">
      <c r="B84" s="17" t="s">
        <v>21</v>
      </c>
      <c r="C84" s="4">
        <v>8702</v>
      </c>
      <c r="D84" s="4">
        <v>4656.75</v>
      </c>
      <c r="E84" s="5">
        <f t="shared" si="2"/>
        <v>-4045.25</v>
      </c>
      <c r="F84" s="6">
        <f t="shared" si="3"/>
        <v>-0.46486439898873821</v>
      </c>
    </row>
    <row r="85" spans="2:6">
      <c r="B85" s="17" t="s">
        <v>28</v>
      </c>
      <c r="C85" s="4">
        <v>4172.25</v>
      </c>
      <c r="D85" s="4">
        <v>4076.25</v>
      </c>
      <c r="E85" s="5">
        <f t="shared" si="2"/>
        <v>-96</v>
      </c>
      <c r="F85" s="6">
        <f t="shared" si="3"/>
        <v>-2.3009167715261548E-2</v>
      </c>
    </row>
    <row r="86" spans="2:6">
      <c r="B86" s="17" t="s">
        <v>25</v>
      </c>
      <c r="C86" s="4">
        <v>134.25</v>
      </c>
      <c r="D86" s="4">
        <v>2149.5</v>
      </c>
      <c r="E86" s="5">
        <f t="shared" si="2"/>
        <v>2015.25</v>
      </c>
      <c r="F86" s="6">
        <f t="shared" si="3"/>
        <v>15.011173184357542</v>
      </c>
    </row>
    <row r="87" spans="2:6">
      <c r="B87" s="17" t="s">
        <v>26</v>
      </c>
      <c r="C87" s="4">
        <v>2473.5</v>
      </c>
      <c r="D87" s="4">
        <v>1161.75</v>
      </c>
      <c r="E87" s="5">
        <f t="shared" si="2"/>
        <v>-1311.75</v>
      </c>
      <c r="F87" s="6">
        <f t="shared" si="3"/>
        <v>-0.53032140691328078</v>
      </c>
    </row>
    <row r="88" spans="2:6">
      <c r="B88" s="18" t="s">
        <v>32</v>
      </c>
      <c r="C88" s="4">
        <f>C77-SUM(C78:C87)</f>
        <v>2256.75</v>
      </c>
      <c r="D88" s="4">
        <f>D77-SUM(D78:D87)</f>
        <v>1711.5</v>
      </c>
      <c r="E88" s="5">
        <f t="shared" si="2"/>
        <v>-545.25</v>
      </c>
      <c r="F88" s="6">
        <f t="shared" si="3"/>
        <v>-0.24160850780990362</v>
      </c>
    </row>
    <row r="89" spans="2:6" ht="12.95">
      <c r="B89" s="13" t="s">
        <v>37</v>
      </c>
      <c r="C89" s="14">
        <v>83114.225000000006</v>
      </c>
      <c r="D89" s="14">
        <v>73541.75</v>
      </c>
      <c r="E89" s="15">
        <f t="shared" si="2"/>
        <v>-9572.4750000000058</v>
      </c>
      <c r="F89" s="16">
        <f t="shared" si="3"/>
        <v>-0.1151725231150264</v>
      </c>
    </row>
    <row r="90" spans="2:6" ht="12.95">
      <c r="B90" s="13" t="s">
        <v>38</v>
      </c>
      <c r="C90" s="14">
        <v>24378.919999999991</v>
      </c>
      <c r="D90" s="14">
        <v>27984.600000000002</v>
      </c>
      <c r="E90" s="15">
        <f t="shared" si="2"/>
        <v>3605.6800000000112</v>
      </c>
      <c r="F90" s="16">
        <f t="shared" si="3"/>
        <v>0.14790154773058087</v>
      </c>
    </row>
    <row r="91" spans="2:6" ht="12.95">
      <c r="B91" s="13" t="s">
        <v>39</v>
      </c>
      <c r="C91" s="14">
        <v>19346.959999999992</v>
      </c>
      <c r="D91" s="14">
        <v>21141.305000000026</v>
      </c>
      <c r="E91" s="15">
        <f t="shared" si="2"/>
        <v>1794.3450000000339</v>
      </c>
      <c r="F91" s="16">
        <f t="shared" si="3"/>
        <v>9.2745578633544212E-2</v>
      </c>
    </row>
    <row r="92" spans="2:6" ht="12.95">
      <c r="B92" s="13" t="s">
        <v>40</v>
      </c>
      <c r="C92" s="14">
        <v>4302.5199999999995</v>
      </c>
      <c r="D92" s="14">
        <v>4585.7400000000007</v>
      </c>
      <c r="E92" s="15">
        <f t="shared" si="2"/>
        <v>283.22000000000116</v>
      </c>
      <c r="F92" s="16">
        <f t="shared" si="3"/>
        <v>6.5826538865595322E-2</v>
      </c>
    </row>
    <row r="93" spans="2:6" ht="12.95">
      <c r="B93" s="7" t="s">
        <v>14</v>
      </c>
      <c r="C93" s="8">
        <v>6185887.7310000006</v>
      </c>
      <c r="D93" s="8">
        <v>5935073.6890000012</v>
      </c>
      <c r="E93" s="9">
        <f t="shared" si="2"/>
        <v>-250814.04199999943</v>
      </c>
      <c r="F93" s="10">
        <f t="shared" si="3"/>
        <v>-4.0546167810816901E-2</v>
      </c>
    </row>
    <row r="94" spans="2:6">
      <c r="E94" s="11"/>
      <c r="F94" s="12"/>
    </row>
    <row r="95" spans="2:6">
      <c r="E95" s="11"/>
      <c r="F95" s="12"/>
    </row>
    <row r="96" spans="2:6">
      <c r="E96" s="11"/>
      <c r="F96" s="12"/>
    </row>
    <row r="97" spans="2:6">
      <c r="E97" s="11"/>
      <c r="F97" s="12"/>
    </row>
    <row r="98" spans="2:6" ht="12.95">
      <c r="B98" s="19" t="s">
        <v>10</v>
      </c>
      <c r="C98" s="19"/>
      <c r="D98" s="19"/>
      <c r="E98" s="19"/>
      <c r="F98" s="19"/>
    </row>
    <row r="99" spans="2:6" ht="12.95">
      <c r="B99" s="20" t="s">
        <v>16</v>
      </c>
      <c r="C99" s="19" t="s">
        <v>15</v>
      </c>
      <c r="D99" s="19"/>
      <c r="E99" s="19" t="s">
        <v>4</v>
      </c>
      <c r="F99" s="19"/>
    </row>
    <row r="100" spans="2:6" ht="12.95">
      <c r="B100" s="20"/>
      <c r="C100" s="2" t="s">
        <v>5</v>
      </c>
      <c r="D100" s="2" t="s">
        <v>6</v>
      </c>
      <c r="E100" s="1" t="s">
        <v>7</v>
      </c>
      <c r="F100" s="1" t="s">
        <v>8</v>
      </c>
    </row>
    <row r="101" spans="2:6">
      <c r="B101" s="3" t="s">
        <v>41</v>
      </c>
      <c r="C101" s="4">
        <v>276522.56000000017</v>
      </c>
      <c r="D101" s="4">
        <v>284597.70000000019</v>
      </c>
      <c r="E101" s="5">
        <f t="shared" si="2"/>
        <v>8075.140000000014</v>
      </c>
      <c r="F101" s="6">
        <f t="shared" si="3"/>
        <v>2.9202463625391032E-2</v>
      </c>
    </row>
    <row r="102" spans="2:6">
      <c r="B102" s="3" t="s">
        <v>42</v>
      </c>
      <c r="C102" s="4">
        <v>112732.24999999997</v>
      </c>
      <c r="D102" s="4">
        <v>111494.47</v>
      </c>
      <c r="E102" s="5">
        <f t="shared" si="2"/>
        <v>-1237.7799999999697</v>
      </c>
      <c r="F102" s="6">
        <f t="shared" si="3"/>
        <v>-1.0979821657067698E-2</v>
      </c>
    </row>
    <row r="103" spans="2:6">
      <c r="B103" s="3" t="s">
        <v>43</v>
      </c>
      <c r="C103" s="4">
        <v>102309.04999999999</v>
      </c>
      <c r="D103" s="4">
        <v>111184.71999999993</v>
      </c>
      <c r="E103" s="5">
        <f t="shared" si="2"/>
        <v>8875.66999999994</v>
      </c>
      <c r="F103" s="6">
        <f t="shared" si="3"/>
        <v>8.6753517895043902E-2</v>
      </c>
    </row>
    <row r="104" spans="2:6">
      <c r="B104" s="3" t="s">
        <v>44</v>
      </c>
      <c r="C104" s="4">
        <v>103426.24999999999</v>
      </c>
      <c r="D104" s="4">
        <v>110671.64999999994</v>
      </c>
      <c r="E104" s="5">
        <f t="shared" si="2"/>
        <v>7245.3999999999505</v>
      </c>
      <c r="F104" s="6">
        <f t="shared" si="3"/>
        <v>7.0053782284477603E-2</v>
      </c>
    </row>
    <row r="105" spans="2:6">
      <c r="B105" s="3" t="s">
        <v>45</v>
      </c>
      <c r="C105" s="4">
        <v>77493.990000000005</v>
      </c>
      <c r="D105" s="4">
        <v>80646.384999999995</v>
      </c>
      <c r="E105" s="5">
        <f t="shared" si="2"/>
        <v>3152.3949999999895</v>
      </c>
      <c r="F105" s="6">
        <f t="shared" si="3"/>
        <v>4.0679219123960317E-2</v>
      </c>
    </row>
    <row r="106" spans="2:6">
      <c r="B106" s="3" t="s">
        <v>46</v>
      </c>
      <c r="C106" s="4">
        <v>67181.320000000051</v>
      </c>
      <c r="D106" s="4">
        <v>71353.020000000019</v>
      </c>
      <c r="E106" s="5">
        <f t="shared" si="2"/>
        <v>4171.699999999968</v>
      </c>
      <c r="F106" s="6">
        <f t="shared" si="3"/>
        <v>6.2096130293360786E-2</v>
      </c>
    </row>
    <row r="107" spans="2:6">
      <c r="B107" s="3" t="s">
        <v>47</v>
      </c>
      <c r="C107" s="4">
        <v>50825.134999999958</v>
      </c>
      <c r="D107" s="4">
        <v>51353.14</v>
      </c>
      <c r="E107" s="5">
        <f t="shared" si="2"/>
        <v>528.00500000004104</v>
      </c>
      <c r="F107" s="6">
        <f t="shared" si="3"/>
        <v>1.0388659075869479E-2</v>
      </c>
    </row>
    <row r="108" spans="2:6">
      <c r="B108" s="3" t="s">
        <v>48</v>
      </c>
      <c r="C108" s="4">
        <v>49356.549999999996</v>
      </c>
      <c r="D108" s="4">
        <v>49130.2</v>
      </c>
      <c r="E108" s="5">
        <f t="shared" si="2"/>
        <v>-226.34999999999854</v>
      </c>
      <c r="F108" s="6">
        <f t="shared" si="3"/>
        <v>-4.5860174586756682E-3</v>
      </c>
    </row>
    <row r="109" spans="2:6">
      <c r="B109" s="3" t="s">
        <v>49</v>
      </c>
      <c r="C109" s="4">
        <v>26769.900000000005</v>
      </c>
      <c r="D109" s="4">
        <v>32083.600000000009</v>
      </c>
      <c r="E109" s="5">
        <f t="shared" si="2"/>
        <v>5313.7000000000044</v>
      </c>
      <c r="F109" s="6">
        <f t="shared" si="3"/>
        <v>0.19849532497319763</v>
      </c>
    </row>
    <row r="110" spans="2:6">
      <c r="B110" s="3" t="s">
        <v>50</v>
      </c>
      <c r="C110" s="4">
        <v>14704.299999999997</v>
      </c>
      <c r="D110" s="4">
        <v>14214.199999999997</v>
      </c>
      <c r="E110" s="5">
        <f t="shared" si="2"/>
        <v>-490.10000000000036</v>
      </c>
      <c r="F110" s="6">
        <f t="shared" si="3"/>
        <v>-3.3330386349571244E-2</v>
      </c>
    </row>
    <row r="111" spans="2:6">
      <c r="B111" s="3" t="s">
        <v>51</v>
      </c>
      <c r="C111" s="4">
        <v>4939.6900000000014</v>
      </c>
      <c r="D111" s="4">
        <v>5326.3300000000008</v>
      </c>
      <c r="E111" s="5">
        <f t="shared" si="2"/>
        <v>386.63999999999942</v>
      </c>
      <c r="F111" s="6">
        <f t="shared" si="3"/>
        <v>7.8272118290823783E-2</v>
      </c>
    </row>
    <row r="112" spans="2:6">
      <c r="B112" s="3" t="s">
        <v>52</v>
      </c>
      <c r="C112" s="4">
        <v>1191.6000000000001</v>
      </c>
      <c r="D112" s="4">
        <v>1166</v>
      </c>
      <c r="E112" s="5">
        <f t="shared" si="2"/>
        <v>-25.600000000000136</v>
      </c>
      <c r="F112" s="6">
        <f t="shared" si="3"/>
        <v>-2.1483719368915855E-2</v>
      </c>
    </row>
    <row r="113" spans="2:6" ht="12.95">
      <c r="B113" s="7" t="s">
        <v>14</v>
      </c>
      <c r="C113" s="8">
        <v>887452.59500000009</v>
      </c>
      <c r="D113" s="8">
        <v>923221.41500000004</v>
      </c>
      <c r="E113" s="9">
        <f t="shared" si="2"/>
        <v>35768.819999999949</v>
      </c>
      <c r="F113" s="10">
        <f t="shared" si="3"/>
        <v>4.0305048631921511E-2</v>
      </c>
    </row>
    <row r="114" spans="2:6">
      <c r="E114" s="11"/>
      <c r="F114" s="12"/>
    </row>
    <row r="115" spans="2:6">
      <c r="E115" s="11"/>
      <c r="F115" s="12"/>
    </row>
    <row r="116" spans="2:6">
      <c r="E116" s="11"/>
      <c r="F116" s="12"/>
    </row>
    <row r="117" spans="2:6" ht="12.95">
      <c r="B117" s="19" t="s">
        <v>53</v>
      </c>
      <c r="C117" s="19"/>
      <c r="D117" s="19"/>
      <c r="E117" s="19"/>
      <c r="F117" s="19"/>
    </row>
    <row r="118" spans="2:6" ht="12.95">
      <c r="B118" s="20" t="s">
        <v>16</v>
      </c>
      <c r="C118" s="19" t="s">
        <v>15</v>
      </c>
      <c r="D118" s="19"/>
      <c r="E118" s="19" t="s">
        <v>4</v>
      </c>
      <c r="F118" s="19"/>
    </row>
    <row r="119" spans="2:6" ht="12.95">
      <c r="B119" s="20"/>
      <c r="C119" s="2" t="s">
        <v>5</v>
      </c>
      <c r="D119" s="2" t="s">
        <v>6</v>
      </c>
      <c r="E119" s="1" t="s">
        <v>7</v>
      </c>
      <c r="F119" s="1" t="s">
        <v>8</v>
      </c>
    </row>
    <row r="120" spans="2:6">
      <c r="B120" s="3" t="s">
        <v>54</v>
      </c>
      <c r="C120" s="4">
        <v>912026.49199999974</v>
      </c>
      <c r="D120" s="4">
        <v>889655.9369999998</v>
      </c>
      <c r="E120" s="5">
        <f t="shared" si="2"/>
        <v>-22370.554999999935</v>
      </c>
      <c r="F120" s="6">
        <f t="shared" si="3"/>
        <v>-2.4528404817433683E-2</v>
      </c>
    </row>
    <row r="121" spans="2:6">
      <c r="B121" s="3" t="s">
        <v>55</v>
      </c>
      <c r="C121" s="4">
        <v>157788.58800000019</v>
      </c>
      <c r="D121" s="4">
        <v>146630.83700000012</v>
      </c>
      <c r="E121" s="5">
        <f t="shared" si="2"/>
        <v>-11157.751000000077</v>
      </c>
      <c r="F121" s="6">
        <f t="shared" si="3"/>
        <v>-7.0713295184567232E-2</v>
      </c>
    </row>
    <row r="122" spans="2:6">
      <c r="B122" s="3" t="s">
        <v>56</v>
      </c>
      <c r="C122" s="4">
        <v>374923.29000000027</v>
      </c>
      <c r="D122" s="4">
        <v>348572.40499999991</v>
      </c>
      <c r="E122" s="5">
        <f t="shared" si="2"/>
        <v>-26350.885000000359</v>
      </c>
      <c r="F122" s="6">
        <f t="shared" si="3"/>
        <v>-7.0283403839757036E-2</v>
      </c>
    </row>
    <row r="123" spans="2:6">
      <c r="B123" s="3" t="s">
        <v>57</v>
      </c>
      <c r="C123" s="4">
        <v>86063.879000000015</v>
      </c>
      <c r="D123" s="4">
        <v>88951.975999999922</v>
      </c>
      <c r="E123" s="5">
        <f t="shared" si="2"/>
        <v>2888.096999999907</v>
      </c>
      <c r="F123" s="6">
        <f t="shared" si="3"/>
        <v>3.3557597374851145E-2</v>
      </c>
    </row>
    <row r="124" spans="2:6">
      <c r="B124" s="3" t="s">
        <v>58</v>
      </c>
      <c r="C124" s="4">
        <v>218110.92299999998</v>
      </c>
      <c r="D124" s="4">
        <v>205578.2560000002</v>
      </c>
      <c r="E124" s="5">
        <f t="shared" si="2"/>
        <v>-12532.666999999783</v>
      </c>
      <c r="F124" s="6">
        <f t="shared" si="3"/>
        <v>-5.7460061273500659E-2</v>
      </c>
    </row>
    <row r="125" spans="2:6">
      <c r="B125" s="3" t="s">
        <v>59</v>
      </c>
      <c r="C125" s="4">
        <v>770451.20299999986</v>
      </c>
      <c r="D125" s="4">
        <v>749302.45299999986</v>
      </c>
      <c r="E125" s="5">
        <f t="shared" si="2"/>
        <v>-21148.75</v>
      </c>
      <c r="F125" s="6">
        <f t="shared" si="3"/>
        <v>-2.7449824100021562E-2</v>
      </c>
    </row>
    <row r="126" spans="2:6">
      <c r="B126" s="3" t="s">
        <v>60</v>
      </c>
      <c r="C126" s="4">
        <v>340911.39000000013</v>
      </c>
      <c r="D126" s="4">
        <v>338535.51400000008</v>
      </c>
      <c r="E126" s="5">
        <f t="shared" si="2"/>
        <v>-2375.8760000000475</v>
      </c>
      <c r="F126" s="6">
        <f t="shared" si="3"/>
        <v>-6.9691892664543904E-3</v>
      </c>
    </row>
    <row r="127" spans="2:6">
      <c r="B127" s="3" t="s">
        <v>61</v>
      </c>
      <c r="C127" s="4">
        <v>349132.69899999979</v>
      </c>
      <c r="D127" s="4">
        <v>355888.49300000013</v>
      </c>
      <c r="E127" s="5">
        <f t="shared" si="2"/>
        <v>6755.7940000003437</v>
      </c>
      <c r="F127" s="6">
        <f t="shared" si="3"/>
        <v>1.9350218468079806E-2</v>
      </c>
    </row>
    <row r="128" spans="2:6">
      <c r="B128" s="3" t="s">
        <v>62</v>
      </c>
      <c r="C128" s="4">
        <v>249486.70500000013</v>
      </c>
      <c r="D128" s="4">
        <v>232581.03000000009</v>
      </c>
      <c r="E128" s="5">
        <f t="shared" si="2"/>
        <v>-16905.675000000047</v>
      </c>
      <c r="F128" s="6">
        <f t="shared" si="3"/>
        <v>-6.7761827228429022E-2</v>
      </c>
    </row>
    <row r="129" spans="2:6">
      <c r="B129" s="3" t="s">
        <v>63</v>
      </c>
      <c r="C129" s="4">
        <v>1151583.895999999</v>
      </c>
      <c r="D129" s="4">
        <v>1149122.2080000003</v>
      </c>
      <c r="E129" s="5">
        <f t="shared" si="2"/>
        <v>-2461.687999998685</v>
      </c>
      <c r="F129" s="6">
        <f t="shared" si="3"/>
        <v>-2.1376540680616528E-3</v>
      </c>
    </row>
    <row r="130" spans="2:6">
      <c r="B130" s="3" t="s">
        <v>64</v>
      </c>
      <c r="C130" s="4">
        <v>644359.99599999993</v>
      </c>
      <c r="D130" s="4">
        <v>634221.65400000021</v>
      </c>
      <c r="E130" s="5">
        <f t="shared" si="2"/>
        <v>-10138.341999999713</v>
      </c>
      <c r="F130" s="6">
        <f t="shared" si="3"/>
        <v>-1.5733971790514001E-2</v>
      </c>
    </row>
    <row r="131" spans="2:6">
      <c r="B131" s="3" t="s">
        <v>65</v>
      </c>
      <c r="C131" s="4">
        <v>127512.17299999994</v>
      </c>
      <c r="D131" s="4">
        <v>123706.46399999998</v>
      </c>
      <c r="E131" s="5">
        <f t="shared" si="2"/>
        <v>-3805.7089999999589</v>
      </c>
      <c r="F131" s="6">
        <f t="shared" si="3"/>
        <v>-2.9845848521458111E-2</v>
      </c>
    </row>
    <row r="132" spans="2:6">
      <c r="B132" s="3" t="s">
        <v>66</v>
      </c>
      <c r="C132" s="4">
        <v>221295.55299999996</v>
      </c>
      <c r="D132" s="4">
        <v>204555.8750000002</v>
      </c>
      <c r="E132" s="5">
        <f t="shared" si="2"/>
        <v>-16739.677999999753</v>
      </c>
      <c r="F132" s="6">
        <f t="shared" si="3"/>
        <v>-7.564398729693296E-2</v>
      </c>
    </row>
    <row r="133" spans="2:6">
      <c r="B133" s="3" t="s">
        <v>67</v>
      </c>
      <c r="C133" s="4">
        <v>246901.538</v>
      </c>
      <c r="D133" s="4">
        <v>253881.87399999998</v>
      </c>
      <c r="E133" s="5">
        <f t="shared" si="2"/>
        <v>6980.3359999999811</v>
      </c>
      <c r="F133" s="6">
        <f t="shared" si="3"/>
        <v>2.8271739643841266E-2</v>
      </c>
    </row>
    <row r="134" spans="2:6">
      <c r="B134" s="3" t="s">
        <v>68</v>
      </c>
      <c r="C134" s="4">
        <v>621293.44799999986</v>
      </c>
      <c r="D134" s="4">
        <v>616000.74899999995</v>
      </c>
      <c r="E134" s="5">
        <f t="shared" si="2"/>
        <v>-5292.6989999999059</v>
      </c>
      <c r="F134" s="6">
        <f t="shared" si="3"/>
        <v>-8.5188392329543887E-3</v>
      </c>
    </row>
    <row r="135" spans="2:6">
      <c r="B135" s="3" t="s">
        <v>69</v>
      </c>
      <c r="C135" s="4">
        <v>223150.92800000007</v>
      </c>
      <c r="D135" s="4">
        <v>212639.13299999997</v>
      </c>
      <c r="E135" s="5">
        <f t="shared" si="2"/>
        <v>-10511.7950000001</v>
      </c>
      <c r="F135" s="6">
        <f t="shared" si="3"/>
        <v>-4.7106212347905164E-2</v>
      </c>
    </row>
    <row r="136" spans="2:6">
      <c r="B136" s="3" t="s">
        <v>70</v>
      </c>
      <c r="C136" s="4">
        <v>395141.99</v>
      </c>
      <c r="D136" s="4">
        <v>362789.50700000004</v>
      </c>
      <c r="E136" s="5">
        <f t="shared" si="2"/>
        <v>-32352.482999999949</v>
      </c>
      <c r="F136" s="6">
        <f t="shared" si="3"/>
        <v>-8.1875588570073127E-2</v>
      </c>
    </row>
    <row r="137" spans="2:6">
      <c r="B137" s="3" t="s">
        <v>71</v>
      </c>
      <c r="C137" s="4">
        <v>256443.98400000011</v>
      </c>
      <c r="D137" s="4">
        <v>239867.73599999986</v>
      </c>
      <c r="E137" s="5">
        <f t="shared" si="2"/>
        <v>-16576.248000000254</v>
      </c>
      <c r="F137" s="6">
        <f t="shared" si="3"/>
        <v>-6.4638864758863851E-2</v>
      </c>
    </row>
    <row r="138" spans="2:6" ht="12.95">
      <c r="B138" s="7" t="s">
        <v>14</v>
      </c>
      <c r="C138" s="8">
        <v>7346578.6749999989</v>
      </c>
      <c r="D138" s="8">
        <v>7152482.1010000007</v>
      </c>
      <c r="E138" s="9">
        <f t="shared" si="2"/>
        <v>-194096.57399999816</v>
      </c>
      <c r="F138" s="10">
        <f t="shared" si="3"/>
        <v>-2.6419995291209235E-2</v>
      </c>
    </row>
  </sheetData>
  <mergeCells count="21">
    <mergeCell ref="E9:F9"/>
    <mergeCell ref="B20:F20"/>
    <mergeCell ref="B21:B22"/>
    <mergeCell ref="C21:D21"/>
    <mergeCell ref="E21:F21"/>
    <mergeCell ref="B117:F117"/>
    <mergeCell ref="B118:B119"/>
    <mergeCell ref="C118:D118"/>
    <mergeCell ref="E118:F118"/>
    <mergeCell ref="B3:F5"/>
    <mergeCell ref="B32:F32"/>
    <mergeCell ref="B33:B34"/>
    <mergeCell ref="C33:D33"/>
    <mergeCell ref="E33:F33"/>
    <mergeCell ref="B98:F98"/>
    <mergeCell ref="B99:B100"/>
    <mergeCell ref="C99:D99"/>
    <mergeCell ref="E99:F99"/>
    <mergeCell ref="B8:F8"/>
    <mergeCell ref="B9:B10"/>
    <mergeCell ref="C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F6857B-BB47-4089-AC3A-C2322673D3C7}"/>
</file>

<file path=customXml/itemProps2.xml><?xml version="1.0" encoding="utf-8"?>
<ds:datastoreItem xmlns:ds="http://schemas.openxmlformats.org/officeDocument/2006/customXml" ds:itemID="{68F73496-AEFA-42A3-A818-D3EFF64D4EEA}"/>
</file>

<file path=customXml/itemProps3.xml><?xml version="1.0" encoding="utf-8"?>
<ds:datastoreItem xmlns:ds="http://schemas.openxmlformats.org/officeDocument/2006/customXml" ds:itemID="{BD45388B-643D-4D4A-9B4E-35DD84D9BF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2019-06-05T12:38:36Z</dcterms:created>
  <dcterms:modified xsi:type="dcterms:W3CDTF">2025-01-31T17:54:44Z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