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01"/>
  <workbookPr codeName="ThisWorkbook"/>
  <mc:AlternateContent xmlns:mc="http://schemas.openxmlformats.org/markup-compatibility/2006">
    <mc:Choice Requires="x15">
      <x15ac:absPath xmlns:x15ac="http://schemas.microsoft.com/office/spreadsheetml/2010/11/ac" url="https://onedrive-global.kpmg.com/personal/hottinga_matthijs_kpmg_nl/Documents/BOVAG fase 4 (Nieuw)/Light modellen/Overige branches/"/>
    </mc:Choice>
  </mc:AlternateContent>
  <xr:revisionPtr revIDLastSave="4" documentId="8_{43F09981-9B8F-4253-9787-E9BD6E4DC6D5}" xr6:coauthVersionLast="47" xr6:coauthVersionMax="47" xr10:uidLastSave="{8A233384-A882-4F42-9D2B-088C333D243B}"/>
  <bookViews>
    <workbookView xWindow="-28920" yWindow="90" windowWidth="29040" windowHeight="17640" tabRatio="910" firstSheet="2" activeTab="2" xr2:uid="{00000000-000D-0000-FFFF-FFFF00000000}"/>
  </bookViews>
  <sheets>
    <sheet name="COVER" sheetId="3" r:id="rId1"/>
    <sheet name="Berekening" sheetId="54" state="hidden" r:id="rId2"/>
    <sheet name="Invoer" sheetId="25" r:id="rId3"/>
    <sheet name="Resultaten" sheetId="56" r:id="rId4"/>
  </sheets>
  <definedNames>
    <definedName name="Personeelslasten">Invoer!$A$7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29" i="25" l="1"/>
  <c r="N27" i="25"/>
  <c r="N25" i="25"/>
  <c r="N23" i="25"/>
  <c r="N21" i="25"/>
  <c r="N19" i="25"/>
  <c r="N15" i="25"/>
  <c r="N11" i="25"/>
  <c r="N13" i="25"/>
  <c r="O30" i="25" l="1"/>
  <c r="L19" i="54" s="1"/>
  <c r="O16" i="25"/>
  <c r="L18" i="54" s="1"/>
  <c r="O14" i="25"/>
  <c r="L17" i="54" s="1"/>
  <c r="O28" i="25"/>
  <c r="L16" i="54" s="1"/>
  <c r="O26" i="25"/>
  <c r="L15" i="54" s="1"/>
  <c r="O24" i="25"/>
  <c r="L14" i="54" s="1"/>
  <c r="O22" i="25"/>
  <c r="L13" i="54" s="1"/>
  <c r="O20" i="25"/>
  <c r="L12" i="54" s="1"/>
  <c r="O12" i="25"/>
  <c r="G66" i="54"/>
  <c r="G67" i="54"/>
  <c r="F63" i="54"/>
  <c r="G65" i="54"/>
  <c r="J27" i="54"/>
  <c r="F27" i="54"/>
  <c r="D23" i="54"/>
  <c r="F25" i="54" s="1"/>
  <c r="J19" i="54"/>
  <c r="J18" i="54"/>
  <c r="J17" i="54"/>
  <c r="J16" i="54"/>
  <c r="J15" i="54"/>
  <c r="J14" i="54"/>
  <c r="J13" i="54"/>
  <c r="J12" i="54"/>
  <c r="J11" i="54"/>
  <c r="F19" i="54"/>
  <c r="F41" i="54" s="1"/>
  <c r="F18" i="54"/>
  <c r="F40" i="54" s="1"/>
  <c r="F17" i="54"/>
  <c r="F39" i="54" s="1"/>
  <c r="F16" i="54"/>
  <c r="F38" i="54" s="1"/>
  <c r="F15" i="54"/>
  <c r="F37" i="54" s="1"/>
  <c r="F14" i="54"/>
  <c r="F36" i="54" s="1"/>
  <c r="F13" i="54"/>
  <c r="F35" i="54" s="1"/>
  <c r="F12" i="54"/>
  <c r="F34" i="54" s="1"/>
  <c r="F11" i="54"/>
  <c r="F33" i="54" s="1"/>
  <c r="D7" i="54"/>
  <c r="F9" i="54" s="1"/>
  <c r="J40" i="54" l="1"/>
  <c r="J39" i="54"/>
  <c r="J38" i="54"/>
  <c r="J37" i="54"/>
  <c r="J33" i="54"/>
  <c r="J36" i="54"/>
  <c r="J35" i="54"/>
  <c r="J34" i="54"/>
  <c r="J41" i="54"/>
  <c r="F52" i="54"/>
  <c r="U18" i="56"/>
  <c r="F51" i="54"/>
  <c r="U17" i="56"/>
  <c r="F54" i="54"/>
  <c r="U20" i="56"/>
  <c r="F55" i="54"/>
  <c r="U13" i="56"/>
  <c r="F56" i="54"/>
  <c r="U14" i="56"/>
  <c r="F57" i="54"/>
  <c r="U21" i="56"/>
  <c r="F53" i="54"/>
  <c r="U19" i="56"/>
  <c r="F49" i="54"/>
  <c r="U12" i="56"/>
  <c r="F50" i="54"/>
  <c r="U16" i="56"/>
  <c r="G68" i="54"/>
  <c r="K33" i="25"/>
  <c r="U16" i="25"/>
  <c r="U14" i="25"/>
  <c r="U28" i="25"/>
  <c r="U26" i="25"/>
  <c r="U24" i="25"/>
  <c r="U22" i="25"/>
  <c r="U20" i="25"/>
  <c r="U30" i="25" l="1"/>
  <c r="N19" i="54"/>
  <c r="U12" i="25"/>
  <c r="L11" i="54"/>
  <c r="N11" i="54" s="1"/>
  <c r="N12" i="54"/>
  <c r="N13" i="54"/>
  <c r="N35" i="54" s="1"/>
  <c r="Y17" i="56" s="1"/>
  <c r="N14" i="54"/>
  <c r="N36" i="54" s="1"/>
  <c r="Y18" i="56" s="1"/>
  <c r="N15" i="54"/>
  <c r="N37" i="54" s="1"/>
  <c r="Y19" i="56" s="1"/>
  <c r="N16" i="54"/>
  <c r="N17" i="54"/>
  <c r="N39" i="54" s="1"/>
  <c r="Y13" i="56" s="1"/>
  <c r="N18" i="54"/>
  <c r="N40" i="54" s="1"/>
  <c r="Y14" i="56" s="1"/>
  <c r="G69" i="54"/>
  <c r="N34" i="54" l="1"/>
  <c r="Y16" i="56" s="1"/>
  <c r="N33" i="54"/>
  <c r="Y12" i="56" s="1"/>
  <c r="N38" i="54"/>
  <c r="N41" i="54"/>
  <c r="H53" i="54"/>
  <c r="H52" i="54"/>
  <c r="H51" i="54"/>
  <c r="H56" i="54"/>
  <c r="H55" i="54"/>
  <c r="U33" i="25"/>
  <c r="G70" i="54"/>
  <c r="H57" i="54" l="1"/>
  <c r="Y21" i="56"/>
  <c r="H54" i="54"/>
  <c r="Y20" i="56"/>
  <c r="H50" i="54"/>
  <c r="H49" i="54"/>
  <c r="G71" i="54"/>
  <c r="J57" i="54" l="1"/>
  <c r="J54" i="54"/>
  <c r="J52" i="54"/>
  <c r="J56" i="54"/>
  <c r="H58" i="54"/>
  <c r="H63" i="54" s="1"/>
  <c r="L63" i="54" s="1"/>
  <c r="J55" i="54"/>
  <c r="J50" i="54"/>
  <c r="J49" i="54"/>
  <c r="J53" i="54"/>
  <c r="J51" i="54"/>
  <c r="G72" i="54"/>
  <c r="F71" i="54" l="1"/>
  <c r="H71" i="54"/>
  <c r="L71" i="54" s="1"/>
  <c r="F70" i="54"/>
  <c r="F69" i="54"/>
  <c r="F72" i="54"/>
  <c r="F66" i="54"/>
  <c r="F64" i="54"/>
  <c r="F67" i="54"/>
  <c r="H72" i="54"/>
  <c r="K72" i="54" s="1"/>
  <c r="H66" i="54"/>
  <c r="K66" i="54" s="1"/>
  <c r="H69" i="54"/>
  <c r="K69" i="54" s="1"/>
  <c r="F68" i="54"/>
  <c r="H70" i="54"/>
  <c r="L70" i="54" s="1"/>
  <c r="H68" i="54"/>
  <c r="K68" i="54" s="1"/>
  <c r="F65" i="54"/>
  <c r="H65" i="54"/>
  <c r="K65" i="54" s="1"/>
  <c r="H67" i="54"/>
  <c r="L67" i="54" s="1"/>
  <c r="H64" i="54"/>
  <c r="I64" i="54" s="1"/>
  <c r="K71" i="54" l="1"/>
  <c r="L72" i="54"/>
  <c r="I65" i="54"/>
  <c r="J66" i="54" s="1"/>
  <c r="L64" i="54"/>
  <c r="L68" i="54"/>
  <c r="L65" i="54"/>
  <c r="K67" i="54"/>
  <c r="L69" i="54"/>
  <c r="K64" i="54"/>
  <c r="L66" i="54"/>
  <c r="J65" i="54"/>
  <c r="K70" i="54"/>
  <c r="I66" i="54" l="1"/>
  <c r="J67" i="54" s="1"/>
  <c r="I67" i="54" l="1"/>
  <c r="I68" i="54" s="1"/>
  <c r="J68" i="54" l="1"/>
  <c r="I69" i="54"/>
  <c r="J69" i="54"/>
  <c r="I70" i="54" l="1"/>
  <c r="J70" i="54"/>
  <c r="I71" i="54" l="1"/>
  <c r="J71" i="54"/>
  <c r="I72" i="54" l="1"/>
  <c r="J72" i="54"/>
  <c r="I52" i="56" l="1"/>
  <c r="D86" i="56" l="1"/>
  <c r="D85" i="56"/>
  <c r="G82" i="56"/>
  <c r="D82" i="56"/>
  <c r="D81" i="56"/>
  <c r="D78" i="56"/>
  <c r="D77" i="56"/>
  <c r="G74" i="56"/>
  <c r="D73" i="56"/>
  <c r="D70" i="56"/>
  <c r="D69" i="56"/>
  <c r="G66" i="56"/>
  <c r="D65" i="56"/>
  <c r="D84" i="56"/>
  <c r="D80" i="56"/>
  <c r="D76" i="56"/>
  <c r="D74" i="56"/>
  <c r="D72" i="56"/>
  <c r="D68" i="56"/>
  <c r="D66" i="56"/>
  <c r="D64" i="56"/>
  <c r="G62" i="56" l="1"/>
  <c r="G70" i="56"/>
  <c r="G86" i="56"/>
  <c r="G78" i="56"/>
  <c r="G58" i="56"/>
  <c r="D62" i="56"/>
  <c r="D61" i="56"/>
  <c r="D60" i="56"/>
  <c r="D58" i="56"/>
  <c r="D57" i="56"/>
  <c r="D56" i="56"/>
  <c r="A3" i="56" l="1"/>
  <c r="C1" i="56" s="1"/>
  <c r="A3" i="54" l="1"/>
  <c r="C1" i="54" s="1"/>
  <c r="J21" i="54" l="1"/>
  <c r="G81" i="56" l="1"/>
  <c r="G65" i="56"/>
  <c r="G85" i="56"/>
  <c r="G69" i="56"/>
  <c r="G57" i="56"/>
  <c r="G61" i="56"/>
  <c r="G73" i="56"/>
  <c r="G77" i="56"/>
  <c r="N21" i="54"/>
  <c r="A3" i="25" l="1"/>
  <c r="C1" i="25" s="1"/>
  <c r="J43" i="54" l="1"/>
  <c r="N43" i="54"/>
  <c r="Y22" i="56" l="1"/>
</calcChain>
</file>

<file path=xl/sharedStrings.xml><?xml version="1.0" encoding="utf-8"?>
<sst xmlns="http://schemas.openxmlformats.org/spreadsheetml/2006/main" count="145" uniqueCount="70">
  <si>
    <t>BOVAG</t>
  </si>
  <si>
    <t>Sterk vereenvoudigd kostprijsmodel</t>
  </si>
  <si>
    <t>Voor het berekenen van een kostprijs per uur voor de werkplaats</t>
  </si>
  <si>
    <t>Finale versie</t>
  </si>
  <si>
    <t>Berekening</t>
  </si>
  <si>
    <t>Ingevoerde kosten</t>
  </si>
  <si>
    <t>Doorbelasting aan de werkplaats</t>
  </si>
  <si>
    <t>Berekening werkplaats</t>
  </si>
  <si>
    <t>1.</t>
  </si>
  <si>
    <t>1.1</t>
  </si>
  <si>
    <t>EUR / jaar</t>
  </si>
  <si>
    <t>Totaal</t>
  </si>
  <si>
    <t>2.</t>
  </si>
  <si>
    <t>2.1</t>
  </si>
  <si>
    <t>Uren</t>
  </si>
  <si>
    <t>3.</t>
  </si>
  <si>
    <t>Gemiddelde kostprijs</t>
  </si>
  <si>
    <t>3.1</t>
  </si>
  <si>
    <t>Gemiddelde kostprijs werkplaats</t>
  </si>
  <si>
    <t>EUR / uur</t>
  </si>
  <si>
    <t>4.</t>
  </si>
  <si>
    <t>Waterval kostprijs</t>
  </si>
  <si>
    <t>4.1</t>
  </si>
  <si>
    <t>Kostprijs werkplaats</t>
  </si>
  <si>
    <t>Kosten</t>
  </si>
  <si>
    <t>Rank</t>
  </si>
  <si>
    <t>Totale kostprijs</t>
  </si>
  <si>
    <t>4.2</t>
  </si>
  <si>
    <t>Waterval</t>
  </si>
  <si>
    <t>Balance</t>
  </si>
  <si>
    <t>Invisible</t>
  </si>
  <si>
    <t>Negative</t>
  </si>
  <si>
    <t>Positive</t>
  </si>
  <si>
    <t>Invoer</t>
  </si>
  <si>
    <t>Eenheid</t>
  </si>
  <si>
    <t>Kosten totaal bedrijf</t>
  </si>
  <si>
    <t>Directe kosten</t>
  </si>
  <si>
    <t>Totale personeelskosten direct personeel</t>
  </si>
  <si>
    <t>1.2</t>
  </si>
  <si>
    <t>Afschrijvingen equipment</t>
  </si>
  <si>
    <t>1.3</t>
  </si>
  <si>
    <t>Overige directe kosten</t>
  </si>
  <si>
    <t>Indirecte kosten</t>
  </si>
  <si>
    <t>1.4</t>
  </si>
  <si>
    <t>Totale personeelskosten indirect personeel</t>
  </si>
  <si>
    <t>1.5</t>
  </si>
  <si>
    <t>Huisvestingskosten</t>
  </si>
  <si>
    <t>1.6</t>
  </si>
  <si>
    <t>Energiekosten</t>
  </si>
  <si>
    <t>1.7</t>
  </si>
  <si>
    <t>Rentelasten</t>
  </si>
  <si>
    <t>1.8</t>
  </si>
  <si>
    <t>Automatisering en IT kosten</t>
  </si>
  <si>
    <t>1.9</t>
  </si>
  <si>
    <t>Overige indirecte kosten</t>
  </si>
  <si>
    <t>Totale kosten</t>
  </si>
  <si>
    <t>Gefactureerde uren</t>
  </si>
  <si>
    <t>Totaal aantal gefactureerde uren</t>
  </si>
  <si>
    <t>Uren / jaar</t>
  </si>
  <si>
    <t>Resultaten</t>
  </si>
  <si>
    <t>Resultaat light model BOVAG: Gemiddelde kostprijs werkplaats</t>
  </si>
  <si>
    <t>Verschil gemiddelde kostprijzen</t>
  </si>
  <si>
    <t>Gemiddelde kostprijs per uur</t>
  </si>
  <si>
    <t>Nieuwe rentelasten (eenvoudige invoer)</t>
  </si>
  <si>
    <t>% / jaar</t>
  </si>
  <si>
    <t>Stijging / daling nieuwe rentelasten</t>
  </si>
  <si>
    <t>Nieuwe rentelasten (detail invoer)</t>
  </si>
  <si>
    <t>Ingevuld:</t>
  </si>
  <si>
    <t>`</t>
  </si>
  <si>
    <t>EUR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</si>
</sst>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 #,##0.00_ ;_ * \-#,##0.00_ ;_ * &quot;-&quot;??_ ;_ @_ "/>
    <numFmt numFmtId="164" formatCode="dd\ mmmm\ yyyy"/>
    <numFmt numFmtId="165" formatCode="_ * #,##0_ ;_ * \-#,##0_ ;_ * &quot;-&quot;??_ ;_ @_ "/>
    <numFmt numFmtId="166" formatCode=";;;"/>
    <numFmt numFmtId="167" formatCode="0.0%"/>
    <numFmt numFmtId="168" formatCode="_ * #,##0.00_ ;_ * \-#,##0.00_ ;_ * &quot;-&quot;_ ;_ @_ "/>
  </numFmts>
  <fonts count="57">
    <font>
      <sz val="11"/>
      <color theme="1"/>
      <name val="Calibri"/>
      <family val="2"/>
      <scheme val="minor"/>
    </font>
    <font>
      <sz val="11"/>
      <color theme="1"/>
      <name val="Calibri"/>
      <family val="2"/>
      <scheme val="minor"/>
    </font>
    <font>
      <sz val="10"/>
      <color theme="1"/>
      <name val="Univers 47 CondensedLight"/>
    </font>
    <font>
      <b/>
      <sz val="8"/>
      <color theme="0"/>
      <name val="Arial"/>
      <family val="2"/>
    </font>
    <font>
      <b/>
      <sz val="11"/>
      <color rgb="FF00A3A1"/>
      <name val="Arial"/>
      <family val="2"/>
    </font>
    <font>
      <sz val="11"/>
      <color rgb="FF00A3A1"/>
      <name val="Arial"/>
      <family val="2"/>
    </font>
    <font>
      <sz val="11"/>
      <color theme="1"/>
      <name val="Arial"/>
      <family val="2"/>
    </font>
    <font>
      <sz val="10"/>
      <color theme="1"/>
      <name val="Arial"/>
      <family val="2"/>
    </font>
    <font>
      <sz val="8"/>
      <name val="Arial"/>
      <family val="2"/>
    </font>
    <font>
      <i/>
      <sz val="9"/>
      <color rgb="FF001060"/>
      <name val="Arial"/>
      <family val="2"/>
    </font>
    <font>
      <sz val="8"/>
      <name val="Calibri"/>
      <family val="2"/>
      <scheme val="minor"/>
    </font>
    <font>
      <sz val="10"/>
      <color theme="0"/>
      <name val="Arial"/>
      <family val="2"/>
    </font>
    <font>
      <sz val="11"/>
      <color rgb="FFC00000"/>
      <name val="Arial"/>
      <family val="2"/>
    </font>
    <font>
      <sz val="11"/>
      <color rgb="FFFF0000"/>
      <name val="Arial"/>
      <family val="2"/>
    </font>
    <font>
      <sz val="9"/>
      <color theme="0"/>
      <name val="Arial"/>
      <family val="2"/>
    </font>
    <font>
      <i/>
      <sz val="11"/>
      <color rgb="FF001060"/>
      <name val="Arial"/>
      <family val="2"/>
    </font>
    <font>
      <b/>
      <sz val="24"/>
      <color rgb="FF00A3A1"/>
      <name val="KPMG Extralight"/>
      <family val="2"/>
    </font>
    <font>
      <sz val="11"/>
      <color rgb="FF00A3A1"/>
      <name val="Univers 47 CondensedLight]"/>
    </font>
    <font>
      <sz val="12"/>
      <color theme="0"/>
      <name val="Arial"/>
      <family val="2"/>
    </font>
    <font>
      <b/>
      <sz val="14"/>
      <color rgb="FFC00000"/>
      <name val="Arial"/>
      <family val="2"/>
    </font>
    <font>
      <b/>
      <sz val="12"/>
      <color rgb="FF00A3A1"/>
      <name val="Arial"/>
      <family val="2"/>
    </font>
    <font>
      <b/>
      <sz val="12"/>
      <color rgb="FFC00000"/>
      <name val="Arial"/>
      <family val="2"/>
    </font>
    <font>
      <sz val="12"/>
      <color rgb="FFC00000"/>
      <name val="Arial"/>
      <family val="2"/>
    </font>
    <font>
      <b/>
      <sz val="11"/>
      <color rgb="FFFF0000"/>
      <name val="Arial"/>
      <family val="2"/>
    </font>
    <font>
      <sz val="11"/>
      <name val="Arial"/>
      <family val="2"/>
    </font>
    <font>
      <sz val="9"/>
      <color theme="1"/>
      <name val="Arial"/>
      <family val="2"/>
    </font>
    <font>
      <sz val="9"/>
      <name val="Arial"/>
      <family val="2"/>
    </font>
    <font>
      <i/>
      <sz val="10"/>
      <color rgb="FF001060"/>
      <name val="Arial"/>
      <family val="2"/>
    </font>
    <font>
      <b/>
      <sz val="9"/>
      <color theme="1"/>
      <name val="Arial"/>
      <family val="2"/>
    </font>
    <font>
      <b/>
      <sz val="11"/>
      <color theme="1"/>
      <name val="Calibri"/>
      <family val="2"/>
      <scheme val="minor"/>
    </font>
    <font>
      <i/>
      <sz val="9"/>
      <color theme="1"/>
      <name val="Arial"/>
      <family val="2"/>
    </font>
    <font>
      <b/>
      <sz val="9"/>
      <name val="Arial"/>
      <family val="2"/>
    </font>
    <font>
      <b/>
      <sz val="11"/>
      <color theme="0"/>
      <name val="Calibri"/>
      <family val="2"/>
      <scheme val="minor"/>
    </font>
    <font>
      <sz val="11"/>
      <color theme="0"/>
      <name val="Calibri"/>
      <family val="2"/>
      <scheme val="minor"/>
    </font>
    <font>
      <sz val="11"/>
      <name val="Univers 47 CondensedLight]"/>
    </font>
    <font>
      <b/>
      <sz val="11"/>
      <name val="Arial"/>
      <family val="2"/>
    </font>
    <font>
      <b/>
      <sz val="24"/>
      <name val="KPMG Extralight"/>
      <family val="2"/>
    </font>
    <font>
      <sz val="11"/>
      <color rgb="FF9C0006"/>
      <name val="Univers 47 CondensedLight]"/>
    </font>
    <font>
      <b/>
      <sz val="11"/>
      <color rgb="FF9C0006"/>
      <name val="Arial"/>
      <family val="2"/>
    </font>
    <font>
      <sz val="11"/>
      <color rgb="FF9C0006"/>
      <name val="Arial"/>
      <family val="2"/>
    </font>
    <font>
      <b/>
      <sz val="24"/>
      <color rgb="FF9C0006"/>
      <name val="KPMG Extralight"/>
      <family val="2"/>
    </font>
    <font>
      <b/>
      <sz val="12"/>
      <name val="Arial"/>
      <family val="2"/>
    </font>
    <font>
      <b/>
      <sz val="12"/>
      <color rgb="FF9C0006"/>
      <name val="Arial"/>
      <family val="2"/>
    </font>
    <font>
      <b/>
      <sz val="9"/>
      <color theme="0"/>
      <name val="Arial"/>
      <family val="2"/>
    </font>
    <font>
      <b/>
      <sz val="10"/>
      <color theme="1"/>
      <name val="Arial"/>
      <family val="2"/>
    </font>
    <font>
      <sz val="8"/>
      <color theme="1"/>
      <name val="Arial"/>
      <family val="2"/>
    </font>
    <font>
      <b/>
      <i/>
      <sz val="9"/>
      <color theme="1"/>
      <name val="Arial"/>
      <family val="2"/>
    </font>
    <font>
      <sz val="12"/>
      <name val="Arial"/>
      <family val="2"/>
    </font>
    <font>
      <sz val="16"/>
      <name val="Arial"/>
      <family val="2"/>
    </font>
    <font>
      <sz val="10"/>
      <name val="Arial"/>
      <family val="2"/>
    </font>
    <font>
      <b/>
      <sz val="22"/>
      <name val="Arial"/>
      <family val="2"/>
    </font>
    <font>
      <b/>
      <sz val="18"/>
      <name val="Arial"/>
      <family val="2"/>
    </font>
    <font>
      <b/>
      <i/>
      <sz val="12"/>
      <name val="Arial"/>
      <family val="2"/>
    </font>
    <font>
      <b/>
      <sz val="10"/>
      <name val="Arial"/>
      <family val="2"/>
    </font>
    <font>
      <b/>
      <i/>
      <sz val="11"/>
      <color rgb="FF00A3A1"/>
      <name val="Arial"/>
      <family val="2"/>
    </font>
    <font>
      <sz val="9"/>
      <color rgb="FFFF0000"/>
      <name val="Arial"/>
      <family val="2"/>
    </font>
    <font>
      <i/>
      <sz val="8"/>
      <color theme="1"/>
      <name val="Arial"/>
      <family val="2"/>
    </font>
  </fonts>
  <fills count="12">
    <fill>
      <patternFill patternType="none"/>
    </fill>
    <fill>
      <patternFill patternType="gray125"/>
    </fill>
    <fill>
      <patternFill patternType="solid">
        <fgColor theme="3"/>
        <bgColor indexed="64"/>
      </patternFill>
    </fill>
    <fill>
      <patternFill patternType="solid">
        <fgColor theme="4"/>
        <bgColor indexed="64"/>
      </patternFill>
    </fill>
    <fill>
      <patternFill patternType="solid">
        <fgColor rgb="FFB9FFFF"/>
        <bgColor indexed="64"/>
      </patternFill>
    </fill>
    <fill>
      <patternFill patternType="solid">
        <fgColor rgb="FF409DAD"/>
        <bgColor indexed="64"/>
      </patternFill>
    </fill>
    <fill>
      <patternFill patternType="solid">
        <fgColor theme="1"/>
        <bgColor indexed="64"/>
      </patternFill>
    </fill>
    <fill>
      <patternFill patternType="solid">
        <fgColor rgb="FFFFC7CE"/>
        <bgColor indexed="64"/>
      </patternFill>
    </fill>
    <fill>
      <patternFill patternType="solid">
        <fgColor rgb="FF9C0006"/>
        <bgColor indexed="64"/>
      </patternFill>
    </fill>
    <fill>
      <patternFill patternType="solid">
        <fgColor theme="0" tint="-4.9989318521683403E-2"/>
        <bgColor indexed="64"/>
      </patternFill>
    </fill>
    <fill>
      <patternFill patternType="solid">
        <fgColor rgb="FFFECB00"/>
        <bgColor indexed="64"/>
      </patternFill>
    </fill>
    <fill>
      <patternFill patternType="solid">
        <fgColor theme="0"/>
        <bgColor indexed="64"/>
      </patternFill>
    </fill>
  </fills>
  <borders count="14">
    <border>
      <left/>
      <right/>
      <top/>
      <bottom/>
      <diagonal/>
    </border>
    <border>
      <left style="hair">
        <color rgb="FF409DAD"/>
      </left>
      <right style="hair">
        <color rgb="FF409DAD"/>
      </right>
      <top style="hair">
        <color rgb="FF409DAD"/>
      </top>
      <bottom style="hair">
        <color rgb="FF409DAD"/>
      </bottom>
      <diagonal/>
    </border>
    <border>
      <left style="hair">
        <color rgb="FF409DAD"/>
      </left>
      <right/>
      <top style="hair">
        <color rgb="FF409DAD"/>
      </top>
      <bottom style="hair">
        <color rgb="FF409DAD"/>
      </bottom>
      <diagonal/>
    </border>
    <border>
      <left/>
      <right style="hair">
        <color rgb="FF409DAD"/>
      </right>
      <top style="hair">
        <color rgb="FF409DAD"/>
      </top>
      <bottom style="hair">
        <color rgb="FF409DAD"/>
      </bottom>
      <diagonal/>
    </border>
    <border>
      <left/>
      <right/>
      <top/>
      <bottom style="thin">
        <color indexed="64"/>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diagonal/>
    </border>
    <border>
      <left/>
      <right style="thin">
        <color theme="0" tint="-0.24994659260841701"/>
      </right>
      <top/>
      <bottom/>
      <diagonal/>
    </border>
    <border>
      <left style="thin">
        <color theme="0" tint="-0.24994659260841701"/>
      </left>
      <right/>
      <top/>
      <bottom style="thin">
        <color theme="0" tint="-0.24994659260841701"/>
      </bottom>
      <diagonal/>
    </border>
    <border>
      <left/>
      <right/>
      <top/>
      <bottom style="thin">
        <color theme="0" tint="-0.24994659260841701"/>
      </bottom>
      <diagonal/>
    </border>
    <border>
      <left/>
      <right style="thin">
        <color theme="0" tint="-0.24994659260841701"/>
      </right>
      <top/>
      <bottom style="thin">
        <color theme="0" tint="-0.24994659260841701"/>
      </bottom>
      <diagonal/>
    </border>
    <border>
      <left/>
      <right/>
      <top style="double">
        <color auto="1"/>
      </top>
      <bottom/>
      <diagonal/>
    </border>
  </borders>
  <cellStyleXfs count="5">
    <xf numFmtId="0" fontId="0" fillId="0" borderId="0"/>
    <xf numFmtId="9" fontId="1" fillId="0" borderId="0" applyFont="0" applyFill="0" applyBorder="0" applyAlignment="0" applyProtection="0"/>
    <xf numFmtId="0" fontId="2" fillId="0" borderId="0" applyProtection="0"/>
    <xf numFmtId="43" fontId="1" fillId="0" borderId="0" applyFont="0" applyFill="0" applyBorder="0" applyAlignment="0" applyProtection="0"/>
    <xf numFmtId="43" fontId="1" fillId="0" borderId="0" applyFont="0" applyFill="0" applyBorder="0" applyAlignment="0" applyProtection="0"/>
  </cellStyleXfs>
  <cellXfs count="151">
    <xf numFmtId="0" fontId="0" fillId="0" borderId="0" xfId="0"/>
    <xf numFmtId="0" fontId="6" fillId="0" borderId="0" xfId="0" applyFont="1"/>
    <xf numFmtId="49" fontId="6" fillId="0" borderId="0" xfId="0" applyNumberFormat="1" applyFont="1"/>
    <xf numFmtId="0" fontId="6" fillId="0" borderId="0" xfId="0" applyFont="1" applyAlignment="1">
      <alignment vertical="top"/>
    </xf>
    <xf numFmtId="0" fontId="7" fillId="2" borderId="0" xfId="2" applyFont="1" applyFill="1"/>
    <xf numFmtId="0" fontId="7" fillId="3" borderId="0" xfId="2" applyFont="1" applyFill="1"/>
    <xf numFmtId="0" fontId="7" fillId="0" borderId="0" xfId="2" applyFont="1"/>
    <xf numFmtId="0" fontId="14" fillId="3" borderId="0" xfId="2" applyFont="1" applyFill="1" applyAlignment="1">
      <alignment horizontal="left" wrapText="1"/>
    </xf>
    <xf numFmtId="0" fontId="13" fillId="0" borderId="0" xfId="0" applyFont="1"/>
    <xf numFmtId="0" fontId="4" fillId="0" borderId="0" xfId="0" applyFont="1" applyAlignment="1">
      <alignment vertical="top"/>
    </xf>
    <xf numFmtId="3" fontId="7" fillId="0" borderId="0" xfId="0" applyNumberFormat="1" applyFont="1" applyAlignment="1">
      <alignment vertical="top"/>
    </xf>
    <xf numFmtId="0" fontId="12" fillId="5" borderId="0" xfId="0" applyFont="1" applyFill="1" applyAlignment="1">
      <alignment wrapText="1"/>
    </xf>
    <xf numFmtId="0" fontId="16" fillId="0" borderId="0" xfId="0" applyFont="1"/>
    <xf numFmtId="0" fontId="5" fillId="5" borderId="0" xfId="0" applyFont="1" applyFill="1" applyAlignment="1">
      <alignment wrapText="1"/>
    </xf>
    <xf numFmtId="0" fontId="17" fillId="0" borderId="0" xfId="0" applyFont="1"/>
    <xf numFmtId="0" fontId="19" fillId="0" borderId="0" xfId="2" applyFont="1"/>
    <xf numFmtId="0" fontId="20" fillId="0" borderId="0" xfId="0" applyFont="1"/>
    <xf numFmtId="0" fontId="23" fillId="0" borderId="0" xfId="0" applyFont="1"/>
    <xf numFmtId="0" fontId="15" fillId="0" borderId="0" xfId="0" applyFont="1" applyAlignment="1">
      <alignment vertical="center" wrapText="1"/>
    </xf>
    <xf numFmtId="166" fontId="6" fillId="0" borderId="0" xfId="0" applyNumberFormat="1" applyFont="1"/>
    <xf numFmtId="0" fontId="7" fillId="0" borderId="0" xfId="0" applyFont="1"/>
    <xf numFmtId="0" fontId="25" fillId="0" borderId="0" xfId="0" applyFont="1"/>
    <xf numFmtId="0" fontId="25" fillId="0" borderId="0" xfId="0" applyFont="1" applyAlignment="1">
      <alignment vertical="top"/>
    </xf>
    <xf numFmtId="3" fontId="25" fillId="0" borderId="0" xfId="0" applyNumberFormat="1" applyFont="1" applyAlignment="1">
      <alignment vertical="top"/>
    </xf>
    <xf numFmtId="0" fontId="27" fillId="0" borderId="0" xfId="0" applyFont="1" applyAlignment="1">
      <alignment vertical="center" wrapText="1"/>
    </xf>
    <xf numFmtId="43" fontId="26" fillId="4" borderId="1" xfId="0" applyNumberFormat="1" applyFont="1" applyFill="1" applyBorder="1" applyAlignment="1" applyProtection="1">
      <alignment horizontal="left" vertical="center" wrapText="1"/>
      <protection locked="0"/>
    </xf>
    <xf numFmtId="165" fontId="26" fillId="0" borderId="1" xfId="4" applyNumberFormat="1" applyFont="1" applyBorder="1" applyAlignment="1">
      <alignment horizontal="left" vertical="center" wrapText="1"/>
    </xf>
    <xf numFmtId="165" fontId="26" fillId="0" borderId="0" xfId="4" applyNumberFormat="1" applyFont="1" applyBorder="1" applyAlignment="1">
      <alignment horizontal="left" vertical="center" wrapText="1"/>
    </xf>
    <xf numFmtId="165" fontId="26" fillId="0" borderId="0" xfId="4" applyNumberFormat="1" applyFont="1" applyBorder="1" applyAlignment="1">
      <alignment horizontal="center" vertical="center" wrapText="1"/>
    </xf>
    <xf numFmtId="165" fontId="31" fillId="0" borderId="1" xfId="4" applyNumberFormat="1" applyFont="1" applyBorder="1" applyAlignment="1">
      <alignment horizontal="left" vertical="center" wrapText="1"/>
    </xf>
    <xf numFmtId="0" fontId="29" fillId="0" borderId="0" xfId="0" applyFont="1"/>
    <xf numFmtId="165" fontId="31" fillId="0" borderId="0" xfId="4" applyNumberFormat="1" applyFont="1" applyBorder="1" applyAlignment="1">
      <alignment horizontal="center" vertical="center" wrapText="1"/>
    </xf>
    <xf numFmtId="0" fontId="28" fillId="0" borderId="0" xfId="0" applyFont="1"/>
    <xf numFmtId="0" fontId="34" fillId="0" borderId="0" xfId="0" applyFont="1"/>
    <xf numFmtId="0" fontId="35" fillId="0" borderId="0" xfId="0" applyFont="1"/>
    <xf numFmtId="0" fontId="24" fillId="0" borderId="0" xfId="0" applyFont="1"/>
    <xf numFmtId="0" fontId="36" fillId="0" borderId="0" xfId="0" applyFont="1"/>
    <xf numFmtId="0" fontId="37" fillId="0" borderId="0" xfId="0" applyFont="1"/>
    <xf numFmtId="0" fontId="38" fillId="0" borderId="0" xfId="0" applyFont="1"/>
    <xf numFmtId="0" fontId="39" fillId="0" borderId="0" xfId="0" applyFont="1"/>
    <xf numFmtId="0" fontId="40" fillId="0" borderId="0" xfId="0" applyFont="1"/>
    <xf numFmtId="0" fontId="12" fillId="6" borderId="0" xfId="0" applyFont="1" applyFill="1" applyAlignment="1">
      <alignment wrapText="1"/>
    </xf>
    <xf numFmtId="0" fontId="24" fillId="6" borderId="0" xfId="0" applyFont="1" applyFill="1" applyAlignment="1">
      <alignment wrapText="1"/>
    </xf>
    <xf numFmtId="0" fontId="41" fillId="0" borderId="0" xfId="0" applyFont="1"/>
    <xf numFmtId="0" fontId="35" fillId="0" borderId="0" xfId="0" applyFont="1" applyAlignment="1">
      <alignment vertical="top"/>
    </xf>
    <xf numFmtId="0" fontId="39" fillId="8" borderId="0" xfId="0" applyFont="1" applyFill="1" applyAlignment="1">
      <alignment wrapText="1"/>
    </xf>
    <xf numFmtId="0" fontId="42" fillId="0" borderId="0" xfId="0" applyFont="1"/>
    <xf numFmtId="0" fontId="38" fillId="0" borderId="0" xfId="0" applyFont="1" applyAlignment="1">
      <alignment vertical="top"/>
    </xf>
    <xf numFmtId="0" fontId="32" fillId="8" borderId="0" xfId="0" applyFont="1" applyFill="1"/>
    <xf numFmtId="3" fontId="43" fillId="8" borderId="0" xfId="0" applyNumberFormat="1" applyFont="1" applyFill="1" applyAlignment="1">
      <alignment vertical="top"/>
    </xf>
    <xf numFmtId="0" fontId="0" fillId="7" borderId="0" xfId="0" applyFill="1"/>
    <xf numFmtId="3" fontId="28" fillId="7" borderId="0" xfId="0" applyNumberFormat="1" applyFont="1" applyFill="1" applyAlignment="1">
      <alignment vertical="top"/>
    </xf>
    <xf numFmtId="3" fontId="25" fillId="7" borderId="0" xfId="0" applyNumberFormat="1" applyFont="1" applyFill="1" applyAlignment="1">
      <alignment vertical="top"/>
    </xf>
    <xf numFmtId="167" fontId="26" fillId="0" borderId="1" xfId="1" applyNumberFormat="1" applyFont="1" applyFill="1" applyBorder="1" applyAlignment="1">
      <alignment horizontal="left" vertical="center"/>
    </xf>
    <xf numFmtId="9" fontId="26" fillId="0" borderId="1" xfId="1" applyFont="1" applyBorder="1" applyAlignment="1">
      <alignment horizontal="center" vertical="center" wrapText="1"/>
    </xf>
    <xf numFmtId="43" fontId="9" fillId="0" borderId="0" xfId="0" applyNumberFormat="1" applyFont="1" applyAlignment="1">
      <alignment horizontal="left" wrapText="1"/>
    </xf>
    <xf numFmtId="10" fontId="26" fillId="0" borderId="1" xfId="1" applyNumberFormat="1" applyFont="1" applyBorder="1" applyAlignment="1">
      <alignment horizontal="left" vertical="center" wrapText="1"/>
    </xf>
    <xf numFmtId="3" fontId="44" fillId="0" borderId="0" xfId="0" applyNumberFormat="1" applyFont="1" applyAlignment="1">
      <alignment vertical="top"/>
    </xf>
    <xf numFmtId="3" fontId="30" fillId="0" borderId="0" xfId="0" applyNumberFormat="1" applyFont="1" applyAlignment="1">
      <alignment vertical="top"/>
    </xf>
    <xf numFmtId="3" fontId="43" fillId="8" borderId="0" xfId="0" applyNumberFormat="1" applyFont="1" applyFill="1" applyAlignment="1">
      <alignment vertical="center"/>
    </xf>
    <xf numFmtId="3" fontId="28" fillId="7" borderId="0" xfId="0" applyNumberFormat="1" applyFont="1" applyFill="1" applyAlignment="1">
      <alignment vertical="center"/>
    </xf>
    <xf numFmtId="0" fontId="13" fillId="0" borderId="0" xfId="0" applyFont="1" applyAlignment="1">
      <alignment vertical="top"/>
    </xf>
    <xf numFmtId="0" fontId="33" fillId="0" borderId="0" xfId="0" applyFont="1"/>
    <xf numFmtId="167" fontId="26" fillId="0" borderId="0" xfId="1" applyNumberFormat="1" applyFont="1" applyFill="1" applyBorder="1" applyAlignment="1">
      <alignment horizontal="left" vertical="center"/>
    </xf>
    <xf numFmtId="3" fontId="28" fillId="7" borderId="0" xfId="0" applyNumberFormat="1" applyFont="1" applyFill="1" applyAlignment="1">
      <alignment horizontal="center" vertical="center"/>
    </xf>
    <xf numFmtId="3" fontId="25" fillId="0" borderId="0" xfId="0" applyNumberFormat="1" applyFont="1" applyAlignment="1">
      <alignment horizontal="left" vertical="center" indent="1"/>
    </xf>
    <xf numFmtId="3" fontId="28" fillId="9" borderId="0" xfId="0" applyNumberFormat="1" applyFont="1" applyFill="1" applyAlignment="1">
      <alignment vertical="top"/>
    </xf>
    <xf numFmtId="0" fontId="0" fillId="9" borderId="0" xfId="0" applyFill="1"/>
    <xf numFmtId="0" fontId="0" fillId="9" borderId="5" xfId="0" applyFill="1" applyBorder="1"/>
    <xf numFmtId="0" fontId="0" fillId="9" borderId="6" xfId="0" applyFill="1" applyBorder="1"/>
    <xf numFmtId="0" fontId="0" fillId="9" borderId="7" xfId="0" applyFill="1" applyBorder="1"/>
    <xf numFmtId="0" fontId="0" fillId="9" borderId="8" xfId="0" applyFill="1" applyBorder="1"/>
    <xf numFmtId="0" fontId="0" fillId="9" borderId="9" xfId="0" applyFill="1" applyBorder="1"/>
    <xf numFmtId="0" fontId="0" fillId="9" borderId="10" xfId="0" applyFill="1" applyBorder="1"/>
    <xf numFmtId="0" fontId="0" fillId="9" borderId="11" xfId="0" applyFill="1" applyBorder="1"/>
    <xf numFmtId="0" fontId="0" fillId="9" borderId="12" xfId="0" applyFill="1" applyBorder="1"/>
    <xf numFmtId="0" fontId="30" fillId="9" borderId="0" xfId="0" applyFont="1" applyFill="1"/>
    <xf numFmtId="0" fontId="25" fillId="9" borderId="0" xfId="0" applyFont="1" applyFill="1" applyAlignment="1">
      <alignment horizontal="center"/>
    </xf>
    <xf numFmtId="0" fontId="0" fillId="9" borderId="0" xfId="0" applyFill="1" applyAlignment="1">
      <alignment vertical="center"/>
    </xf>
    <xf numFmtId="0" fontId="46" fillId="9" borderId="0" xfId="0" applyFont="1" applyFill="1" applyAlignment="1">
      <alignment vertical="center"/>
    </xf>
    <xf numFmtId="4" fontId="28" fillId="9" borderId="0" xfId="0" applyNumberFormat="1" applyFont="1" applyFill="1" applyAlignment="1">
      <alignment horizontal="center" vertical="center"/>
    </xf>
    <xf numFmtId="0" fontId="30" fillId="9" borderId="0" xfId="0" applyFont="1" applyFill="1" applyAlignment="1">
      <alignment vertical="center"/>
    </xf>
    <xf numFmtId="4" fontId="25" fillId="9" borderId="0" xfId="0" applyNumberFormat="1" applyFont="1" applyFill="1" applyAlignment="1">
      <alignment horizontal="center" vertical="center"/>
    </xf>
    <xf numFmtId="3" fontId="45" fillId="9" borderId="0" xfId="0" applyNumberFormat="1" applyFont="1" applyFill="1" applyAlignment="1">
      <alignment vertical="center"/>
    </xf>
    <xf numFmtId="3" fontId="45" fillId="9" borderId="4" xfId="0" applyNumberFormat="1" applyFont="1" applyFill="1" applyBorder="1" applyAlignment="1">
      <alignment vertical="center"/>
    </xf>
    <xf numFmtId="0" fontId="0" fillId="9" borderId="4" xfId="0" applyFill="1" applyBorder="1" applyAlignment="1">
      <alignment vertical="center"/>
    </xf>
    <xf numFmtId="0" fontId="30" fillId="9" borderId="4" xfId="0" applyFont="1" applyFill="1" applyBorder="1" applyAlignment="1">
      <alignment vertical="center"/>
    </xf>
    <xf numFmtId="4" fontId="25" fillId="9" borderId="4" xfId="0" applyNumberFormat="1" applyFont="1" applyFill="1" applyBorder="1" applyAlignment="1">
      <alignment horizontal="center" vertical="center"/>
    </xf>
    <xf numFmtId="3" fontId="28" fillId="9" borderId="0" xfId="0" applyNumberFormat="1" applyFont="1" applyFill="1" applyAlignment="1">
      <alignment vertical="center"/>
    </xf>
    <xf numFmtId="3" fontId="25" fillId="9" borderId="0" xfId="0" applyNumberFormat="1" applyFont="1" applyFill="1" applyAlignment="1">
      <alignment vertical="center"/>
    </xf>
    <xf numFmtId="0" fontId="42" fillId="0" borderId="0" xfId="0" applyFont="1" applyAlignment="1">
      <alignment horizontal="right"/>
    </xf>
    <xf numFmtId="43" fontId="26" fillId="0" borderId="1" xfId="4" applyFont="1" applyBorder="1" applyAlignment="1">
      <alignment horizontal="left" vertical="center" wrapText="1"/>
    </xf>
    <xf numFmtId="43" fontId="0" fillId="0" borderId="0" xfId="0" applyNumberFormat="1"/>
    <xf numFmtId="43" fontId="31" fillId="0" borderId="1" xfId="4" applyFont="1" applyBorder="1" applyAlignment="1">
      <alignment horizontal="left" vertical="center" wrapText="1"/>
    </xf>
    <xf numFmtId="0" fontId="33" fillId="0" borderId="0" xfId="0" applyFont="1" applyProtection="1">
      <protection locked="0"/>
    </xf>
    <xf numFmtId="0" fontId="7" fillId="10" borderId="0" xfId="2" applyFont="1" applyFill="1"/>
    <xf numFmtId="0" fontId="18" fillId="10" borderId="0" xfId="2" applyFont="1" applyFill="1"/>
    <xf numFmtId="0" fontId="11" fillId="10" borderId="0" xfId="2" applyFont="1" applyFill="1"/>
    <xf numFmtId="0" fontId="21" fillId="10" borderId="0" xfId="2" applyFont="1" applyFill="1"/>
    <xf numFmtId="0" fontId="22" fillId="10" borderId="0" xfId="2" applyFont="1" applyFill="1"/>
    <xf numFmtId="0" fontId="3" fillId="10" borderId="0" xfId="2" applyFont="1" applyFill="1" applyAlignment="1">
      <alignment vertical="center"/>
    </xf>
    <xf numFmtId="0" fontId="7" fillId="6" borderId="0" xfId="2" applyFont="1" applyFill="1"/>
    <xf numFmtId="0" fontId="47" fillId="10" borderId="0" xfId="2" applyFont="1" applyFill="1"/>
    <xf numFmtId="0" fontId="48" fillId="10" borderId="0" xfId="2" applyFont="1" applyFill="1"/>
    <xf numFmtId="0" fontId="49" fillId="10" borderId="0" xfId="2" applyFont="1" applyFill="1"/>
    <xf numFmtId="0" fontId="51" fillId="10" borderId="0" xfId="2" applyFont="1" applyFill="1" applyAlignment="1">
      <alignment wrapText="1"/>
    </xf>
    <xf numFmtId="0" fontId="52" fillId="10" borderId="0" xfId="2" applyFont="1" applyFill="1"/>
    <xf numFmtId="164" fontId="35" fillId="10" borderId="0" xfId="2" applyNumberFormat="1" applyFont="1" applyFill="1"/>
    <xf numFmtId="0" fontId="53" fillId="10" borderId="0" xfId="2" applyFont="1" applyFill="1" applyAlignment="1">
      <alignment horizontal="left"/>
    </xf>
    <xf numFmtId="9" fontId="8" fillId="0" borderId="1" xfId="1" applyFont="1" applyBorder="1" applyAlignment="1" applyProtection="1">
      <alignment horizontal="center" vertical="center"/>
    </xf>
    <xf numFmtId="0" fontId="28" fillId="0" borderId="0" xfId="0" applyFont="1" applyAlignment="1">
      <alignment vertical="top"/>
    </xf>
    <xf numFmtId="3" fontId="28" fillId="0" borderId="0" xfId="0" applyNumberFormat="1" applyFont="1" applyAlignment="1">
      <alignment vertical="top"/>
    </xf>
    <xf numFmtId="0" fontId="28" fillId="9" borderId="0" xfId="0" applyFont="1" applyFill="1" applyAlignment="1">
      <alignment horizontal="center"/>
    </xf>
    <xf numFmtId="0" fontId="25" fillId="9" borderId="0" xfId="0" applyFont="1" applyFill="1" applyAlignment="1">
      <alignment horizontal="center" wrapText="1"/>
    </xf>
    <xf numFmtId="165" fontId="26" fillId="4" borderId="1" xfId="0" applyNumberFormat="1" applyFont="1" applyFill="1" applyBorder="1" applyAlignment="1" applyProtection="1">
      <alignment horizontal="left" vertical="center" wrapText="1"/>
      <protection locked="0"/>
    </xf>
    <xf numFmtId="0" fontId="27" fillId="0" borderId="0" xfId="0" applyFont="1" applyAlignment="1">
      <alignment horizontal="center" vertical="center" wrapText="1"/>
    </xf>
    <xf numFmtId="0" fontId="6" fillId="9" borderId="0" xfId="0" applyFont="1" applyFill="1"/>
    <xf numFmtId="9" fontId="26" fillId="4" borderId="1" xfId="1" applyFont="1" applyFill="1" applyBorder="1" applyAlignment="1" applyProtection="1">
      <alignment horizontal="left" vertical="center" wrapText="1"/>
      <protection locked="0"/>
    </xf>
    <xf numFmtId="0" fontId="24" fillId="10" borderId="0" xfId="2" applyFont="1" applyFill="1"/>
    <xf numFmtId="168" fontId="8" fillId="0" borderId="0" xfId="0" applyNumberFormat="1" applyFont="1" applyAlignment="1">
      <alignment horizontal="left" vertical="center"/>
    </xf>
    <xf numFmtId="0" fontId="54" fillId="0" borderId="0" xfId="0" applyFont="1" applyAlignment="1">
      <alignment vertical="top"/>
    </xf>
    <xf numFmtId="166" fontId="6" fillId="0" borderId="0" xfId="0" applyNumberFormat="1" applyFont="1" applyProtection="1">
      <protection locked="0"/>
    </xf>
    <xf numFmtId="0" fontId="6" fillId="11" borderId="0" xfId="0" applyFont="1" applyFill="1"/>
    <xf numFmtId="0" fontId="13" fillId="11" borderId="0" xfId="0" applyFont="1" applyFill="1"/>
    <xf numFmtId="0" fontId="27" fillId="11" borderId="0" xfId="0" applyFont="1" applyFill="1" applyAlignment="1">
      <alignment horizontal="center" vertical="center" wrapText="1"/>
    </xf>
    <xf numFmtId="168" fontId="8" fillId="11" borderId="0" xfId="0" applyNumberFormat="1" applyFont="1" applyFill="1" applyAlignment="1">
      <alignment horizontal="left" vertical="center"/>
    </xf>
    <xf numFmtId="0" fontId="55" fillId="9" borderId="0" xfId="0" applyFont="1" applyFill="1"/>
    <xf numFmtId="0" fontId="55" fillId="11" borderId="0" xfId="0" applyFont="1" applyFill="1"/>
    <xf numFmtId="168" fontId="31" fillId="0" borderId="1" xfId="0" applyNumberFormat="1" applyFont="1" applyBorder="1" applyAlignment="1">
      <alignment horizontal="left" vertical="center"/>
    </xf>
    <xf numFmtId="9" fontId="26" fillId="0" borderId="0" xfId="1" applyFont="1" applyBorder="1" applyAlignment="1" applyProtection="1">
      <alignment horizontal="center" vertical="center"/>
    </xf>
    <xf numFmtId="9" fontId="26" fillId="11" borderId="0" xfId="1" applyFont="1" applyFill="1" applyBorder="1" applyAlignment="1" applyProtection="1">
      <alignment horizontal="center" vertical="center"/>
    </xf>
    <xf numFmtId="166" fontId="25" fillId="0" borderId="0" xfId="0" applyNumberFormat="1" applyFont="1"/>
    <xf numFmtId="168" fontId="26" fillId="0" borderId="1" xfId="0" applyNumberFormat="1" applyFont="1" applyBorder="1" applyAlignment="1">
      <alignment horizontal="left" vertical="center"/>
    </xf>
    <xf numFmtId="168" fontId="26" fillId="0" borderId="0" xfId="0" applyNumberFormat="1" applyFont="1" applyAlignment="1">
      <alignment horizontal="left" vertical="center"/>
    </xf>
    <xf numFmtId="3" fontId="25" fillId="0" borderId="13" xfId="0" applyNumberFormat="1" applyFont="1" applyBorder="1" applyAlignment="1">
      <alignment vertical="top"/>
    </xf>
    <xf numFmtId="0" fontId="6" fillId="0" borderId="13" xfId="0" applyFont="1" applyBorder="1" applyAlignment="1">
      <alignment vertical="top"/>
    </xf>
    <xf numFmtId="0" fontId="6" fillId="0" borderId="13" xfId="0" applyFont="1" applyBorder="1"/>
    <xf numFmtId="0" fontId="25" fillId="0" borderId="13" xfId="0" applyFont="1" applyBorder="1"/>
    <xf numFmtId="168" fontId="8" fillId="0" borderId="13" xfId="0" applyNumberFormat="1" applyFont="1" applyBorder="1" applyAlignment="1">
      <alignment horizontal="left" vertical="center"/>
    </xf>
    <xf numFmtId="168" fontId="8" fillId="11" borderId="13" xfId="0" applyNumberFormat="1" applyFont="1" applyFill="1" applyBorder="1" applyAlignment="1">
      <alignment horizontal="left" vertical="center"/>
    </xf>
    <xf numFmtId="166" fontId="6" fillId="0" borderId="13" xfId="0" applyNumberFormat="1" applyFont="1" applyBorder="1"/>
    <xf numFmtId="0" fontId="56" fillId="9" borderId="8" xfId="0" applyFont="1" applyFill="1" applyBorder="1"/>
    <xf numFmtId="164" fontId="35" fillId="10" borderId="0" xfId="2" applyNumberFormat="1" applyFont="1" applyFill="1" applyAlignment="1">
      <alignment horizontal="left"/>
    </xf>
    <xf numFmtId="0" fontId="14" fillId="10" borderId="0" xfId="2" applyFont="1" applyFill="1" applyAlignment="1">
      <alignment horizontal="left" wrapText="1"/>
    </xf>
    <xf numFmtId="0" fontId="50" fillId="10" borderId="0" xfId="2" applyFont="1" applyFill="1" applyAlignment="1">
      <alignment horizontal="left" wrapText="1"/>
    </xf>
    <xf numFmtId="0" fontId="35" fillId="10" borderId="0" xfId="2" applyFont="1" applyFill="1" applyAlignment="1">
      <alignment horizontal="left" wrapText="1"/>
    </xf>
    <xf numFmtId="0" fontId="27" fillId="0" borderId="0" xfId="0" applyFont="1" applyAlignment="1">
      <alignment horizontal="center" vertical="center" wrapText="1"/>
    </xf>
    <xf numFmtId="10" fontId="26" fillId="4" borderId="2" xfId="1" applyNumberFormat="1" applyFont="1" applyFill="1" applyBorder="1" applyAlignment="1" applyProtection="1">
      <alignment horizontal="left" vertical="center" wrapText="1"/>
      <protection locked="0"/>
    </xf>
    <xf numFmtId="10" fontId="26" fillId="4" borderId="3" xfId="1" applyNumberFormat="1" applyFont="1" applyFill="1" applyBorder="1" applyAlignment="1" applyProtection="1">
      <alignment horizontal="left" vertical="center" wrapText="1"/>
      <protection locked="0"/>
    </xf>
    <xf numFmtId="165" fontId="26" fillId="4" borderId="2" xfId="4" applyNumberFormat="1" applyFont="1" applyFill="1" applyBorder="1" applyAlignment="1" applyProtection="1">
      <alignment horizontal="left" vertical="center" wrapText="1"/>
      <protection locked="0"/>
    </xf>
    <xf numFmtId="165" fontId="26" fillId="4" borderId="3" xfId="4" applyNumberFormat="1" applyFont="1" applyFill="1" applyBorder="1" applyAlignment="1" applyProtection="1">
      <alignment horizontal="left" vertical="center" wrapText="1"/>
      <protection locked="0"/>
    </xf>
  </cellXfs>
  <cellStyles count="5">
    <cellStyle name="Comma 2" xfId="3" xr:uid="{E7456B6E-80D5-474F-80DC-55CF6DCB7379}"/>
    <cellStyle name="Komma" xfId="4" builtinId="3"/>
    <cellStyle name="Normal 3" xfId="2" xr:uid="{DE4EF907-5037-4C01-92E9-0499E8F2035A}"/>
    <cellStyle name="Procent" xfId="1" builtinId="5"/>
    <cellStyle name="Standaard" xfId="0" builtinId="0"/>
  </cellStyles>
  <dxfs count="22">
    <dxf>
      <font>
        <color rgb="FF00B050"/>
      </font>
      <fill>
        <patternFill patternType="solid">
          <bgColor theme="0" tint="-4.9989318521683403E-2"/>
        </patternFill>
      </fill>
    </dxf>
    <dxf>
      <font>
        <color rgb="FFFF0000"/>
      </font>
      <fill>
        <patternFill>
          <bgColor theme="0" tint="-4.9989318521683403E-2"/>
        </patternFill>
      </fill>
    </dxf>
    <dxf>
      <font>
        <color auto="1"/>
      </font>
      <fill>
        <patternFill>
          <bgColor theme="0" tint="-4.9989318521683403E-2"/>
        </patternFill>
      </fill>
    </dxf>
    <dxf>
      <numFmt numFmtId="166" formatCode=";;;"/>
      <fill>
        <patternFill>
          <bgColor theme="6" tint="0.59996337778862885"/>
        </patternFill>
      </fill>
    </dxf>
    <dxf>
      <numFmt numFmtId="166" formatCode=";;;"/>
      <fill>
        <patternFill>
          <bgColor theme="6" tint="0.59996337778862885"/>
        </patternFill>
      </fill>
    </dxf>
    <dxf>
      <numFmt numFmtId="166" formatCode=";;;"/>
      <fill>
        <patternFill>
          <bgColor theme="6" tint="0.59996337778862885"/>
        </patternFill>
      </fill>
    </dxf>
    <dxf>
      <numFmt numFmtId="166" formatCode=";;;"/>
      <fill>
        <patternFill>
          <bgColor theme="6" tint="0.59996337778862885"/>
        </patternFill>
      </fill>
    </dxf>
    <dxf>
      <numFmt numFmtId="166" formatCode=";;;"/>
      <fill>
        <patternFill>
          <bgColor theme="6" tint="0.59996337778862885"/>
        </patternFill>
      </fill>
    </dxf>
    <dxf>
      <numFmt numFmtId="166" formatCode=";;;"/>
      <fill>
        <patternFill>
          <bgColor theme="6" tint="0.59996337778862885"/>
        </patternFill>
      </fill>
    </dxf>
    <dxf>
      <numFmt numFmtId="166" formatCode=";;;"/>
      <fill>
        <patternFill>
          <bgColor theme="6" tint="0.59996337778862885"/>
        </patternFill>
      </fill>
    </dxf>
    <dxf>
      <numFmt numFmtId="166" formatCode=";;;"/>
      <fill>
        <patternFill>
          <bgColor theme="6" tint="0.59996337778862885"/>
        </patternFill>
      </fill>
    </dxf>
    <dxf>
      <numFmt numFmtId="166" formatCode=";;;"/>
      <fill>
        <patternFill>
          <bgColor theme="6" tint="0.59996337778862885"/>
        </patternFill>
      </fill>
    </dxf>
    <dxf>
      <numFmt numFmtId="166" formatCode=";;;"/>
      <fill>
        <patternFill>
          <bgColor theme="6" tint="0.59996337778862885"/>
        </patternFill>
      </fill>
    </dxf>
    <dxf>
      <numFmt numFmtId="166" formatCode=";;;"/>
      <fill>
        <patternFill>
          <bgColor theme="6" tint="0.59996337778862885"/>
        </patternFill>
      </fill>
    </dxf>
    <dxf>
      <numFmt numFmtId="166" formatCode=";;;"/>
      <fill>
        <patternFill>
          <bgColor theme="6" tint="0.59996337778862885"/>
        </patternFill>
      </fill>
    </dxf>
    <dxf>
      <numFmt numFmtId="166" formatCode=";;;"/>
      <fill>
        <patternFill>
          <bgColor theme="6" tint="0.59996337778862885"/>
        </patternFill>
      </fill>
    </dxf>
    <dxf>
      <numFmt numFmtId="166" formatCode=";;;"/>
      <fill>
        <patternFill>
          <bgColor theme="6" tint="0.59996337778862885"/>
        </patternFill>
      </fill>
    </dxf>
    <dxf>
      <numFmt numFmtId="166" formatCode=";;;"/>
      <fill>
        <patternFill>
          <bgColor theme="6" tint="0.59996337778862885"/>
        </patternFill>
      </fill>
    </dxf>
    <dxf>
      <numFmt numFmtId="166" formatCode=";;;"/>
      <fill>
        <patternFill>
          <bgColor theme="6" tint="0.59996337778862885"/>
        </patternFill>
      </fill>
    </dxf>
    <dxf>
      <font>
        <color rgb="FF00B050"/>
      </font>
      <fill>
        <patternFill patternType="solid">
          <bgColor theme="0" tint="-4.9989318521683403E-2"/>
        </patternFill>
      </fill>
    </dxf>
    <dxf>
      <font>
        <color rgb="FFFF0000"/>
      </font>
      <fill>
        <patternFill>
          <bgColor theme="0" tint="-4.9989318521683403E-2"/>
        </patternFill>
      </fill>
    </dxf>
    <dxf>
      <font>
        <color auto="1"/>
      </font>
      <fill>
        <patternFill>
          <bgColor theme="0" tint="-4.9989318521683403E-2"/>
        </patternFill>
      </fill>
    </dxf>
  </dxfs>
  <tableStyles count="0" defaultTableStyle="TableStyleMedium2" defaultPivotStyle="PivotStyleLight16"/>
  <colors>
    <mruColors>
      <color rgb="FFFECB00"/>
      <color rgb="FFB9FFFF"/>
      <color rgb="FF0070C0"/>
      <color rgb="FF002060"/>
      <color rgb="FF001060"/>
      <color rgb="FF9C0006"/>
      <color rgb="FFFFC7CE"/>
      <color rgb="FFB2FFFF"/>
      <color rgb="FF74E7DE"/>
      <color rgb="FF00A3A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3796348849729194E-2"/>
          <c:y val="9.7341503887911643E-2"/>
          <c:w val="0.95050255859249877"/>
          <c:h val="0.47437627922801362"/>
        </c:manualLayout>
      </c:layout>
      <c:barChart>
        <c:barDir val="col"/>
        <c:grouping val="stacked"/>
        <c:varyColors val="0"/>
        <c:ser>
          <c:idx val="0"/>
          <c:order val="0"/>
          <c:spPr>
            <a:noFill/>
            <a:ln>
              <a:noFill/>
            </a:ln>
            <a:effectLst/>
          </c:spPr>
          <c:invertIfNegative val="0"/>
          <c:dLbls>
            <c:delete val="1"/>
          </c:dLbls>
          <c:cat>
            <c:strRef>
              <c:f>Berekening!$F$63:$F$72</c:f>
              <c:strCache>
                <c:ptCount val="10"/>
                <c:pt idx="0">
                  <c:v> Totale kostprijs </c:v>
                </c:pt>
                <c:pt idx="1">
                  <c:v>  </c:v>
                </c:pt>
                <c:pt idx="2">
                  <c:v>  </c:v>
                </c:pt>
                <c:pt idx="3">
                  <c:v>  </c:v>
                </c:pt>
                <c:pt idx="4">
                  <c:v>  </c:v>
                </c:pt>
                <c:pt idx="5">
                  <c:v>  </c:v>
                </c:pt>
                <c:pt idx="6">
                  <c:v>  </c:v>
                </c:pt>
                <c:pt idx="7">
                  <c:v>  </c:v>
                </c:pt>
                <c:pt idx="8">
                  <c:v>  </c:v>
                </c:pt>
                <c:pt idx="9">
                  <c:v>  </c:v>
                </c:pt>
              </c:strCache>
            </c:strRef>
          </c:cat>
          <c:val>
            <c:numRef>
              <c:f>Berekening!$J$63:$J$72</c:f>
              <c:numCache>
                <c:formatCode>General</c:formatCode>
                <c:ptCount val="10"/>
                <c:pt idx="2" formatCode="_ * #,##0_ ;_ * \-#,##0_ ;_ * &quot;-&quot;??_ ;_ @_ ">
                  <c:v>0</c:v>
                </c:pt>
                <c:pt idx="3" formatCode="_ * #,##0_ ;_ * \-#,##0_ ;_ * &quot;-&quot;??_ ;_ @_ ">
                  <c:v>0</c:v>
                </c:pt>
                <c:pt idx="4" formatCode="_ * #,##0_ ;_ * \-#,##0_ ;_ * &quot;-&quot;??_ ;_ @_ ">
                  <c:v>0</c:v>
                </c:pt>
                <c:pt idx="5" formatCode="_ * #,##0_ ;_ * \-#,##0_ ;_ * &quot;-&quot;??_ ;_ @_ ">
                  <c:v>0</c:v>
                </c:pt>
                <c:pt idx="6" formatCode="_ * #,##0_ ;_ * \-#,##0_ ;_ * &quot;-&quot;??_ ;_ @_ ">
                  <c:v>0</c:v>
                </c:pt>
                <c:pt idx="7" formatCode="_ * #,##0_ ;_ * \-#,##0_ ;_ * &quot;-&quot;??_ ;_ @_ ">
                  <c:v>0</c:v>
                </c:pt>
                <c:pt idx="8" formatCode="_ * #,##0_ ;_ * \-#,##0_ ;_ * &quot;-&quot;??_ ;_ @_ ">
                  <c:v>0</c:v>
                </c:pt>
                <c:pt idx="9" formatCode="_ * #,##0_ ;_ * \-#,##0_ ;_ * &quot;-&quot;??_ ;_ @_ ">
                  <c:v>0</c:v>
                </c:pt>
              </c:numCache>
            </c:numRef>
          </c:val>
          <c:extLst>
            <c:ext xmlns:c16="http://schemas.microsoft.com/office/drawing/2014/chart" uri="{C3380CC4-5D6E-409C-BE32-E72D297353CC}">
              <c16:uniqueId val="{00000000-7F0C-437C-AB7C-41068E41CFBA}"/>
            </c:ext>
          </c:extLst>
        </c:ser>
        <c:ser>
          <c:idx val="1"/>
          <c:order val="1"/>
          <c:spPr>
            <a:solidFill>
              <a:schemeClr val="accent2"/>
            </a:solidFill>
            <a:ln>
              <a:noFill/>
            </a:ln>
            <a:effectLst/>
          </c:spPr>
          <c:invertIfNegative val="0"/>
          <c:dLbls>
            <c:delete val="1"/>
          </c:dLbls>
          <c:cat>
            <c:strRef>
              <c:f>Berekening!$F$63:$F$72</c:f>
              <c:strCache>
                <c:ptCount val="10"/>
                <c:pt idx="0">
                  <c:v> Totale kostprijs </c:v>
                </c:pt>
                <c:pt idx="1">
                  <c:v>  </c:v>
                </c:pt>
                <c:pt idx="2">
                  <c:v>  </c:v>
                </c:pt>
                <c:pt idx="3">
                  <c:v>  </c:v>
                </c:pt>
                <c:pt idx="4">
                  <c:v>  </c:v>
                </c:pt>
                <c:pt idx="5">
                  <c:v>  </c:v>
                </c:pt>
                <c:pt idx="6">
                  <c:v>  </c:v>
                </c:pt>
                <c:pt idx="7">
                  <c:v>  </c:v>
                </c:pt>
                <c:pt idx="8">
                  <c:v>  </c:v>
                </c:pt>
                <c:pt idx="9">
                  <c:v>  </c:v>
                </c:pt>
              </c:strCache>
            </c:strRef>
          </c:cat>
          <c:val>
            <c:numRef>
              <c:f>Berekening!$K$63:$K$72</c:f>
              <c:numCache>
                <c:formatCode>_ * #,##0_ ;_ * \-#,##0_ ;_ * "-"??_ ;_ @_ </c:formatCode>
                <c:ptCount val="10"/>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1-7F0C-437C-AB7C-41068E41CFBA}"/>
            </c:ext>
          </c:extLst>
        </c:ser>
        <c:ser>
          <c:idx val="2"/>
          <c:order val="2"/>
          <c:spPr>
            <a:solidFill>
              <a:srgbClr val="0070C0"/>
            </a:solidFill>
            <a:ln>
              <a:noFill/>
            </a:ln>
            <a:effectLst/>
          </c:spPr>
          <c:invertIfNegative val="0"/>
          <c:dPt>
            <c:idx val="0"/>
            <c:invertIfNegative val="0"/>
            <c:bubble3D val="0"/>
            <c:spPr>
              <a:solidFill>
                <a:srgbClr val="002060"/>
              </a:solidFill>
              <a:ln>
                <a:noFill/>
              </a:ln>
              <a:effectLst/>
            </c:spPr>
            <c:extLst>
              <c:ext xmlns:c16="http://schemas.microsoft.com/office/drawing/2014/chart" uri="{C3380CC4-5D6E-409C-BE32-E72D297353CC}">
                <c16:uniqueId val="{00000003-7F0C-437C-AB7C-41068E41CFBA}"/>
              </c:ext>
            </c:extLst>
          </c:dPt>
          <c:dLbls>
            <c:dLbl>
              <c:idx val="0"/>
              <c:numFmt formatCode="#,##0.00" sourceLinked="0"/>
              <c:spPr>
                <a:noFill/>
                <a:ln>
                  <a:noFill/>
                </a:ln>
                <a:effectLst/>
              </c:spPr>
              <c:txPr>
                <a:bodyPr rot="0" spcFirstLastPara="1" vertOverflow="ellipsis" vert="horz" wrap="square" anchor="ctr" anchorCtr="1"/>
                <a:lstStyle/>
                <a:p>
                  <a:pPr>
                    <a:defRPr sz="900" b="1"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dLblPos val="inEnd"/>
              <c:showLegendKey val="0"/>
              <c:showVal val="1"/>
              <c:showCatName val="0"/>
              <c:showSerName val="0"/>
              <c:showPercent val="0"/>
              <c:showBubbleSize val="0"/>
              <c:extLst>
                <c:ext xmlns:c16="http://schemas.microsoft.com/office/drawing/2014/chart" uri="{C3380CC4-5D6E-409C-BE32-E72D297353CC}">
                  <c16:uniqueId val="{00000003-7F0C-437C-AB7C-41068E41CFBA}"/>
                </c:ext>
              </c:extLst>
            </c:dLbl>
            <c:dLbl>
              <c:idx val="1"/>
              <c:layout>
                <c:manualLayout>
                  <c:x val="0"/>
                  <c:y val="-0.14122891725987088"/>
                </c:manualLayout>
              </c:layout>
              <c:numFmt formatCode="#,##0.00" sourceLinked="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3AAF-4C9B-A773-3DBB370F2115}"/>
                </c:ext>
              </c:extLst>
            </c:dLbl>
            <c:dLbl>
              <c:idx val="2"/>
              <c:layout>
                <c:manualLayout>
                  <c:x val="-5.9761550878638318E-17"/>
                  <c:y val="-5.8847764972855821E-2"/>
                </c:manualLayout>
              </c:layout>
              <c:numFmt formatCode="#,##0.00" sourceLinked="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3AAF-4C9B-A773-3DBB370F2115}"/>
                </c:ext>
              </c:extLst>
            </c:dLbl>
            <c:dLbl>
              <c:idx val="3"/>
              <c:layout>
                <c:manualLayout>
                  <c:x val="0"/>
                  <c:y val="-5.8848024912627743E-2"/>
                </c:manualLayout>
              </c:layout>
              <c:numFmt formatCode="#,##0.00" sourceLinked="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3AAF-4C9B-A773-3DBB370F2115}"/>
                </c:ext>
              </c:extLst>
            </c:dLbl>
            <c:dLbl>
              <c:idx val="4"/>
              <c:layout>
                <c:manualLayout>
                  <c:x val="0"/>
                  <c:y val="-6.0003977078510906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77EE-408F-B625-ACBA256BD89D}"/>
                </c:ext>
              </c:extLst>
            </c:dLbl>
            <c:dLbl>
              <c:idx val="5"/>
              <c:layout>
                <c:manualLayout>
                  <c:x val="-1.1952310175727664E-16"/>
                  <c:y val="-5.7858434200795707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77EE-408F-B625-ACBA256BD89D}"/>
                </c:ext>
              </c:extLst>
            </c:dLbl>
            <c:dLbl>
              <c:idx val="6"/>
              <c:layout>
                <c:manualLayout>
                  <c:x val="0"/>
                  <c:y val="-5.2044881201025725E-2"/>
                </c:manualLayout>
              </c:layout>
              <c:numFmt formatCode="#,##0.00" sourceLinked="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FEB-40AB-95B9-2C3F796EBA96}"/>
                </c:ext>
              </c:extLst>
            </c:dLbl>
            <c:dLbl>
              <c:idx val="7"/>
              <c:layout>
                <c:manualLayout>
                  <c:x val="0"/>
                  <c:y val="-4.8848141885525123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77EE-408F-B625-ACBA256BD89D}"/>
                </c:ext>
              </c:extLst>
            </c:dLbl>
            <c:dLbl>
              <c:idx val="8"/>
              <c:layout>
                <c:manualLayout>
                  <c:x val="0"/>
                  <c:y val="-3.9593766124388981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4B5-41A5-96B6-86E5E86CEE14}"/>
                </c:ext>
              </c:extLst>
            </c:dLbl>
            <c:dLbl>
              <c:idx val="9"/>
              <c:layout>
                <c:manualLayout>
                  <c:x val="0"/>
                  <c:y val="-4.4183002798251644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F4B5-41A5-96B6-86E5E86CEE14}"/>
                </c:ext>
              </c:extLst>
            </c:dLbl>
            <c:numFmt formatCode="#,##0.00" sourceLinked="0"/>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Berekening!$F$63:$F$72</c:f>
              <c:strCache>
                <c:ptCount val="10"/>
                <c:pt idx="0">
                  <c:v> Totale kostprijs </c:v>
                </c:pt>
                <c:pt idx="1">
                  <c:v>  </c:v>
                </c:pt>
                <c:pt idx="2">
                  <c:v>  </c:v>
                </c:pt>
                <c:pt idx="3">
                  <c:v>  </c:v>
                </c:pt>
                <c:pt idx="4">
                  <c:v>  </c:v>
                </c:pt>
                <c:pt idx="5">
                  <c:v>  </c:v>
                </c:pt>
                <c:pt idx="6">
                  <c:v>  </c:v>
                </c:pt>
                <c:pt idx="7">
                  <c:v>  </c:v>
                </c:pt>
                <c:pt idx="8">
                  <c:v>  </c:v>
                </c:pt>
                <c:pt idx="9">
                  <c:v>  </c:v>
                </c:pt>
              </c:strCache>
            </c:strRef>
          </c:cat>
          <c:val>
            <c:numRef>
              <c:f>Berekening!$L$63:$L$72</c:f>
              <c:numCache>
                <c:formatCode>_ * #,##0_ ;_ * \-#,##0_ ;_ * "-"??_ ;_ @_ </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9-7F0C-437C-AB7C-41068E41CFBA}"/>
            </c:ext>
          </c:extLst>
        </c:ser>
        <c:dLbls>
          <c:dLblPos val="inEnd"/>
          <c:showLegendKey val="0"/>
          <c:showVal val="1"/>
          <c:showCatName val="0"/>
          <c:showSerName val="0"/>
          <c:showPercent val="0"/>
          <c:showBubbleSize val="0"/>
        </c:dLbls>
        <c:gapWidth val="50"/>
        <c:overlap val="100"/>
        <c:axId val="1204442783"/>
        <c:axId val="1204435295"/>
      </c:barChart>
      <c:catAx>
        <c:axId val="120444278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2700000" spcFirstLastPara="1" vertOverflow="ellipsis"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204435295"/>
        <c:crosses val="autoZero"/>
        <c:auto val="1"/>
        <c:lblAlgn val="ctr"/>
        <c:lblOffset val="100"/>
        <c:noMultiLvlLbl val="0"/>
      </c:catAx>
      <c:valAx>
        <c:axId val="1204435295"/>
        <c:scaling>
          <c:orientation val="minMax"/>
        </c:scaling>
        <c:delete val="1"/>
        <c:axPos val="l"/>
        <c:numFmt formatCode="General" sourceLinked="1"/>
        <c:majorTickMark val="none"/>
        <c:minorTickMark val="none"/>
        <c:tickLblPos val="nextTo"/>
        <c:crossAx val="1204442783"/>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trlProps/ctrlProp1.xml><?xml version="1.0" encoding="utf-8"?>
<formControlPr xmlns="http://schemas.microsoft.com/office/spreadsheetml/2009/9/main" objectType="Spin" dx="22" fmlaLink="$T$12" max="100" page="10" val="100"/>
</file>

<file path=xl/ctrlProps/ctrlProp2.xml><?xml version="1.0" encoding="utf-8"?>
<formControlPr xmlns="http://schemas.microsoft.com/office/spreadsheetml/2009/9/main" objectType="Spin" dx="22" fmlaLink="$T$20" max="100" page="10" val="100"/>
</file>

<file path=xl/ctrlProps/ctrlProp3.xml><?xml version="1.0" encoding="utf-8"?>
<formControlPr xmlns="http://schemas.microsoft.com/office/spreadsheetml/2009/9/main" objectType="Spin" dx="22" fmlaLink="$T$22" max="100" page="10" val="100"/>
</file>

<file path=xl/ctrlProps/ctrlProp4.xml><?xml version="1.0" encoding="utf-8"?>
<formControlPr xmlns="http://schemas.microsoft.com/office/spreadsheetml/2009/9/main" objectType="Spin" dx="22" fmlaLink="$T$24" max="100" page="10" val="100"/>
</file>

<file path=xl/ctrlProps/ctrlProp5.xml><?xml version="1.0" encoding="utf-8"?>
<formControlPr xmlns="http://schemas.microsoft.com/office/spreadsheetml/2009/9/main" objectType="Spin" dx="22" fmlaLink="$T$26" max="100" page="10" val="100"/>
</file>

<file path=xl/ctrlProps/ctrlProp6.xml><?xml version="1.0" encoding="utf-8"?>
<formControlPr xmlns="http://schemas.microsoft.com/office/spreadsheetml/2009/9/main" objectType="Spin" dx="22" fmlaLink="$T$28" max="100" page="10" val="100"/>
</file>

<file path=xl/ctrlProps/ctrlProp7.xml><?xml version="1.0" encoding="utf-8"?>
<formControlPr xmlns="http://schemas.microsoft.com/office/spreadsheetml/2009/9/main" objectType="Spin" dx="22" fmlaLink="$T$14" max="100" page="10" val="100"/>
</file>

<file path=xl/ctrlProps/ctrlProp8.xml><?xml version="1.0" encoding="utf-8"?>
<formControlPr xmlns="http://schemas.microsoft.com/office/spreadsheetml/2009/9/main" objectType="Spin" dx="22" fmlaLink="$T$30" max="100" page="10" val="100"/>
</file>

<file path=xl/ctrlProps/ctrlProp9.xml><?xml version="1.0" encoding="utf-8"?>
<formControlPr xmlns="http://schemas.microsoft.com/office/spreadsheetml/2009/9/main" objectType="Spin" dx="22" fmlaLink="$T$16" max="100" page="10" val="100"/>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13</xdr:col>
          <xdr:colOff>38100</xdr:colOff>
          <xdr:row>10</xdr:row>
          <xdr:rowOff>180975</xdr:rowOff>
        </xdr:from>
        <xdr:to>
          <xdr:col>13</xdr:col>
          <xdr:colOff>238125</xdr:colOff>
          <xdr:row>11</xdr:row>
          <xdr:rowOff>180975</xdr:rowOff>
        </xdr:to>
        <xdr:sp macro="" textlink="">
          <xdr:nvSpPr>
            <xdr:cNvPr id="1026" name="Spinner 2" hidden="1">
              <a:extLst>
                <a:ext uri="{63B3BB69-23CF-44E3-9099-C40C66FF867C}">
                  <a14:compatExt spid="_x0000_s1026"/>
                </a:ext>
                <a:ext uri="{FF2B5EF4-FFF2-40B4-BE49-F238E27FC236}">
                  <a16:creationId xmlns:a16="http://schemas.microsoft.com/office/drawing/2014/main" id="{00000000-0008-0000-0200-000002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38100</xdr:colOff>
          <xdr:row>19</xdr:row>
          <xdr:rowOff>0</xdr:rowOff>
        </xdr:from>
        <xdr:to>
          <xdr:col>13</xdr:col>
          <xdr:colOff>238125</xdr:colOff>
          <xdr:row>20</xdr:row>
          <xdr:rowOff>0</xdr:rowOff>
        </xdr:to>
        <xdr:sp macro="" textlink="">
          <xdr:nvSpPr>
            <xdr:cNvPr id="1027" name="Spinner 3" hidden="1">
              <a:extLst>
                <a:ext uri="{63B3BB69-23CF-44E3-9099-C40C66FF867C}">
                  <a14:compatExt spid="_x0000_s1027"/>
                </a:ext>
                <a:ext uri="{FF2B5EF4-FFF2-40B4-BE49-F238E27FC236}">
                  <a16:creationId xmlns:a16="http://schemas.microsoft.com/office/drawing/2014/main" id="{00000000-0008-0000-0200-000003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38100</xdr:colOff>
          <xdr:row>21</xdr:row>
          <xdr:rowOff>0</xdr:rowOff>
        </xdr:from>
        <xdr:to>
          <xdr:col>13</xdr:col>
          <xdr:colOff>238125</xdr:colOff>
          <xdr:row>22</xdr:row>
          <xdr:rowOff>0</xdr:rowOff>
        </xdr:to>
        <xdr:sp macro="" textlink="">
          <xdr:nvSpPr>
            <xdr:cNvPr id="1028" name="Spinner 4" hidden="1">
              <a:extLst>
                <a:ext uri="{63B3BB69-23CF-44E3-9099-C40C66FF867C}">
                  <a14:compatExt spid="_x0000_s1028"/>
                </a:ext>
                <a:ext uri="{FF2B5EF4-FFF2-40B4-BE49-F238E27FC236}">
                  <a16:creationId xmlns:a16="http://schemas.microsoft.com/office/drawing/2014/main" id="{00000000-0008-0000-0200-000004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38100</xdr:colOff>
          <xdr:row>23</xdr:row>
          <xdr:rowOff>0</xdr:rowOff>
        </xdr:from>
        <xdr:to>
          <xdr:col>13</xdr:col>
          <xdr:colOff>238125</xdr:colOff>
          <xdr:row>24</xdr:row>
          <xdr:rowOff>0</xdr:rowOff>
        </xdr:to>
        <xdr:sp macro="" textlink="">
          <xdr:nvSpPr>
            <xdr:cNvPr id="1029" name="Spinner 5" hidden="1">
              <a:extLst>
                <a:ext uri="{63B3BB69-23CF-44E3-9099-C40C66FF867C}">
                  <a14:compatExt spid="_x0000_s1029"/>
                </a:ext>
                <a:ext uri="{FF2B5EF4-FFF2-40B4-BE49-F238E27FC236}">
                  <a16:creationId xmlns:a16="http://schemas.microsoft.com/office/drawing/2014/main" id="{00000000-0008-0000-0200-000005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38100</xdr:colOff>
          <xdr:row>25</xdr:row>
          <xdr:rowOff>0</xdr:rowOff>
        </xdr:from>
        <xdr:to>
          <xdr:col>13</xdr:col>
          <xdr:colOff>238125</xdr:colOff>
          <xdr:row>26</xdr:row>
          <xdr:rowOff>0</xdr:rowOff>
        </xdr:to>
        <xdr:sp macro="" textlink="">
          <xdr:nvSpPr>
            <xdr:cNvPr id="1030" name="Spinner 6" hidden="1">
              <a:extLst>
                <a:ext uri="{63B3BB69-23CF-44E3-9099-C40C66FF867C}">
                  <a14:compatExt spid="_x0000_s1030"/>
                </a:ext>
                <a:ext uri="{FF2B5EF4-FFF2-40B4-BE49-F238E27FC236}">
                  <a16:creationId xmlns:a16="http://schemas.microsoft.com/office/drawing/2014/main" id="{00000000-0008-0000-0200-000006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38100</xdr:colOff>
          <xdr:row>27</xdr:row>
          <xdr:rowOff>0</xdr:rowOff>
        </xdr:from>
        <xdr:to>
          <xdr:col>13</xdr:col>
          <xdr:colOff>238125</xdr:colOff>
          <xdr:row>28</xdr:row>
          <xdr:rowOff>0</xdr:rowOff>
        </xdr:to>
        <xdr:sp macro="" textlink="">
          <xdr:nvSpPr>
            <xdr:cNvPr id="1031" name="Spinner 7" hidden="1">
              <a:extLst>
                <a:ext uri="{63B3BB69-23CF-44E3-9099-C40C66FF867C}">
                  <a14:compatExt spid="_x0000_s1031"/>
                </a:ext>
                <a:ext uri="{FF2B5EF4-FFF2-40B4-BE49-F238E27FC236}">
                  <a16:creationId xmlns:a16="http://schemas.microsoft.com/office/drawing/2014/main" id="{00000000-0008-0000-0200-000007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38100</xdr:colOff>
          <xdr:row>13</xdr:row>
          <xdr:rowOff>0</xdr:rowOff>
        </xdr:from>
        <xdr:to>
          <xdr:col>13</xdr:col>
          <xdr:colOff>238125</xdr:colOff>
          <xdr:row>14</xdr:row>
          <xdr:rowOff>0</xdr:rowOff>
        </xdr:to>
        <xdr:sp macro="" textlink="">
          <xdr:nvSpPr>
            <xdr:cNvPr id="1033" name="Spinner 9" hidden="1">
              <a:extLst>
                <a:ext uri="{63B3BB69-23CF-44E3-9099-C40C66FF867C}">
                  <a14:compatExt spid="_x0000_s1033"/>
                </a:ext>
                <a:ext uri="{FF2B5EF4-FFF2-40B4-BE49-F238E27FC236}">
                  <a16:creationId xmlns:a16="http://schemas.microsoft.com/office/drawing/2014/main" id="{00000000-0008-0000-0200-000009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38100</xdr:colOff>
          <xdr:row>29</xdr:row>
          <xdr:rowOff>0</xdr:rowOff>
        </xdr:from>
        <xdr:to>
          <xdr:col>13</xdr:col>
          <xdr:colOff>238125</xdr:colOff>
          <xdr:row>30</xdr:row>
          <xdr:rowOff>0</xdr:rowOff>
        </xdr:to>
        <xdr:sp macro="" textlink="">
          <xdr:nvSpPr>
            <xdr:cNvPr id="1035" name="Spinner 11" hidden="1">
              <a:extLst>
                <a:ext uri="{63B3BB69-23CF-44E3-9099-C40C66FF867C}">
                  <a14:compatExt spid="_x0000_s1035"/>
                </a:ext>
                <a:ext uri="{FF2B5EF4-FFF2-40B4-BE49-F238E27FC236}">
                  <a16:creationId xmlns:a16="http://schemas.microsoft.com/office/drawing/2014/main" id="{00000000-0008-0000-0200-00000B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twoCellAnchor>
    <xdr:from>
      <xdr:col>5</xdr:col>
      <xdr:colOff>3663</xdr:colOff>
      <xdr:row>1</xdr:row>
      <xdr:rowOff>185005</xdr:rowOff>
    </xdr:from>
    <xdr:to>
      <xdr:col>6</xdr:col>
      <xdr:colOff>212481</xdr:colOff>
      <xdr:row>4</xdr:row>
      <xdr:rowOff>380999</xdr:rowOff>
    </xdr:to>
    <xdr:sp macro="" textlink="">
      <xdr:nvSpPr>
        <xdr:cNvPr id="2" name="Speech Bubble: Rectangle 1">
          <a:extLst>
            <a:ext uri="{FF2B5EF4-FFF2-40B4-BE49-F238E27FC236}">
              <a16:creationId xmlns:a16="http://schemas.microsoft.com/office/drawing/2014/main" id="{00000000-0008-0000-0200-000002000000}"/>
            </a:ext>
          </a:extLst>
        </xdr:cNvPr>
        <xdr:cNvSpPr/>
      </xdr:nvSpPr>
      <xdr:spPr>
        <a:xfrm>
          <a:off x="1249240" y="368178"/>
          <a:ext cx="4209318" cy="855417"/>
        </a:xfrm>
        <a:prstGeom prst="wedgeRectCallout">
          <a:avLst>
            <a:gd name="adj1" fmla="val -53496"/>
            <a:gd name="adj2" fmla="val -11027"/>
          </a:avLst>
        </a:prstGeom>
        <a:solidFill>
          <a:schemeClr val="bg1"/>
        </a:solidFill>
        <a:ln w="6350">
          <a:solidFill>
            <a:srgbClr val="00206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r>
            <a:rPr lang="nl-NL" sz="1000" b="1">
              <a:solidFill>
                <a:srgbClr val="002060"/>
              </a:solidFill>
              <a:latin typeface="Arial" panose="020B0604020202020204" pitchFamily="34" charset="0"/>
              <a:ea typeface="+mn-ea"/>
              <a:cs typeface="Arial" panose="020B0604020202020204" pitchFamily="34" charset="0"/>
            </a:rPr>
            <a:t>Toelichting</a:t>
          </a:r>
        </a:p>
        <a:p>
          <a:pPr marL="0" indent="0" algn="l"/>
          <a:r>
            <a:rPr lang="nl-NL" sz="1000" b="0">
              <a:solidFill>
                <a:srgbClr val="002060"/>
              </a:solidFill>
              <a:latin typeface="Arial" panose="020B0604020202020204" pitchFamily="34" charset="0"/>
              <a:ea typeface="+mn-ea"/>
              <a:cs typeface="Arial" panose="020B0604020202020204" pitchFamily="34" charset="0"/>
            </a:rPr>
            <a:t>Let</a:t>
          </a:r>
          <a:r>
            <a:rPr lang="nl-NL" sz="1000" b="0" baseline="0">
              <a:solidFill>
                <a:srgbClr val="002060"/>
              </a:solidFill>
              <a:latin typeface="Arial" panose="020B0604020202020204" pitchFamily="34" charset="0"/>
              <a:ea typeface="+mn-ea"/>
              <a:cs typeface="Arial" panose="020B0604020202020204" pitchFamily="34" charset="0"/>
            </a:rPr>
            <a:t> op dat u </a:t>
          </a:r>
          <a:r>
            <a:rPr lang="nl-NL" sz="1000" b="1" baseline="0">
              <a:solidFill>
                <a:srgbClr val="002060"/>
              </a:solidFill>
              <a:latin typeface="Arial" panose="020B0604020202020204" pitchFamily="34" charset="0"/>
              <a:ea typeface="+mn-ea"/>
              <a:cs typeface="Arial" panose="020B0604020202020204" pitchFamily="34" charset="0"/>
            </a:rPr>
            <a:t>geen materiaalkosten invoert </a:t>
          </a:r>
          <a:r>
            <a:rPr lang="nl-NL" sz="1000" b="0" baseline="0">
              <a:solidFill>
                <a:srgbClr val="002060"/>
              </a:solidFill>
              <a:latin typeface="Arial" panose="020B0604020202020204" pitchFamily="34" charset="0"/>
              <a:ea typeface="+mn-ea"/>
              <a:cs typeface="Arial" panose="020B0604020202020204" pitchFamily="34" charset="0"/>
            </a:rPr>
            <a:t>(bijvoorbeeld onderdelen, olie, vloeistoffen). Dit in verband met rechtstreekse facturering van deze materiaalkosten aan de klant waardoor dit niet mee hoeft te worden genomen in de berekening van het uurtarief van de werkplaats.</a:t>
          </a:r>
          <a:endParaRPr lang="nl-NL" sz="1000" b="0">
            <a:solidFill>
              <a:srgbClr val="002060"/>
            </a:solidFill>
            <a:latin typeface="Arial" panose="020B0604020202020204" pitchFamily="34" charset="0"/>
            <a:ea typeface="+mn-ea"/>
            <a:cs typeface="Arial" panose="020B0604020202020204" pitchFamily="34" charset="0"/>
          </a:endParaRPr>
        </a:p>
      </xdr:txBody>
    </xdr:sp>
    <xdr:clientData/>
  </xdr:twoCellAnchor>
  <xdr:twoCellAnchor>
    <xdr:from>
      <xdr:col>10</xdr:col>
      <xdr:colOff>977350</xdr:colOff>
      <xdr:row>6</xdr:row>
      <xdr:rowOff>49696</xdr:rowOff>
    </xdr:from>
    <xdr:to>
      <xdr:col>20</xdr:col>
      <xdr:colOff>24848</xdr:colOff>
      <xdr:row>9</xdr:row>
      <xdr:rowOff>132522</xdr:rowOff>
    </xdr:to>
    <xdr:sp macro="" textlink="">
      <xdr:nvSpPr>
        <xdr:cNvPr id="3" name="Speech Bubble: Rectangle 2">
          <a:extLst>
            <a:ext uri="{FF2B5EF4-FFF2-40B4-BE49-F238E27FC236}">
              <a16:creationId xmlns:a16="http://schemas.microsoft.com/office/drawing/2014/main" id="{00000000-0008-0000-0200-000003000000}"/>
            </a:ext>
          </a:extLst>
        </xdr:cNvPr>
        <xdr:cNvSpPr/>
      </xdr:nvSpPr>
      <xdr:spPr>
        <a:xfrm>
          <a:off x="8092111" y="1408044"/>
          <a:ext cx="1822172" cy="646043"/>
        </a:xfrm>
        <a:prstGeom prst="wedgeRectCallout">
          <a:avLst>
            <a:gd name="adj1" fmla="val 10458"/>
            <a:gd name="adj2" fmla="val 66842"/>
          </a:avLst>
        </a:prstGeom>
        <a:solidFill>
          <a:schemeClr val="bg1"/>
        </a:solidFill>
        <a:ln w="6350">
          <a:solidFill>
            <a:srgbClr val="00206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r>
            <a:rPr lang="nl-NL" sz="900" b="0">
              <a:solidFill>
                <a:srgbClr val="002060"/>
              </a:solidFill>
              <a:latin typeface="Arial" panose="020B0604020202020204" pitchFamily="34" charset="0"/>
              <a:ea typeface="+mn-ea"/>
              <a:cs typeface="Arial" panose="020B0604020202020204" pitchFamily="34" charset="0"/>
            </a:rPr>
            <a:t>%-Doorbelasting mogelijk met </a:t>
          </a:r>
          <a:r>
            <a:rPr lang="nl-NL" sz="900" b="1">
              <a:solidFill>
                <a:srgbClr val="002060"/>
              </a:solidFill>
              <a:latin typeface="Arial" panose="020B0604020202020204" pitchFamily="34" charset="0"/>
              <a:ea typeface="+mn-ea"/>
              <a:cs typeface="Arial" panose="020B0604020202020204" pitchFamily="34" charset="0"/>
            </a:rPr>
            <a:t>knop</a:t>
          </a:r>
          <a:r>
            <a:rPr lang="nl-NL" sz="900" b="0">
              <a:solidFill>
                <a:srgbClr val="002060"/>
              </a:solidFill>
              <a:latin typeface="Arial" panose="020B0604020202020204" pitchFamily="34" charset="0"/>
              <a:ea typeface="+mn-ea"/>
              <a:cs typeface="Arial" panose="020B0604020202020204" pitchFamily="34" charset="0"/>
            </a:rPr>
            <a:t> of </a:t>
          </a:r>
          <a:r>
            <a:rPr lang="nl-NL" sz="900" b="1">
              <a:solidFill>
                <a:srgbClr val="002060"/>
              </a:solidFill>
              <a:latin typeface="Arial" panose="020B0604020202020204" pitchFamily="34" charset="0"/>
              <a:ea typeface="+mn-ea"/>
              <a:cs typeface="Arial" panose="020B0604020202020204" pitchFamily="34" charset="0"/>
            </a:rPr>
            <a:t>handmatig </a:t>
          </a:r>
          <a:r>
            <a:rPr lang="nl-NL" sz="900" b="0" i="1">
              <a:solidFill>
                <a:srgbClr val="002060"/>
              </a:solidFill>
              <a:latin typeface="Arial" panose="020B0604020202020204" pitchFamily="34" charset="0"/>
              <a:ea typeface="+mn-ea"/>
              <a:cs typeface="Arial" panose="020B0604020202020204" pitchFamily="34" charset="0"/>
            </a:rPr>
            <a:t>(Let</a:t>
          </a:r>
          <a:r>
            <a:rPr lang="nl-NL" sz="900" b="0" i="1" baseline="0">
              <a:solidFill>
                <a:srgbClr val="002060"/>
              </a:solidFill>
              <a:latin typeface="Arial" panose="020B0604020202020204" pitchFamily="34" charset="0"/>
              <a:ea typeface="+mn-ea"/>
              <a:cs typeface="Arial" panose="020B0604020202020204" pitchFamily="34" charset="0"/>
            </a:rPr>
            <a:t> op!: a</a:t>
          </a:r>
          <a:r>
            <a:rPr lang="nl-NL" sz="900" b="0" i="1">
              <a:solidFill>
                <a:srgbClr val="002060"/>
              </a:solidFill>
              <a:latin typeface="Arial" panose="020B0604020202020204" pitchFamily="34" charset="0"/>
              <a:ea typeface="+mn-ea"/>
              <a:cs typeface="Arial" panose="020B0604020202020204" pitchFamily="34" charset="0"/>
            </a:rPr>
            <a:t>ls de blauwe cel is gevuld,</a:t>
          </a:r>
          <a:r>
            <a:rPr lang="nl-NL" sz="900" b="0" i="1" baseline="0">
              <a:solidFill>
                <a:srgbClr val="002060"/>
              </a:solidFill>
              <a:latin typeface="Arial" panose="020B0604020202020204" pitchFamily="34" charset="0"/>
              <a:ea typeface="+mn-ea"/>
              <a:cs typeface="Arial" panose="020B0604020202020204" pitchFamily="34" charset="0"/>
            </a:rPr>
            <a:t> kunt u de witte cel niet wijzigen).</a:t>
          </a:r>
          <a:endParaRPr lang="nl-NL" sz="900" b="1" i="1">
            <a:solidFill>
              <a:srgbClr val="002060"/>
            </a:solidFill>
            <a:latin typeface="Arial" panose="020B0604020202020204" pitchFamily="34" charset="0"/>
            <a:ea typeface="+mn-ea"/>
            <a:cs typeface="Arial" panose="020B0604020202020204" pitchFamily="34" charset="0"/>
          </a:endParaRPr>
        </a:p>
      </xdr:txBody>
    </xdr:sp>
    <xdr:clientData/>
  </xdr:twoCellAnchor>
  <mc:AlternateContent xmlns:mc="http://schemas.openxmlformats.org/markup-compatibility/2006">
    <mc:Choice xmlns:a14="http://schemas.microsoft.com/office/drawing/2010/main" Requires="a14">
      <xdr:twoCellAnchor>
        <xdr:from>
          <xdr:col>13</xdr:col>
          <xdr:colOff>38100</xdr:colOff>
          <xdr:row>14</xdr:row>
          <xdr:rowOff>190500</xdr:rowOff>
        </xdr:from>
        <xdr:to>
          <xdr:col>13</xdr:col>
          <xdr:colOff>238125</xdr:colOff>
          <xdr:row>15</xdr:row>
          <xdr:rowOff>190500</xdr:rowOff>
        </xdr:to>
        <xdr:sp macro="" textlink="">
          <xdr:nvSpPr>
            <xdr:cNvPr id="1037" name="Spinner 13" hidden="1">
              <a:extLst>
                <a:ext uri="{63B3BB69-23CF-44E3-9099-C40C66FF867C}">
                  <a14:compatExt spid="_x0000_s1037"/>
                </a:ext>
                <a:ext uri="{FF2B5EF4-FFF2-40B4-BE49-F238E27FC236}">
                  <a16:creationId xmlns:a16="http://schemas.microsoft.com/office/drawing/2014/main" id="{00000000-0008-0000-0200-00000D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2</xdr:col>
      <xdr:colOff>111116</xdr:colOff>
      <xdr:row>8</xdr:row>
      <xdr:rowOff>11639</xdr:rowOff>
    </xdr:from>
    <xdr:to>
      <xdr:col>17</xdr:col>
      <xdr:colOff>68791</xdr:colOff>
      <xdr:row>28</xdr:row>
      <xdr:rowOff>32809</xdr:rowOff>
    </xdr:to>
    <xdr:graphicFrame macro="">
      <xdr:nvGraphicFramePr>
        <xdr:cNvPr id="19" name="Chart 18">
          <a:extLst>
            <a:ext uri="{FF2B5EF4-FFF2-40B4-BE49-F238E27FC236}">
              <a16:creationId xmlns:a16="http://schemas.microsoft.com/office/drawing/2014/main" id="{00000000-0008-0000-0300-00001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0EB9BA-98AE-4695-8125-D3F7A8D39B46}">
  <sheetPr codeName="Sheet2">
    <tabColor rgb="FF002060"/>
  </sheetPr>
  <dimension ref="A1:V78"/>
  <sheetViews>
    <sheetView zoomScaleNormal="100" workbookViewId="0">
      <selection activeCell="C15" sqref="C15:N20"/>
    </sheetView>
  </sheetViews>
  <sheetFormatPr defaultColWidth="0" defaultRowHeight="12.75" customHeight="1" zeroHeight="1"/>
  <cols>
    <col min="1" max="1" width="8.28515625" style="4" customWidth="1"/>
    <col min="2" max="2" width="9.140625" style="6" customWidth="1"/>
    <col min="3" max="3" width="24.85546875" style="6" customWidth="1"/>
    <col min="4" max="4" width="41.5703125" style="6" customWidth="1"/>
    <col min="5" max="5" width="9.140625" style="6" customWidth="1"/>
    <col min="6" max="6" width="39.5703125" style="6" customWidth="1"/>
    <col min="7" max="14" width="9.140625" style="6" hidden="1" customWidth="1"/>
    <col min="15" max="15" width="16.28515625" style="6" hidden="1" customWidth="1"/>
    <col min="16" max="22" width="7.5703125" style="6" hidden="1" customWidth="1"/>
    <col min="23" max="16384" width="9.140625" style="6" hidden="1"/>
  </cols>
  <sheetData>
    <row r="1" spans="1:20">
      <c r="A1" s="101"/>
      <c r="B1" s="95"/>
      <c r="C1" s="95"/>
      <c r="D1" s="95"/>
      <c r="E1" s="95"/>
      <c r="F1" s="95"/>
      <c r="G1" s="95"/>
      <c r="H1" s="95"/>
      <c r="I1" s="95"/>
      <c r="J1" s="95"/>
      <c r="K1" s="95"/>
      <c r="L1" s="95"/>
      <c r="M1" s="95"/>
      <c r="N1" s="95"/>
      <c r="O1" s="5"/>
      <c r="P1" s="5"/>
      <c r="Q1" s="5"/>
      <c r="R1" s="5"/>
      <c r="S1" s="5"/>
      <c r="T1" s="5"/>
    </row>
    <row r="2" spans="1:20">
      <c r="A2" s="101"/>
      <c r="B2" s="95"/>
      <c r="C2" s="95"/>
      <c r="D2" s="95"/>
      <c r="E2" s="95"/>
      <c r="F2" s="95"/>
      <c r="G2" s="95"/>
      <c r="H2" s="95"/>
      <c r="I2" s="95"/>
      <c r="J2" s="95"/>
      <c r="K2" s="95"/>
      <c r="L2" s="95"/>
      <c r="M2" s="95"/>
      <c r="N2" s="95"/>
      <c r="O2" s="5"/>
      <c r="P2" s="5"/>
      <c r="Q2" s="5"/>
      <c r="R2" s="5"/>
      <c r="S2" s="5"/>
      <c r="T2" s="5"/>
    </row>
    <row r="3" spans="1:20">
      <c r="A3" s="101"/>
      <c r="B3" s="95"/>
      <c r="C3" s="95"/>
      <c r="D3" s="95"/>
      <c r="E3" s="95"/>
      <c r="F3" s="95"/>
      <c r="G3" s="95"/>
      <c r="H3" s="95"/>
      <c r="I3" s="95"/>
      <c r="J3" s="95"/>
      <c r="K3" s="95"/>
      <c r="L3" s="95"/>
      <c r="M3" s="95"/>
      <c r="N3" s="95"/>
      <c r="O3" s="5"/>
      <c r="P3" s="5"/>
      <c r="Q3" s="5"/>
      <c r="R3" s="5"/>
      <c r="S3" s="5"/>
      <c r="T3" s="5"/>
    </row>
    <row r="4" spans="1:20" ht="15">
      <c r="A4" s="101"/>
      <c r="B4" s="95"/>
      <c r="C4" s="95"/>
      <c r="D4" s="96"/>
      <c r="E4" s="95"/>
      <c r="F4" s="95"/>
      <c r="G4" s="95"/>
      <c r="H4" s="95"/>
      <c r="I4" s="95"/>
      <c r="J4" s="95"/>
      <c r="K4" s="95"/>
      <c r="L4" s="95"/>
      <c r="M4" s="95"/>
      <c r="N4" s="95"/>
      <c r="O4" s="5"/>
      <c r="P4" s="5"/>
      <c r="Q4" s="5"/>
      <c r="R4" s="5"/>
      <c r="S4" s="5"/>
      <c r="T4" s="5"/>
    </row>
    <row r="5" spans="1:20" ht="20.25">
      <c r="A5" s="101"/>
      <c r="B5" s="95"/>
      <c r="C5" s="102" t="s">
        <v>0</v>
      </c>
      <c r="D5" s="103"/>
      <c r="E5" s="104"/>
      <c r="F5" s="104"/>
      <c r="G5" s="104"/>
      <c r="H5" s="104"/>
      <c r="I5" s="104"/>
      <c r="J5" s="104"/>
      <c r="K5" s="104"/>
      <c r="L5" s="104"/>
      <c r="M5" s="104"/>
      <c r="N5" s="104"/>
      <c r="O5" s="5"/>
      <c r="P5" s="5"/>
      <c r="Q5" s="5"/>
      <c r="R5" s="5"/>
      <c r="S5" s="5"/>
      <c r="T5" s="5"/>
    </row>
    <row r="6" spans="1:20" ht="59.25" customHeight="1">
      <c r="A6" s="101"/>
      <c r="B6" s="95"/>
      <c r="C6" s="144" t="s">
        <v>1</v>
      </c>
      <c r="D6" s="144"/>
      <c r="E6" s="144"/>
      <c r="F6" s="104"/>
      <c r="G6" s="104"/>
      <c r="H6" s="104"/>
      <c r="I6" s="104"/>
      <c r="J6" s="104"/>
      <c r="K6" s="104"/>
      <c r="L6" s="104"/>
      <c r="M6" s="104"/>
      <c r="N6" s="104"/>
      <c r="O6" s="5"/>
      <c r="P6" s="5"/>
      <c r="Q6" s="5"/>
      <c r="R6" s="5"/>
      <c r="S6" s="5"/>
      <c r="T6" s="5"/>
    </row>
    <row r="7" spans="1:20" ht="27.75" customHeight="1">
      <c r="A7" s="101"/>
      <c r="B7" s="95"/>
      <c r="C7" s="118" t="s">
        <v>2</v>
      </c>
      <c r="D7" s="105"/>
      <c r="E7" s="104"/>
      <c r="F7" s="104"/>
      <c r="G7" s="104"/>
      <c r="H7" s="104"/>
      <c r="I7" s="104"/>
      <c r="J7" s="104"/>
      <c r="K7" s="104"/>
      <c r="L7" s="104"/>
      <c r="M7" s="104"/>
      <c r="N7" s="104"/>
      <c r="O7" s="5"/>
      <c r="P7" s="5"/>
      <c r="Q7" s="5"/>
      <c r="R7" s="5"/>
      <c r="S7" s="5"/>
      <c r="T7" s="5"/>
    </row>
    <row r="8" spans="1:20" ht="15">
      <c r="A8" s="101"/>
      <c r="B8" s="95"/>
      <c r="C8" s="106"/>
      <c r="D8" s="104"/>
      <c r="E8" s="104"/>
      <c r="F8" s="104"/>
      <c r="G8" s="104"/>
      <c r="H8" s="104"/>
      <c r="I8" s="104"/>
      <c r="J8" s="104"/>
      <c r="K8" s="104"/>
      <c r="L8" s="104"/>
      <c r="M8" s="104"/>
      <c r="N8" s="104"/>
      <c r="O8" s="5"/>
      <c r="P8" s="5"/>
      <c r="Q8" s="5"/>
      <c r="R8" s="5"/>
      <c r="S8" s="5"/>
      <c r="T8" s="5"/>
    </row>
    <row r="9" spans="1:20" ht="15">
      <c r="A9" s="101"/>
      <c r="B9" s="95"/>
      <c r="C9" s="107"/>
      <c r="D9" s="107"/>
      <c r="E9" s="107"/>
      <c r="F9" s="104"/>
      <c r="G9" s="104"/>
      <c r="H9" s="104"/>
      <c r="I9" s="104"/>
      <c r="J9" s="104"/>
      <c r="K9" s="104"/>
      <c r="L9" s="104"/>
      <c r="M9" s="104"/>
      <c r="N9" s="104"/>
      <c r="O9" s="5"/>
      <c r="P9" s="5"/>
      <c r="Q9" s="5"/>
      <c r="R9" s="5"/>
      <c r="S9" s="5"/>
      <c r="T9" s="5"/>
    </row>
    <row r="10" spans="1:20">
      <c r="A10" s="101"/>
      <c r="B10" s="95"/>
      <c r="C10" s="104"/>
      <c r="D10" s="104"/>
      <c r="E10" s="104"/>
      <c r="F10" s="104"/>
      <c r="G10" s="104"/>
      <c r="H10" s="104"/>
      <c r="I10" s="104"/>
      <c r="J10" s="104"/>
      <c r="K10" s="104"/>
      <c r="L10" s="104"/>
      <c r="M10" s="104"/>
      <c r="N10" s="104"/>
      <c r="O10" s="5"/>
      <c r="P10" s="5"/>
      <c r="Q10" s="5"/>
      <c r="R10" s="5"/>
      <c r="S10" s="5"/>
      <c r="T10" s="5"/>
    </row>
    <row r="11" spans="1:20">
      <c r="A11" s="101"/>
      <c r="B11" s="95"/>
      <c r="C11" s="104"/>
      <c r="D11" s="104"/>
      <c r="E11" s="104"/>
      <c r="F11" s="104"/>
      <c r="G11" s="104"/>
      <c r="H11" s="104"/>
      <c r="I11" s="104"/>
      <c r="J11" s="104"/>
      <c r="K11" s="104"/>
      <c r="L11" s="104"/>
      <c r="M11" s="104"/>
      <c r="N11" s="104"/>
      <c r="O11" s="5"/>
      <c r="P11" s="5"/>
      <c r="Q11" s="5"/>
      <c r="R11" s="5"/>
      <c r="S11" s="5"/>
      <c r="T11" s="5"/>
    </row>
    <row r="12" spans="1:20">
      <c r="A12" s="101"/>
      <c r="B12" s="95"/>
      <c r="C12" s="104" t="s">
        <v>3</v>
      </c>
      <c r="D12" s="104"/>
      <c r="E12" s="108"/>
      <c r="F12" s="104"/>
      <c r="G12" s="104"/>
      <c r="H12" s="104"/>
      <c r="I12" s="104"/>
      <c r="J12" s="104"/>
      <c r="K12" s="104"/>
      <c r="L12" s="104"/>
      <c r="M12" s="104"/>
      <c r="N12" s="104"/>
      <c r="O12" s="5"/>
      <c r="P12" s="5"/>
      <c r="Q12" s="5"/>
      <c r="R12" s="5"/>
      <c r="S12" s="5"/>
      <c r="T12" s="5"/>
    </row>
    <row r="13" spans="1:20" ht="15">
      <c r="A13" s="101"/>
      <c r="B13" s="95"/>
      <c r="C13" s="142"/>
      <c r="D13" s="142"/>
      <c r="E13" s="142"/>
      <c r="F13" s="104"/>
      <c r="G13" s="104"/>
      <c r="H13" s="104"/>
      <c r="I13" s="104"/>
      <c r="J13" s="104"/>
      <c r="K13" s="104"/>
      <c r="L13" s="104"/>
      <c r="M13" s="104"/>
      <c r="N13" s="104"/>
      <c r="O13" s="5"/>
      <c r="P13" s="5"/>
      <c r="Q13" s="5"/>
      <c r="R13" s="5"/>
      <c r="S13" s="5"/>
      <c r="T13" s="5"/>
    </row>
    <row r="14" spans="1:20">
      <c r="A14" s="101"/>
      <c r="B14" s="95"/>
      <c r="C14" s="104"/>
      <c r="D14" s="104"/>
      <c r="E14" s="104"/>
      <c r="F14" s="104"/>
      <c r="G14" s="104"/>
      <c r="H14" s="104"/>
      <c r="I14" s="104"/>
      <c r="J14" s="104"/>
      <c r="K14" s="104"/>
      <c r="L14" s="104"/>
      <c r="M14" s="104"/>
      <c r="N14" s="104"/>
      <c r="O14" s="5"/>
      <c r="P14" s="5"/>
      <c r="Q14" s="5"/>
      <c r="R14" s="5"/>
      <c r="S14" s="5"/>
      <c r="T14" s="5"/>
    </row>
    <row r="15" spans="1:20" ht="12.75" customHeight="1">
      <c r="A15" s="101"/>
      <c r="B15" s="95"/>
      <c r="C15" s="145"/>
      <c r="D15" s="145"/>
      <c r="E15" s="145"/>
      <c r="F15" s="145"/>
      <c r="G15" s="145"/>
      <c r="H15" s="145"/>
      <c r="I15" s="145"/>
      <c r="J15" s="145"/>
      <c r="K15" s="145"/>
      <c r="L15" s="145"/>
      <c r="M15" s="145"/>
      <c r="N15" s="145"/>
      <c r="O15" s="7"/>
      <c r="P15" s="7"/>
      <c r="Q15" s="7"/>
      <c r="R15" s="7"/>
      <c r="S15" s="7"/>
      <c r="T15" s="5"/>
    </row>
    <row r="16" spans="1:20" ht="12.75" customHeight="1">
      <c r="A16" s="101"/>
      <c r="B16" s="95"/>
      <c r="C16" s="145"/>
      <c r="D16" s="145"/>
      <c r="E16" s="145"/>
      <c r="F16" s="145"/>
      <c r="G16" s="145"/>
      <c r="H16" s="145"/>
      <c r="I16" s="145"/>
      <c r="J16" s="145"/>
      <c r="K16" s="145"/>
      <c r="L16" s="145"/>
      <c r="M16" s="145"/>
      <c r="N16" s="145"/>
      <c r="O16" s="7"/>
      <c r="P16" s="7"/>
      <c r="Q16" s="7"/>
      <c r="R16" s="7"/>
      <c r="S16" s="7"/>
      <c r="T16" s="5"/>
    </row>
    <row r="17" spans="1:20" ht="12.75" customHeight="1">
      <c r="A17" s="101"/>
      <c r="B17" s="95"/>
      <c r="C17" s="145"/>
      <c r="D17" s="145"/>
      <c r="E17" s="145"/>
      <c r="F17" s="145"/>
      <c r="G17" s="145"/>
      <c r="H17" s="145"/>
      <c r="I17" s="145"/>
      <c r="J17" s="145"/>
      <c r="K17" s="145"/>
      <c r="L17" s="145"/>
      <c r="M17" s="145"/>
      <c r="N17" s="145"/>
      <c r="O17" s="7"/>
      <c r="P17" s="7"/>
      <c r="Q17" s="7"/>
      <c r="R17" s="7"/>
      <c r="S17" s="7"/>
      <c r="T17" s="5"/>
    </row>
    <row r="18" spans="1:20" ht="12.75" customHeight="1">
      <c r="A18" s="101"/>
      <c r="B18" s="95"/>
      <c r="C18" s="145"/>
      <c r="D18" s="145"/>
      <c r="E18" s="145"/>
      <c r="F18" s="145"/>
      <c r="G18" s="145"/>
      <c r="H18" s="145"/>
      <c r="I18" s="145"/>
      <c r="J18" s="145"/>
      <c r="K18" s="145"/>
      <c r="L18" s="145"/>
      <c r="M18" s="145"/>
      <c r="N18" s="145"/>
      <c r="O18" s="7"/>
      <c r="P18" s="7"/>
      <c r="Q18" s="7"/>
      <c r="R18" s="7"/>
      <c r="S18" s="7"/>
      <c r="T18" s="5"/>
    </row>
    <row r="19" spans="1:20" ht="12.75" customHeight="1">
      <c r="A19" s="101"/>
      <c r="B19" s="95"/>
      <c r="C19" s="145"/>
      <c r="D19" s="145"/>
      <c r="E19" s="145"/>
      <c r="F19" s="145"/>
      <c r="G19" s="145"/>
      <c r="H19" s="145"/>
      <c r="I19" s="145"/>
      <c r="J19" s="145"/>
      <c r="K19" s="145"/>
      <c r="L19" s="145"/>
      <c r="M19" s="145"/>
      <c r="N19" s="145"/>
      <c r="O19" s="7"/>
      <c r="P19" s="7"/>
      <c r="Q19" s="7"/>
      <c r="R19" s="7"/>
      <c r="S19" s="7"/>
      <c r="T19" s="5"/>
    </row>
    <row r="20" spans="1:20" ht="12.75" customHeight="1">
      <c r="A20" s="101"/>
      <c r="B20" s="95"/>
      <c r="C20" s="145"/>
      <c r="D20" s="145"/>
      <c r="E20" s="145"/>
      <c r="F20" s="145"/>
      <c r="G20" s="145"/>
      <c r="H20" s="145"/>
      <c r="I20" s="145"/>
      <c r="J20" s="145"/>
      <c r="K20" s="145"/>
      <c r="L20" s="145"/>
      <c r="M20" s="145"/>
      <c r="N20" s="145"/>
      <c r="O20" s="7"/>
      <c r="P20" s="7"/>
      <c r="Q20" s="7"/>
      <c r="R20" s="7"/>
      <c r="S20" s="7"/>
      <c r="T20" s="5"/>
    </row>
    <row r="21" spans="1:20">
      <c r="A21" s="101"/>
      <c r="B21" s="95"/>
      <c r="C21" s="97"/>
      <c r="D21" s="97"/>
      <c r="E21" s="97"/>
      <c r="F21" s="97"/>
      <c r="G21" s="97"/>
      <c r="H21" s="97"/>
      <c r="I21" s="97"/>
      <c r="J21" s="97"/>
      <c r="K21" s="97"/>
      <c r="L21" s="97"/>
      <c r="M21" s="97"/>
      <c r="N21" s="97"/>
      <c r="O21" s="5"/>
      <c r="P21" s="5"/>
      <c r="Q21" s="5"/>
      <c r="R21" s="5"/>
      <c r="S21" s="5"/>
      <c r="T21" s="5"/>
    </row>
    <row r="22" spans="1:20" ht="15.75">
      <c r="A22" s="101"/>
      <c r="B22" s="95"/>
      <c r="C22" s="98"/>
      <c r="D22" s="97"/>
      <c r="E22" s="97"/>
      <c r="F22" s="97"/>
      <c r="G22" s="97"/>
      <c r="H22" s="97"/>
      <c r="I22" s="97"/>
      <c r="J22" s="97"/>
      <c r="K22" s="97"/>
      <c r="L22" s="97"/>
      <c r="M22" s="97"/>
      <c r="N22" s="97"/>
      <c r="O22" s="5"/>
      <c r="P22" s="5"/>
      <c r="Q22" s="5"/>
      <c r="R22" s="5"/>
      <c r="S22" s="5"/>
      <c r="T22" s="5"/>
    </row>
    <row r="23" spans="1:20" ht="15">
      <c r="A23" s="101"/>
      <c r="B23" s="95"/>
      <c r="C23" s="99"/>
      <c r="D23" s="97"/>
      <c r="E23" s="97"/>
      <c r="F23" s="97"/>
      <c r="G23" s="97"/>
      <c r="H23" s="97"/>
      <c r="I23" s="97"/>
      <c r="J23" s="97"/>
      <c r="K23" s="97"/>
      <c r="L23" s="97"/>
      <c r="M23" s="97"/>
      <c r="N23" s="97"/>
      <c r="O23" s="5"/>
      <c r="P23" s="5"/>
      <c r="Q23" s="5"/>
      <c r="R23" s="5"/>
      <c r="S23" s="5"/>
      <c r="T23" s="5"/>
    </row>
    <row r="24" spans="1:20">
      <c r="A24" s="101"/>
      <c r="B24" s="95"/>
      <c r="C24" s="143"/>
      <c r="D24" s="143"/>
      <c r="E24" s="143"/>
      <c r="F24" s="143"/>
      <c r="G24" s="143"/>
      <c r="H24" s="143"/>
      <c r="I24" s="143"/>
      <c r="J24" s="143"/>
      <c r="K24" s="143"/>
      <c r="L24" s="143"/>
      <c r="M24" s="143"/>
      <c r="N24" s="143"/>
      <c r="O24" s="7"/>
      <c r="P24" s="7"/>
      <c r="Q24" s="7"/>
      <c r="R24" s="7"/>
      <c r="S24" s="7"/>
      <c r="T24" s="5"/>
    </row>
    <row r="25" spans="1:20">
      <c r="A25" s="101"/>
      <c r="B25" s="95"/>
      <c r="C25" s="143"/>
      <c r="D25" s="143"/>
      <c r="E25" s="143"/>
      <c r="F25" s="143"/>
      <c r="G25" s="143"/>
      <c r="H25" s="143"/>
      <c r="I25" s="143"/>
      <c r="J25" s="143"/>
      <c r="K25" s="143"/>
      <c r="L25" s="143"/>
      <c r="M25" s="143"/>
      <c r="N25" s="143"/>
      <c r="O25" s="7"/>
      <c r="P25" s="7"/>
      <c r="Q25" s="7"/>
      <c r="R25" s="7"/>
      <c r="S25" s="7"/>
      <c r="T25" s="5"/>
    </row>
    <row r="26" spans="1:20">
      <c r="A26" s="101"/>
      <c r="B26" s="95"/>
      <c r="C26" s="95"/>
      <c r="D26" s="95"/>
      <c r="E26" s="95"/>
      <c r="F26" s="95"/>
      <c r="G26" s="95"/>
      <c r="H26" s="95"/>
      <c r="I26" s="95"/>
      <c r="J26" s="95"/>
      <c r="K26" s="95"/>
      <c r="L26" s="95"/>
      <c r="M26" s="95"/>
      <c r="N26" s="95"/>
      <c r="O26" s="5"/>
      <c r="P26" s="5"/>
      <c r="Q26" s="5"/>
      <c r="R26" s="5"/>
      <c r="S26" s="5"/>
      <c r="T26" s="5"/>
    </row>
    <row r="27" spans="1:20">
      <c r="A27" s="101"/>
      <c r="B27" s="95"/>
      <c r="C27" s="97"/>
      <c r="D27" s="97"/>
      <c r="E27" s="95"/>
      <c r="F27" s="95"/>
      <c r="G27" s="95"/>
      <c r="H27" s="95"/>
      <c r="I27" s="95"/>
      <c r="J27" s="95"/>
      <c r="K27" s="95"/>
      <c r="L27" s="95"/>
      <c r="M27" s="95"/>
      <c r="N27" s="95"/>
      <c r="O27" s="5"/>
      <c r="P27" s="5"/>
      <c r="Q27" s="5"/>
      <c r="R27" s="5"/>
      <c r="S27" s="5"/>
      <c r="T27" s="5"/>
    </row>
    <row r="28" spans="1:20">
      <c r="A28" s="101"/>
      <c r="B28" s="95"/>
      <c r="C28" s="100"/>
      <c r="D28" s="100"/>
      <c r="E28" s="95"/>
      <c r="F28" s="95"/>
      <c r="G28" s="95"/>
      <c r="H28" s="95"/>
      <c r="I28" s="95"/>
      <c r="J28" s="95"/>
      <c r="K28" s="95"/>
      <c r="L28" s="95"/>
      <c r="M28" s="95"/>
      <c r="N28" s="95"/>
      <c r="O28" s="5"/>
      <c r="P28" s="5"/>
      <c r="Q28" s="5"/>
      <c r="R28" s="5"/>
      <c r="S28" s="5"/>
      <c r="T28" s="5"/>
    </row>
    <row r="29" spans="1:20">
      <c r="A29" s="101"/>
      <c r="B29" s="95"/>
      <c r="C29" s="95"/>
      <c r="D29" s="95"/>
      <c r="E29" s="95"/>
      <c r="F29" s="95"/>
      <c r="G29" s="95"/>
      <c r="H29" s="95"/>
      <c r="I29" s="95"/>
      <c r="J29" s="95"/>
      <c r="K29" s="95"/>
      <c r="L29" s="95"/>
      <c r="M29" s="95"/>
      <c r="N29" s="95"/>
      <c r="O29" s="5"/>
      <c r="P29" s="5"/>
      <c r="Q29" s="5"/>
      <c r="R29" s="5"/>
      <c r="S29" s="5"/>
      <c r="T29" s="5"/>
    </row>
    <row r="30" spans="1:20" hidden="1">
      <c r="A30" s="101"/>
      <c r="B30" s="95"/>
      <c r="C30" s="95"/>
      <c r="D30" s="95"/>
      <c r="E30" s="95"/>
      <c r="F30" s="95"/>
      <c r="G30" s="95"/>
      <c r="H30" s="95"/>
      <c r="I30" s="95"/>
      <c r="J30" s="95"/>
      <c r="K30" s="95"/>
      <c r="L30" s="95"/>
      <c r="M30" s="95"/>
      <c r="N30" s="95"/>
    </row>
    <row r="31" spans="1:20" hidden="1">
      <c r="A31" s="101"/>
      <c r="B31" s="95"/>
      <c r="C31" s="95"/>
      <c r="D31" s="95"/>
      <c r="E31" s="95"/>
      <c r="F31" s="95"/>
      <c r="G31" s="95"/>
      <c r="H31" s="95"/>
      <c r="I31" s="95"/>
      <c r="J31" s="95"/>
      <c r="K31" s="95"/>
      <c r="L31" s="95"/>
      <c r="M31" s="95"/>
      <c r="N31" s="95"/>
    </row>
    <row r="32" spans="1:20" hidden="1">
      <c r="A32" s="101"/>
      <c r="B32" s="95"/>
      <c r="C32" s="95"/>
      <c r="D32" s="95"/>
      <c r="E32" s="95"/>
      <c r="F32" s="95"/>
      <c r="G32" s="95"/>
      <c r="H32" s="95"/>
      <c r="I32" s="95"/>
      <c r="J32" s="95"/>
      <c r="K32" s="95"/>
      <c r="L32" s="95"/>
      <c r="M32" s="95"/>
      <c r="N32" s="95"/>
    </row>
    <row r="33" spans="1:14" hidden="1">
      <c r="A33" s="101"/>
      <c r="B33" s="95"/>
      <c r="C33" s="95"/>
      <c r="D33" s="95"/>
      <c r="E33" s="95"/>
      <c r="F33" s="95"/>
      <c r="G33" s="95"/>
      <c r="H33" s="95"/>
      <c r="I33" s="95"/>
      <c r="J33" s="95"/>
      <c r="K33" s="95"/>
      <c r="L33" s="95"/>
      <c r="M33" s="95"/>
      <c r="N33" s="95"/>
    </row>
    <row r="34" spans="1:14" hidden="1">
      <c r="A34" s="101"/>
      <c r="B34" s="95"/>
      <c r="C34" s="95"/>
      <c r="D34" s="95"/>
      <c r="E34" s="95"/>
      <c r="F34" s="95"/>
      <c r="G34" s="95"/>
      <c r="H34" s="95"/>
      <c r="I34" s="95"/>
      <c r="J34" s="95"/>
      <c r="K34" s="95"/>
      <c r="L34" s="95"/>
      <c r="M34" s="95"/>
      <c r="N34" s="95"/>
    </row>
    <row r="35" spans="1:14" hidden="1">
      <c r="A35" s="101"/>
      <c r="B35" s="95"/>
      <c r="C35" s="95"/>
      <c r="D35" s="95"/>
      <c r="E35" s="95"/>
      <c r="F35" s="95"/>
      <c r="G35" s="95"/>
      <c r="H35" s="95"/>
      <c r="I35" s="95"/>
      <c r="J35" s="95"/>
      <c r="K35" s="95"/>
      <c r="L35" s="95"/>
      <c r="M35" s="95"/>
      <c r="N35" s="95"/>
    </row>
    <row r="36" spans="1:14" ht="12.75" hidden="1" customHeight="1">
      <c r="A36" s="101"/>
      <c r="B36" s="95"/>
      <c r="C36" s="95"/>
      <c r="D36" s="95"/>
      <c r="E36" s="95"/>
      <c r="F36" s="95"/>
      <c r="G36" s="95"/>
      <c r="H36" s="95"/>
      <c r="I36" s="95"/>
      <c r="J36" s="95"/>
      <c r="K36" s="95"/>
      <c r="L36" s="95"/>
      <c r="M36" s="95"/>
      <c r="N36" s="95"/>
    </row>
    <row r="37" spans="1:14" ht="12.75" hidden="1" customHeight="1">
      <c r="A37" s="101"/>
      <c r="B37" s="95"/>
      <c r="C37" s="95"/>
      <c r="D37" s="95"/>
      <c r="E37" s="95"/>
      <c r="F37" s="95"/>
      <c r="G37" s="95"/>
      <c r="H37" s="95"/>
      <c r="I37" s="95"/>
      <c r="J37" s="95"/>
      <c r="K37" s="95"/>
      <c r="L37" s="95"/>
      <c r="M37" s="95"/>
      <c r="N37" s="95"/>
    </row>
    <row r="38" spans="1:14" ht="12.75" hidden="1" customHeight="1">
      <c r="A38" s="101"/>
      <c r="B38" s="95"/>
      <c r="C38" s="95"/>
      <c r="D38" s="95"/>
      <c r="E38" s="95"/>
      <c r="F38" s="95"/>
      <c r="G38" s="95"/>
      <c r="H38" s="95"/>
      <c r="I38" s="95"/>
      <c r="J38" s="95"/>
      <c r="K38" s="95"/>
      <c r="L38" s="95"/>
      <c r="M38" s="95"/>
      <c r="N38" s="95"/>
    </row>
    <row r="39" spans="1:14" ht="12.75" hidden="1" customHeight="1">
      <c r="A39" s="101"/>
      <c r="B39" s="95"/>
      <c r="C39" s="95"/>
      <c r="D39" s="95"/>
      <c r="E39" s="95"/>
      <c r="F39" s="95"/>
      <c r="G39" s="95"/>
      <c r="H39" s="95"/>
      <c r="I39" s="95"/>
      <c r="J39" s="95"/>
      <c r="K39" s="95"/>
      <c r="L39" s="95"/>
      <c r="M39" s="95"/>
      <c r="N39" s="95"/>
    </row>
    <row r="40" spans="1:14" ht="12.75" hidden="1" customHeight="1">
      <c r="A40" s="101"/>
      <c r="B40" s="95"/>
      <c r="C40" s="95"/>
      <c r="D40" s="95"/>
      <c r="E40" s="95"/>
      <c r="F40" s="95"/>
      <c r="G40" s="95"/>
      <c r="H40" s="95"/>
      <c r="I40" s="95"/>
      <c r="J40" s="95"/>
      <c r="K40" s="95"/>
      <c r="L40" s="95"/>
      <c r="M40" s="95"/>
      <c r="N40" s="95"/>
    </row>
    <row r="41" spans="1:14" ht="12.75" hidden="1" customHeight="1">
      <c r="A41" s="101"/>
      <c r="B41" s="95"/>
      <c r="C41" s="95"/>
      <c r="D41" s="95"/>
      <c r="E41" s="95"/>
      <c r="F41" s="95"/>
      <c r="G41" s="95"/>
      <c r="H41" s="95"/>
      <c r="I41" s="95"/>
      <c r="J41" s="95"/>
      <c r="K41" s="95"/>
      <c r="L41" s="95"/>
      <c r="M41" s="95"/>
      <c r="N41" s="95"/>
    </row>
    <row r="42" spans="1:14" ht="12.75" hidden="1" customHeight="1">
      <c r="A42" s="101"/>
      <c r="B42" s="95"/>
      <c r="C42" s="95"/>
      <c r="D42" s="95"/>
      <c r="E42" s="95"/>
      <c r="F42" s="95"/>
      <c r="G42" s="95"/>
      <c r="H42" s="95"/>
      <c r="I42" s="95"/>
      <c r="J42" s="95"/>
      <c r="K42" s="95"/>
      <c r="L42" s="95"/>
      <c r="M42" s="95"/>
      <c r="N42" s="95"/>
    </row>
    <row r="43" spans="1:14" ht="12.75" hidden="1" customHeight="1">
      <c r="A43" s="101"/>
      <c r="B43" s="95"/>
      <c r="C43" s="95"/>
      <c r="D43" s="95"/>
      <c r="E43" s="95"/>
      <c r="F43" s="95"/>
      <c r="G43" s="95"/>
      <c r="H43" s="95"/>
      <c r="I43" s="95"/>
      <c r="J43" s="95"/>
      <c r="K43" s="95"/>
      <c r="L43" s="95"/>
      <c r="M43" s="95"/>
      <c r="N43" s="95"/>
    </row>
    <row r="44" spans="1:14" ht="12.75" hidden="1" customHeight="1">
      <c r="A44" s="101"/>
      <c r="B44" s="95"/>
      <c r="C44" s="95"/>
      <c r="D44" s="95"/>
      <c r="E44" s="95"/>
      <c r="F44" s="95"/>
      <c r="G44" s="95"/>
      <c r="H44" s="95"/>
      <c r="I44" s="95"/>
      <c r="J44" s="95"/>
      <c r="K44" s="95"/>
      <c r="L44" s="95"/>
      <c r="M44" s="95"/>
      <c r="N44" s="95"/>
    </row>
    <row r="45" spans="1:14" ht="12.75" hidden="1" customHeight="1">
      <c r="A45" s="101"/>
      <c r="B45" s="95"/>
      <c r="C45" s="95"/>
      <c r="D45" s="95"/>
      <c r="E45" s="95"/>
      <c r="F45" s="95"/>
      <c r="G45" s="95"/>
      <c r="H45" s="95"/>
      <c r="I45" s="95"/>
      <c r="J45" s="95"/>
      <c r="K45" s="95"/>
      <c r="L45" s="95"/>
      <c r="M45" s="95"/>
      <c r="N45" s="95"/>
    </row>
    <row r="46" spans="1:14" ht="12.75" hidden="1" customHeight="1">
      <c r="A46" s="101"/>
      <c r="B46" s="95"/>
      <c r="C46" s="95"/>
      <c r="D46" s="95"/>
      <c r="E46" s="95"/>
      <c r="F46" s="95"/>
      <c r="G46" s="95"/>
      <c r="H46" s="95"/>
      <c r="I46" s="95"/>
      <c r="J46" s="95"/>
      <c r="K46" s="95"/>
      <c r="L46" s="95"/>
      <c r="M46" s="95"/>
      <c r="N46" s="95"/>
    </row>
    <row r="47" spans="1:14" ht="12.75" hidden="1" customHeight="1">
      <c r="A47" s="101"/>
      <c r="B47" s="95"/>
      <c r="C47" s="95"/>
      <c r="D47" s="95"/>
      <c r="E47" s="95"/>
      <c r="F47" s="95"/>
      <c r="G47" s="95"/>
      <c r="H47" s="95"/>
      <c r="I47" s="95"/>
      <c r="J47" s="95"/>
      <c r="K47" s="95"/>
      <c r="L47" s="95"/>
      <c r="M47" s="95"/>
      <c r="N47" s="95"/>
    </row>
    <row r="48" spans="1:14" ht="12.75" hidden="1" customHeight="1">
      <c r="A48" s="101"/>
      <c r="B48" s="95"/>
      <c r="C48" s="95"/>
      <c r="D48" s="95"/>
      <c r="E48" s="95"/>
      <c r="F48" s="95"/>
      <c r="G48" s="95"/>
      <c r="H48" s="95"/>
      <c r="I48" s="95"/>
      <c r="J48" s="95"/>
      <c r="K48" s="95"/>
      <c r="L48" s="95"/>
      <c r="M48" s="95"/>
      <c r="N48" s="95"/>
    </row>
    <row r="49" spans="1:14" ht="12.75" hidden="1" customHeight="1">
      <c r="A49" s="101"/>
      <c r="B49" s="95"/>
      <c r="C49" s="95"/>
      <c r="D49" s="95"/>
      <c r="E49" s="95"/>
      <c r="F49" s="95"/>
      <c r="G49" s="95"/>
      <c r="H49" s="95"/>
      <c r="I49" s="95"/>
      <c r="J49" s="95"/>
      <c r="K49" s="95"/>
      <c r="L49" s="95"/>
      <c r="M49" s="95"/>
      <c r="N49" s="95"/>
    </row>
    <row r="50" spans="1:14" ht="12.75" hidden="1" customHeight="1">
      <c r="A50" s="101"/>
      <c r="B50" s="95"/>
      <c r="C50" s="95"/>
      <c r="D50" s="95"/>
      <c r="E50" s="95"/>
      <c r="F50" s="95"/>
      <c r="G50" s="95"/>
      <c r="H50" s="95"/>
      <c r="I50" s="95"/>
      <c r="J50" s="95"/>
      <c r="K50" s="95"/>
      <c r="L50" s="95"/>
      <c r="M50" s="95"/>
      <c r="N50" s="95"/>
    </row>
    <row r="51" spans="1:14" ht="12.75" hidden="1" customHeight="1">
      <c r="A51" s="101"/>
      <c r="B51" s="95"/>
      <c r="C51" s="95"/>
      <c r="D51" s="95"/>
      <c r="E51" s="95"/>
      <c r="F51" s="95"/>
      <c r="G51" s="95"/>
      <c r="H51" s="95"/>
      <c r="I51" s="95"/>
      <c r="J51" s="95"/>
      <c r="K51" s="95"/>
      <c r="L51" s="95"/>
      <c r="M51" s="95"/>
      <c r="N51" s="95"/>
    </row>
    <row r="52" spans="1:14" ht="12.75" hidden="1" customHeight="1">
      <c r="A52" s="101"/>
      <c r="B52" s="95"/>
      <c r="C52" s="95"/>
      <c r="D52" s="95"/>
      <c r="E52" s="95"/>
      <c r="F52" s="95"/>
      <c r="G52" s="95"/>
      <c r="H52" s="95"/>
      <c r="I52" s="95"/>
      <c r="J52" s="95"/>
      <c r="K52" s="95"/>
      <c r="L52" s="95"/>
      <c r="M52" s="95"/>
      <c r="N52" s="95"/>
    </row>
    <row r="53" spans="1:14" ht="12.75" hidden="1" customHeight="1">
      <c r="A53" s="101"/>
      <c r="B53" s="95"/>
      <c r="C53" s="95"/>
      <c r="D53" s="95"/>
      <c r="E53" s="95"/>
      <c r="F53" s="95"/>
      <c r="G53" s="95"/>
      <c r="H53" s="95"/>
      <c r="I53" s="95"/>
      <c r="J53" s="95"/>
      <c r="K53" s="95"/>
      <c r="L53" s="95"/>
      <c r="M53" s="95"/>
      <c r="N53" s="95"/>
    </row>
    <row r="54" spans="1:14" ht="12.75" hidden="1" customHeight="1">
      <c r="A54" s="101"/>
      <c r="B54" s="95"/>
      <c r="C54" s="95"/>
      <c r="D54" s="95"/>
      <c r="E54" s="95"/>
      <c r="F54" s="95"/>
      <c r="G54" s="95"/>
      <c r="H54" s="95"/>
      <c r="I54" s="95"/>
      <c r="J54" s="95"/>
      <c r="K54" s="95"/>
      <c r="L54" s="95"/>
      <c r="M54" s="95"/>
      <c r="N54" s="95"/>
    </row>
    <row r="55" spans="1:14" ht="12.75" hidden="1" customHeight="1">
      <c r="A55" s="101"/>
      <c r="B55" s="95"/>
      <c r="C55" s="95"/>
      <c r="D55" s="95"/>
      <c r="E55" s="95"/>
      <c r="F55" s="95"/>
      <c r="G55" s="95"/>
      <c r="H55" s="95"/>
      <c r="I55" s="95"/>
      <c r="J55" s="95"/>
      <c r="K55" s="95"/>
      <c r="L55" s="95"/>
      <c r="M55" s="95"/>
      <c r="N55" s="95"/>
    </row>
    <row r="56" spans="1:14" ht="12.75" hidden="1" customHeight="1">
      <c r="A56" s="101"/>
      <c r="B56" s="95"/>
      <c r="C56" s="95"/>
      <c r="D56" s="95"/>
      <c r="E56" s="95"/>
      <c r="F56" s="95"/>
      <c r="G56" s="95"/>
      <c r="H56" s="95"/>
      <c r="I56" s="95"/>
      <c r="J56" s="95"/>
      <c r="K56" s="95"/>
      <c r="L56" s="95"/>
      <c r="M56" s="95"/>
      <c r="N56" s="95"/>
    </row>
    <row r="57" spans="1:14" ht="12.75" hidden="1" customHeight="1">
      <c r="A57" s="101"/>
      <c r="B57" s="95"/>
      <c r="C57" s="95"/>
      <c r="D57" s="95"/>
      <c r="E57" s="95"/>
      <c r="F57" s="95"/>
      <c r="G57" s="95"/>
      <c r="H57" s="95"/>
      <c r="I57" s="95"/>
      <c r="J57" s="95"/>
      <c r="K57" s="95"/>
      <c r="L57" s="95"/>
      <c r="M57" s="95"/>
      <c r="N57" s="95"/>
    </row>
    <row r="58" spans="1:14" ht="12.75" hidden="1" customHeight="1">
      <c r="A58" s="101"/>
      <c r="B58" s="95"/>
      <c r="C58" s="95"/>
      <c r="D58" s="95"/>
      <c r="E58" s="95"/>
      <c r="F58" s="95"/>
      <c r="G58" s="95"/>
      <c r="H58" s="95"/>
      <c r="I58" s="95"/>
      <c r="J58" s="95"/>
      <c r="K58" s="95"/>
      <c r="L58" s="95"/>
      <c r="M58" s="95"/>
      <c r="N58" s="95"/>
    </row>
    <row r="59" spans="1:14" ht="12.75" hidden="1" customHeight="1">
      <c r="A59" s="101"/>
      <c r="B59" s="95"/>
      <c r="C59" s="95"/>
      <c r="D59" s="95"/>
      <c r="E59" s="95"/>
      <c r="F59" s="95"/>
      <c r="G59" s="95"/>
      <c r="H59" s="95"/>
      <c r="I59" s="95"/>
      <c r="J59" s="95"/>
      <c r="K59" s="95"/>
      <c r="L59" s="95"/>
      <c r="M59" s="95"/>
      <c r="N59" s="95"/>
    </row>
    <row r="60" spans="1:14" ht="12.75" hidden="1" customHeight="1">
      <c r="A60" s="101"/>
      <c r="B60" s="95"/>
      <c r="C60" s="95"/>
      <c r="D60" s="95"/>
      <c r="E60" s="95"/>
      <c r="F60" s="95"/>
      <c r="G60" s="95"/>
      <c r="H60" s="95"/>
      <c r="I60" s="95"/>
      <c r="J60" s="95"/>
      <c r="K60" s="95"/>
      <c r="L60" s="95"/>
      <c r="M60" s="95"/>
      <c r="N60" s="95"/>
    </row>
    <row r="61" spans="1:14" ht="12.75" hidden="1" customHeight="1">
      <c r="A61" s="101"/>
      <c r="B61" s="95"/>
      <c r="C61" s="95"/>
      <c r="D61" s="95"/>
      <c r="E61" s="95"/>
      <c r="F61" s="95"/>
      <c r="G61" s="95"/>
      <c r="H61" s="95"/>
      <c r="I61" s="95"/>
      <c r="J61" s="95"/>
      <c r="K61" s="95"/>
      <c r="L61" s="95"/>
      <c r="M61" s="95"/>
      <c r="N61" s="95"/>
    </row>
    <row r="62" spans="1:14" ht="12.75" hidden="1" customHeight="1">
      <c r="A62" s="101"/>
      <c r="B62" s="95"/>
      <c r="C62" s="95"/>
      <c r="D62" s="95"/>
      <c r="E62" s="95"/>
      <c r="F62" s="95"/>
      <c r="G62" s="95"/>
      <c r="H62" s="95"/>
      <c r="I62" s="95"/>
      <c r="J62" s="95"/>
      <c r="K62" s="95"/>
      <c r="L62" s="95"/>
      <c r="M62" s="95"/>
      <c r="N62" s="95"/>
    </row>
    <row r="63" spans="1:14" ht="12.75" hidden="1" customHeight="1">
      <c r="A63" s="101"/>
      <c r="B63" s="95"/>
      <c r="C63" s="95"/>
      <c r="D63" s="95"/>
      <c r="E63" s="95"/>
      <c r="F63" s="95"/>
      <c r="G63" s="95"/>
      <c r="H63" s="95"/>
      <c r="I63" s="95"/>
      <c r="J63" s="95"/>
      <c r="K63" s="95"/>
      <c r="L63" s="95"/>
      <c r="M63" s="95"/>
      <c r="N63" s="95"/>
    </row>
    <row r="64" spans="1:14" ht="12.75" hidden="1" customHeight="1">
      <c r="A64" s="101"/>
      <c r="B64" s="95"/>
      <c r="C64" s="95"/>
      <c r="D64" s="95"/>
      <c r="E64" s="95"/>
      <c r="F64" s="95"/>
      <c r="G64" s="95"/>
      <c r="H64" s="95"/>
      <c r="I64" s="95"/>
      <c r="J64" s="95"/>
      <c r="K64" s="95"/>
      <c r="L64" s="95"/>
      <c r="M64" s="95"/>
      <c r="N64" s="95"/>
    </row>
    <row r="65" spans="1:14" ht="12.75" hidden="1" customHeight="1">
      <c r="A65" s="101"/>
      <c r="B65" s="95"/>
      <c r="C65" s="95"/>
      <c r="D65" s="95"/>
      <c r="E65" s="95"/>
      <c r="F65" s="95"/>
      <c r="G65" s="95"/>
      <c r="H65" s="95"/>
      <c r="I65" s="95"/>
      <c r="J65" s="95"/>
      <c r="K65" s="95"/>
      <c r="L65" s="95"/>
      <c r="M65" s="95"/>
      <c r="N65" s="95"/>
    </row>
    <row r="66" spans="1:14" ht="12.75" hidden="1" customHeight="1">
      <c r="A66" s="101"/>
      <c r="B66" s="95"/>
      <c r="C66" s="95"/>
      <c r="D66" s="95"/>
      <c r="E66" s="95"/>
      <c r="F66" s="95"/>
      <c r="G66" s="95"/>
      <c r="H66" s="95"/>
      <c r="I66" s="95"/>
      <c r="J66" s="95"/>
      <c r="K66" s="95"/>
      <c r="L66" s="95"/>
      <c r="M66" s="95"/>
      <c r="N66" s="95"/>
    </row>
    <row r="67" spans="1:14" ht="12.75" hidden="1" customHeight="1">
      <c r="A67" s="101"/>
      <c r="B67" s="95"/>
      <c r="C67" s="95"/>
      <c r="D67" s="95"/>
      <c r="E67" s="95"/>
      <c r="F67" s="95"/>
      <c r="G67" s="95"/>
      <c r="H67" s="95"/>
      <c r="I67" s="95"/>
      <c r="J67" s="95"/>
      <c r="K67" s="95"/>
      <c r="L67" s="95"/>
      <c r="M67" s="95"/>
      <c r="N67" s="95"/>
    </row>
    <row r="68" spans="1:14" ht="12.75" hidden="1" customHeight="1">
      <c r="A68" s="101"/>
      <c r="B68" s="95"/>
      <c r="C68" s="95"/>
      <c r="D68" s="95"/>
      <c r="E68" s="95"/>
      <c r="F68" s="95"/>
      <c r="G68" s="95"/>
      <c r="H68" s="95"/>
      <c r="I68" s="95"/>
      <c r="J68" s="95"/>
      <c r="K68" s="95"/>
      <c r="L68" s="95"/>
      <c r="M68" s="95"/>
      <c r="N68" s="95"/>
    </row>
    <row r="69" spans="1:14" ht="12.75" hidden="1" customHeight="1">
      <c r="A69" s="101"/>
      <c r="B69" s="95"/>
      <c r="C69" s="95"/>
      <c r="D69" s="95"/>
      <c r="E69" s="95"/>
      <c r="F69" s="95"/>
      <c r="G69" s="95"/>
      <c r="H69" s="95"/>
      <c r="I69" s="95"/>
      <c r="J69" s="95"/>
      <c r="K69" s="95"/>
      <c r="L69" s="95"/>
      <c r="M69" s="95"/>
      <c r="N69" s="95"/>
    </row>
    <row r="70" spans="1:14" ht="12.75" hidden="1" customHeight="1">
      <c r="A70" s="101"/>
      <c r="B70" s="95"/>
      <c r="C70" s="95"/>
      <c r="D70" s="95"/>
      <c r="E70" s="95"/>
      <c r="F70" s="95"/>
      <c r="G70" s="95"/>
      <c r="H70" s="95"/>
      <c r="I70" s="95"/>
      <c r="J70" s="95"/>
      <c r="K70" s="95"/>
      <c r="L70" s="95"/>
      <c r="M70" s="95"/>
      <c r="N70" s="95"/>
    </row>
    <row r="71" spans="1:14" ht="12.75" hidden="1" customHeight="1">
      <c r="A71" s="101"/>
      <c r="B71" s="95"/>
      <c r="C71" s="95"/>
      <c r="D71" s="95"/>
      <c r="E71" s="95"/>
      <c r="F71" s="95"/>
      <c r="G71" s="95"/>
      <c r="H71" s="95"/>
      <c r="I71" s="95"/>
      <c r="J71" s="95"/>
      <c r="K71" s="95"/>
      <c r="L71" s="95"/>
      <c r="M71" s="95"/>
      <c r="N71" s="95"/>
    </row>
    <row r="72" spans="1:14" ht="12.75" hidden="1" customHeight="1">
      <c r="A72" s="101"/>
      <c r="B72" s="95"/>
      <c r="C72" s="95"/>
      <c r="D72" s="95"/>
      <c r="E72" s="95"/>
      <c r="F72" s="95"/>
      <c r="G72" s="95"/>
      <c r="H72" s="95"/>
      <c r="I72" s="95"/>
      <c r="J72" s="95"/>
      <c r="K72" s="95"/>
      <c r="L72" s="95"/>
      <c r="M72" s="95"/>
      <c r="N72" s="95"/>
    </row>
    <row r="73" spans="1:14" ht="12.75" hidden="1" customHeight="1">
      <c r="A73" s="101"/>
      <c r="B73" s="95"/>
      <c r="C73" s="95"/>
      <c r="D73" s="95"/>
      <c r="E73" s="95"/>
      <c r="F73" s="95"/>
      <c r="G73" s="95"/>
      <c r="H73" s="95"/>
      <c r="I73" s="95"/>
      <c r="J73" s="95"/>
      <c r="K73" s="95"/>
      <c r="L73" s="95"/>
      <c r="M73" s="95"/>
      <c r="N73" s="95"/>
    </row>
    <row r="74" spans="1:14" ht="12.75" hidden="1" customHeight="1">
      <c r="A74" s="101"/>
      <c r="B74" s="95"/>
      <c r="C74" s="95"/>
      <c r="D74" s="95"/>
      <c r="E74" s="95"/>
      <c r="F74" s="95"/>
      <c r="G74" s="95"/>
      <c r="H74" s="95"/>
      <c r="I74" s="95"/>
      <c r="J74" s="95"/>
      <c r="K74" s="95"/>
      <c r="L74" s="95"/>
      <c r="M74" s="95"/>
      <c r="N74" s="95"/>
    </row>
    <row r="75" spans="1:14" ht="12.75" hidden="1" customHeight="1">
      <c r="A75" s="101"/>
      <c r="B75" s="95"/>
      <c r="C75" s="95"/>
      <c r="D75" s="95"/>
      <c r="E75" s="95"/>
      <c r="F75" s="95"/>
      <c r="G75" s="95"/>
      <c r="H75" s="95"/>
      <c r="I75" s="95"/>
      <c r="J75" s="95"/>
      <c r="K75" s="95"/>
      <c r="L75" s="95"/>
      <c r="M75" s="95"/>
      <c r="N75" s="95"/>
    </row>
    <row r="76" spans="1:14" ht="12.75" hidden="1" customHeight="1">
      <c r="A76" s="101"/>
      <c r="B76" s="95"/>
      <c r="C76" s="95"/>
      <c r="D76" s="95"/>
      <c r="E76" s="95"/>
      <c r="F76" s="95"/>
      <c r="G76" s="95"/>
      <c r="H76" s="95"/>
      <c r="I76" s="95"/>
      <c r="J76" s="95"/>
      <c r="K76" s="95"/>
      <c r="L76" s="95"/>
      <c r="M76" s="95"/>
      <c r="N76" s="95"/>
    </row>
    <row r="77" spans="1:14" ht="12.75" hidden="1" customHeight="1">
      <c r="A77" s="101"/>
      <c r="B77" s="95"/>
      <c r="C77" s="95"/>
      <c r="D77" s="95"/>
      <c r="E77" s="95"/>
      <c r="F77" s="95"/>
      <c r="G77" s="95"/>
      <c r="H77" s="95"/>
      <c r="I77" s="95"/>
      <c r="J77" s="95"/>
      <c r="K77" s="95"/>
      <c r="L77" s="95"/>
      <c r="M77" s="95"/>
      <c r="N77" s="95"/>
    </row>
    <row r="78" spans="1:14" ht="12.75" customHeight="1">
      <c r="A78" s="101"/>
      <c r="B78" s="95"/>
      <c r="C78" s="95"/>
      <c r="D78" s="95"/>
      <c r="E78" s="95"/>
      <c r="F78" s="95"/>
      <c r="G78" s="95"/>
      <c r="H78" s="95"/>
      <c r="I78" s="95"/>
      <c r="J78" s="95"/>
      <c r="K78" s="95"/>
      <c r="L78" s="95"/>
      <c r="M78" s="95"/>
      <c r="N78" s="95"/>
    </row>
  </sheetData>
  <sheetProtection algorithmName="SHA-512" hashValue="yNxNjzusGJuThbbPrbHatdCOk5XBFMScCGDjf+8n3sYgVDmw/cvsIwBIU/0A1sOBDRw7FBOwwhJWeoPjxc4g2w==" saltValue="7occNilEY5p1BZKb1HX1zQ==" spinCount="100000" sheet="1" objects="1" scenarios="1"/>
  <mergeCells count="4">
    <mergeCell ref="C13:E13"/>
    <mergeCell ref="C24:N25"/>
    <mergeCell ref="C6:E6"/>
    <mergeCell ref="C15:N20"/>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474509-A2B0-46E5-85A8-EE4BE2C5A9E8}">
  <sheetPr codeName="Sheet11">
    <tabColor theme="1" tint="0.34998626667073579"/>
  </sheetPr>
  <dimension ref="A1:S76"/>
  <sheetViews>
    <sheetView showGridLines="0" zoomScale="120" zoomScaleNormal="120" workbookViewId="0">
      <pane xSplit="9" ySplit="5" topLeftCell="J6" activePane="bottomRight" state="frozen"/>
      <selection pane="bottomRight" activeCell="L22" sqref="L22"/>
      <selection pane="bottomLeft" activeCell="G19" sqref="G19"/>
      <selection pane="topRight" activeCell="G19" sqref="G19"/>
    </sheetView>
  </sheetViews>
  <sheetFormatPr defaultColWidth="0" defaultRowHeight="15" zeroHeight="1"/>
  <cols>
    <col min="1" max="1" width="3.28515625" customWidth="1"/>
    <col min="2" max="2" width="2.5703125" customWidth="1"/>
    <col min="3" max="3" width="3.140625" customWidth="1"/>
    <col min="4" max="4" width="4.42578125" customWidth="1"/>
    <col min="5" max="5" width="4.85546875" bestFit="1" customWidth="1"/>
    <col min="6" max="6" width="40.140625" customWidth="1"/>
    <col min="7" max="7" width="5.42578125" customWidth="1"/>
    <col min="8" max="8" width="13.42578125" customWidth="1"/>
    <col min="9" max="9" width="7.42578125" customWidth="1"/>
    <col min="10" max="10" width="19.7109375" customWidth="1"/>
    <col min="11" max="11" width="8.140625" customWidth="1"/>
    <col min="12" max="12" width="13.42578125" customWidth="1"/>
    <col min="13" max="13" width="8.140625" customWidth="1"/>
    <col min="14" max="14" width="19.7109375" customWidth="1"/>
    <col min="15" max="15" width="3.42578125" customWidth="1"/>
    <col min="16" max="19" width="0" hidden="1" customWidth="1"/>
    <col min="20" max="16384" width="9.140625" hidden="1"/>
  </cols>
  <sheetData>
    <row r="1" spans="1:16" s="1" customFormat="1" ht="14.25">
      <c r="A1" s="41"/>
      <c r="C1" s="33" t="e">
        <f ca="1">COVER!C5&amp;" | "&amp;COVER!C6&amp;" | "&amp;A3</f>
        <v>#VALUE!</v>
      </c>
      <c r="D1" s="2"/>
      <c r="E1" s="2"/>
      <c r="F1" s="2"/>
      <c r="G1" s="3"/>
    </row>
    <row r="2" spans="1:16" s="1" customFormat="1" ht="18" customHeight="1">
      <c r="A2" s="41"/>
      <c r="C2" s="34"/>
      <c r="D2" s="2"/>
      <c r="E2" s="2"/>
      <c r="F2" s="2"/>
      <c r="G2" s="3"/>
    </row>
    <row r="3" spans="1:16" s="1" customFormat="1" ht="9" customHeight="1">
      <c r="A3" s="42" t="e">
        <f ca="1">MID(CELL("filename",B3),FIND("]",CELL("filename",B3))+1,99)</f>
        <v>#VALUE!</v>
      </c>
      <c r="C3" s="35"/>
      <c r="D3" s="2"/>
      <c r="E3" s="2"/>
      <c r="F3" s="2"/>
      <c r="G3" s="3"/>
      <c r="L3" s="8"/>
      <c r="M3" s="8"/>
    </row>
    <row r="4" spans="1:16" s="1" customFormat="1" ht="24.75" customHeight="1">
      <c r="A4" s="41"/>
      <c r="C4" s="36" t="s">
        <v>4</v>
      </c>
      <c r="D4" s="2"/>
      <c r="E4" s="2"/>
      <c r="F4" s="2"/>
      <c r="G4" s="3"/>
      <c r="I4" s="15"/>
      <c r="J4" s="15"/>
      <c r="K4" s="15"/>
      <c r="L4" s="8"/>
      <c r="M4" s="8"/>
      <c r="N4" s="8"/>
      <c r="O4" s="8"/>
      <c r="P4" s="8"/>
    </row>
    <row r="5" spans="1:16" s="1" customFormat="1" ht="37.5" customHeight="1">
      <c r="A5" s="41"/>
      <c r="G5" s="24"/>
      <c r="H5" s="20"/>
      <c r="I5" s="24"/>
      <c r="J5" s="24" t="s">
        <v>5</v>
      </c>
      <c r="K5" s="24"/>
      <c r="L5" s="24" t="s">
        <v>6</v>
      </c>
      <c r="M5" s="24"/>
      <c r="N5" s="24" t="s">
        <v>7</v>
      </c>
      <c r="O5" s="24"/>
    </row>
    <row r="6" spans="1:16" s="1" customFormat="1" ht="14.25">
      <c r="A6" s="41"/>
      <c r="G6" s="3"/>
    </row>
    <row r="7" spans="1:16" ht="15.75">
      <c r="A7" s="41"/>
      <c r="C7" s="43" t="s">
        <v>8</v>
      </c>
      <c r="D7" s="44" t="str">
        <f>Invoer!D8</f>
        <v>Kosten totaal bedrijf</v>
      </c>
      <c r="E7" s="44"/>
      <c r="F7" s="9"/>
    </row>
    <row r="8" spans="1:16">
      <c r="A8" s="41"/>
      <c r="C8" s="1"/>
      <c r="D8" s="1"/>
      <c r="E8" s="1"/>
      <c r="F8" s="1"/>
    </row>
    <row r="9" spans="1:16">
      <c r="A9" s="41"/>
      <c r="C9" s="1"/>
      <c r="D9" s="22" t="s">
        <v>9</v>
      </c>
      <c r="E9" s="22"/>
      <c r="F9" s="23" t="str">
        <f>D7</f>
        <v>Kosten totaal bedrijf</v>
      </c>
    </row>
    <row r="10" spans="1:16">
      <c r="A10" s="41"/>
      <c r="C10" s="1"/>
      <c r="D10" s="22"/>
      <c r="E10" s="22"/>
      <c r="F10" s="23"/>
      <c r="J10" s="27"/>
      <c r="L10" s="28"/>
      <c r="M10" s="28"/>
      <c r="N10" s="27"/>
    </row>
    <row r="11" spans="1:16">
      <c r="A11" s="41"/>
      <c r="C11" s="1"/>
      <c r="D11" s="22"/>
      <c r="E11" s="22"/>
      <c r="F11" s="26" t="str">
        <f>Invoer!E12</f>
        <v>Totale personeelskosten direct personeel</v>
      </c>
      <c r="H11" s="21" t="s">
        <v>10</v>
      </c>
      <c r="J11" s="26">
        <f>Invoer!K12</f>
        <v>0</v>
      </c>
      <c r="L11" s="54">
        <f>IF(Invoer!Q12="",Invoer!O12,Invoer!Q12)</f>
        <v>1</v>
      </c>
      <c r="M11" s="28"/>
      <c r="N11" s="26">
        <f>J11*L11</f>
        <v>0</v>
      </c>
    </row>
    <row r="12" spans="1:16">
      <c r="A12" s="41"/>
      <c r="C12" s="1"/>
      <c r="D12" s="22"/>
      <c r="E12" s="22"/>
      <c r="F12" s="26" t="str">
        <f>Invoer!E20</f>
        <v>Totale personeelskosten indirect personeel</v>
      </c>
      <c r="H12" s="21" t="s">
        <v>10</v>
      </c>
      <c r="J12" s="26">
        <f>Invoer!K20</f>
        <v>0</v>
      </c>
      <c r="L12" s="54">
        <f>IF(Invoer!Q20="",Invoer!O20,Invoer!Q20)</f>
        <v>1</v>
      </c>
      <c r="M12" s="28"/>
      <c r="N12" s="26">
        <f t="shared" ref="N12:N19" si="0">J12*L12</f>
        <v>0</v>
      </c>
    </row>
    <row r="13" spans="1:16">
      <c r="A13" s="41"/>
      <c r="C13" s="1"/>
      <c r="D13" s="22"/>
      <c r="E13" s="22"/>
      <c r="F13" s="26" t="str">
        <f>Invoer!E22</f>
        <v>Huisvestingskosten</v>
      </c>
      <c r="H13" s="21" t="s">
        <v>10</v>
      </c>
      <c r="J13" s="26">
        <f>Invoer!K22</f>
        <v>0</v>
      </c>
      <c r="L13" s="54">
        <f>IF(Invoer!Q22="",Invoer!O22,Invoer!Q22)</f>
        <v>1</v>
      </c>
      <c r="M13" s="28"/>
      <c r="N13" s="26">
        <f t="shared" si="0"/>
        <v>0</v>
      </c>
    </row>
    <row r="14" spans="1:16">
      <c r="A14" s="41"/>
      <c r="C14" s="1"/>
      <c r="D14" s="22"/>
      <c r="E14" s="22"/>
      <c r="F14" s="26" t="str">
        <f>Invoer!E24</f>
        <v>Energiekosten</v>
      </c>
      <c r="H14" s="21" t="s">
        <v>10</v>
      </c>
      <c r="J14" s="26">
        <f>Invoer!K24</f>
        <v>0</v>
      </c>
      <c r="L14" s="54">
        <f>IF(Invoer!Q24="",Invoer!O24,Invoer!Q24)</f>
        <v>1</v>
      </c>
      <c r="M14" s="28"/>
      <c r="N14" s="26">
        <f t="shared" si="0"/>
        <v>0</v>
      </c>
    </row>
    <row r="15" spans="1:16">
      <c r="A15" s="41"/>
      <c r="C15" s="1"/>
      <c r="D15" s="22"/>
      <c r="E15" s="22"/>
      <c r="F15" s="26" t="str">
        <f>Invoer!E26</f>
        <v>Rentelasten</v>
      </c>
      <c r="H15" s="21" t="s">
        <v>10</v>
      </c>
      <c r="J15" s="26">
        <f>Invoer!K26</f>
        <v>0</v>
      </c>
      <c r="L15" s="54">
        <f>IF(Invoer!Q26="",Invoer!O26,Invoer!Q26)</f>
        <v>1</v>
      </c>
      <c r="M15" s="28"/>
      <c r="N15" s="26">
        <f t="shared" si="0"/>
        <v>0</v>
      </c>
    </row>
    <row r="16" spans="1:16">
      <c r="A16" s="41"/>
      <c r="C16" s="1"/>
      <c r="D16" s="22"/>
      <c r="E16" s="22"/>
      <c r="F16" s="26" t="str">
        <f>Invoer!E28</f>
        <v>Automatisering en IT kosten</v>
      </c>
      <c r="H16" s="21" t="s">
        <v>10</v>
      </c>
      <c r="J16" s="26">
        <f>Invoer!K28</f>
        <v>0</v>
      </c>
      <c r="L16" s="54">
        <f>IF(Invoer!Q28="",Invoer!O28,Invoer!Q28)</f>
        <v>1</v>
      </c>
      <c r="M16" s="28"/>
      <c r="N16" s="26">
        <f t="shared" si="0"/>
        <v>0</v>
      </c>
    </row>
    <row r="17" spans="1:14">
      <c r="A17" s="41"/>
      <c r="C17" s="1"/>
      <c r="D17" s="22"/>
      <c r="E17" s="22"/>
      <c r="F17" s="26" t="str">
        <f>Invoer!E14</f>
        <v>Afschrijvingen equipment</v>
      </c>
      <c r="H17" s="21" t="s">
        <v>10</v>
      </c>
      <c r="J17" s="26">
        <f>Invoer!K14</f>
        <v>0</v>
      </c>
      <c r="L17" s="54">
        <f>IF(Invoer!Q14="",Invoer!O14,Invoer!Q14)</f>
        <v>1</v>
      </c>
      <c r="M17" s="28"/>
      <c r="N17" s="26">
        <f t="shared" si="0"/>
        <v>0</v>
      </c>
    </row>
    <row r="18" spans="1:14">
      <c r="A18" s="41"/>
      <c r="C18" s="1"/>
      <c r="D18" s="22"/>
      <c r="E18" s="22"/>
      <c r="F18" s="26" t="str">
        <f>Invoer!E16</f>
        <v>Overige directe kosten</v>
      </c>
      <c r="H18" s="21" t="s">
        <v>10</v>
      </c>
      <c r="J18" s="26">
        <f>Invoer!K16</f>
        <v>0</v>
      </c>
      <c r="L18" s="54">
        <f>IF(Invoer!Q16="",Invoer!O16,Invoer!Q16)</f>
        <v>1</v>
      </c>
      <c r="M18" s="28"/>
      <c r="N18" s="26">
        <f t="shared" si="0"/>
        <v>0</v>
      </c>
    </row>
    <row r="19" spans="1:14">
      <c r="A19" s="41"/>
      <c r="C19" s="1"/>
      <c r="D19" s="22"/>
      <c r="E19" s="22"/>
      <c r="F19" s="26" t="str">
        <f>Invoer!E30</f>
        <v>Overige indirecte kosten</v>
      </c>
      <c r="H19" s="21" t="s">
        <v>10</v>
      </c>
      <c r="J19" s="26">
        <f>Invoer!K30</f>
        <v>0</v>
      </c>
      <c r="L19" s="54">
        <f>IF(Invoer!Q30="",Invoer!O30,Invoer!Q30)</f>
        <v>1</v>
      </c>
      <c r="M19" s="28"/>
      <c r="N19" s="26">
        <f t="shared" si="0"/>
        <v>0</v>
      </c>
    </row>
    <row r="20" spans="1:14">
      <c r="A20" s="41"/>
      <c r="C20" s="1"/>
      <c r="D20" s="22"/>
      <c r="E20" s="22"/>
      <c r="F20" s="23"/>
      <c r="J20" s="27"/>
      <c r="L20" s="28"/>
      <c r="M20" s="28"/>
      <c r="N20" s="27"/>
    </row>
    <row r="21" spans="1:14">
      <c r="A21" s="41"/>
      <c r="C21" s="1"/>
      <c r="D21" s="22"/>
      <c r="E21" s="22"/>
      <c r="F21" s="29" t="s">
        <v>11</v>
      </c>
      <c r="H21" s="32" t="s">
        <v>10</v>
      </c>
      <c r="J21" s="29">
        <f>SUM(J11:J19)</f>
        <v>0</v>
      </c>
      <c r="K21" s="30"/>
      <c r="L21" s="31"/>
      <c r="M21" s="31"/>
      <c r="N21" s="29">
        <f>SUM(N11:N19)</f>
        <v>0</v>
      </c>
    </row>
    <row r="22" spans="1:14">
      <c r="A22" s="41"/>
      <c r="C22" s="1"/>
      <c r="D22" s="22"/>
      <c r="E22" s="22"/>
      <c r="F22" s="23"/>
      <c r="J22" s="27"/>
      <c r="L22" s="28"/>
      <c r="M22" s="28"/>
      <c r="N22" s="27"/>
    </row>
    <row r="23" spans="1:14" ht="15.75">
      <c r="A23" s="41"/>
      <c r="C23" s="43" t="s">
        <v>12</v>
      </c>
      <c r="D23" s="44" t="str">
        <f>Invoer!D35</f>
        <v>Gefactureerde uren</v>
      </c>
      <c r="E23" s="44"/>
    </row>
    <row r="24" spans="1:14">
      <c r="A24" s="41"/>
    </row>
    <row r="25" spans="1:14">
      <c r="A25" s="41"/>
      <c r="D25" s="22" t="s">
        <v>13</v>
      </c>
      <c r="E25" s="22"/>
      <c r="F25" s="23" t="str">
        <f>D23</f>
        <v>Gefactureerde uren</v>
      </c>
    </row>
    <row r="26" spans="1:14">
      <c r="A26" s="41"/>
      <c r="D26" s="22"/>
      <c r="E26" s="22"/>
    </row>
    <row r="27" spans="1:14">
      <c r="A27" s="41"/>
      <c r="F27" s="26" t="str">
        <f>Invoer!E37</f>
        <v>Totaal aantal gefactureerde uren</v>
      </c>
      <c r="H27" s="21" t="s">
        <v>14</v>
      </c>
      <c r="J27" s="26">
        <f>Invoer!K37</f>
        <v>0</v>
      </c>
    </row>
    <row r="28" spans="1:14">
      <c r="A28" s="41"/>
    </row>
    <row r="29" spans="1:14" ht="15.75">
      <c r="A29" s="41"/>
      <c r="C29" s="43" t="s">
        <v>15</v>
      </c>
      <c r="D29" s="44" t="s">
        <v>16</v>
      </c>
      <c r="E29" s="44"/>
    </row>
    <row r="30" spans="1:14">
      <c r="A30" s="41"/>
    </row>
    <row r="31" spans="1:14">
      <c r="A31" s="41"/>
      <c r="D31" s="22" t="s">
        <v>17</v>
      </c>
      <c r="E31" s="22"/>
      <c r="F31" s="23" t="s">
        <v>18</v>
      </c>
    </row>
    <row r="32" spans="1:14">
      <c r="A32" s="41"/>
    </row>
    <row r="33" spans="1:14">
      <c r="A33" s="41"/>
      <c r="F33" s="26" t="str">
        <f>F11</f>
        <v>Totale personeelskosten direct personeel</v>
      </c>
      <c r="H33" s="21" t="s">
        <v>19</v>
      </c>
      <c r="J33" s="91">
        <f t="shared" ref="J33:J41" si="1">IFERROR(J11/$J$27,0)</f>
        <v>0</v>
      </c>
      <c r="N33" s="91">
        <f t="shared" ref="N33:N41" si="2">IFERROR(N11/$J$27,0)</f>
        <v>0</v>
      </c>
    </row>
    <row r="34" spans="1:14">
      <c r="A34" s="41"/>
      <c r="F34" s="26" t="str">
        <f t="shared" ref="F34:F41" si="3">F12</f>
        <v>Totale personeelskosten indirect personeel</v>
      </c>
      <c r="H34" s="21" t="s">
        <v>19</v>
      </c>
      <c r="J34" s="91">
        <f t="shared" si="1"/>
        <v>0</v>
      </c>
      <c r="N34" s="91">
        <f t="shared" si="2"/>
        <v>0</v>
      </c>
    </row>
    <row r="35" spans="1:14">
      <c r="A35" s="41"/>
      <c r="F35" s="26" t="str">
        <f t="shared" si="3"/>
        <v>Huisvestingskosten</v>
      </c>
      <c r="H35" s="21" t="s">
        <v>19</v>
      </c>
      <c r="J35" s="91">
        <f t="shared" si="1"/>
        <v>0</v>
      </c>
      <c r="N35" s="91">
        <f t="shared" si="2"/>
        <v>0</v>
      </c>
    </row>
    <row r="36" spans="1:14">
      <c r="A36" s="41"/>
      <c r="F36" s="26" t="str">
        <f t="shared" si="3"/>
        <v>Energiekosten</v>
      </c>
      <c r="H36" s="21" t="s">
        <v>19</v>
      </c>
      <c r="J36" s="91">
        <f t="shared" si="1"/>
        <v>0</v>
      </c>
      <c r="N36" s="91">
        <f t="shared" si="2"/>
        <v>0</v>
      </c>
    </row>
    <row r="37" spans="1:14">
      <c r="A37" s="41"/>
      <c r="F37" s="26" t="str">
        <f t="shared" si="3"/>
        <v>Rentelasten</v>
      </c>
      <c r="H37" s="21" t="s">
        <v>19</v>
      </c>
      <c r="J37" s="91">
        <f t="shared" si="1"/>
        <v>0</v>
      </c>
      <c r="N37" s="91">
        <f t="shared" si="2"/>
        <v>0</v>
      </c>
    </row>
    <row r="38" spans="1:14">
      <c r="A38" s="41"/>
      <c r="F38" s="26" t="str">
        <f t="shared" si="3"/>
        <v>Automatisering en IT kosten</v>
      </c>
      <c r="H38" s="21" t="s">
        <v>19</v>
      </c>
      <c r="J38" s="91">
        <f t="shared" si="1"/>
        <v>0</v>
      </c>
      <c r="N38" s="91">
        <f t="shared" si="2"/>
        <v>0</v>
      </c>
    </row>
    <row r="39" spans="1:14">
      <c r="A39" s="41"/>
      <c r="F39" s="26" t="str">
        <f t="shared" si="3"/>
        <v>Afschrijvingen equipment</v>
      </c>
      <c r="H39" s="21" t="s">
        <v>19</v>
      </c>
      <c r="J39" s="91">
        <f t="shared" si="1"/>
        <v>0</v>
      </c>
      <c r="N39" s="91">
        <f t="shared" si="2"/>
        <v>0</v>
      </c>
    </row>
    <row r="40" spans="1:14">
      <c r="A40" s="41"/>
      <c r="F40" s="26" t="str">
        <f t="shared" si="3"/>
        <v>Overige directe kosten</v>
      </c>
      <c r="H40" s="21" t="s">
        <v>19</v>
      </c>
      <c r="J40" s="91">
        <f t="shared" si="1"/>
        <v>0</v>
      </c>
      <c r="N40" s="91">
        <f t="shared" si="2"/>
        <v>0</v>
      </c>
    </row>
    <row r="41" spans="1:14">
      <c r="A41" s="41"/>
      <c r="F41" s="26" t="str">
        <f t="shared" si="3"/>
        <v>Overige indirecte kosten</v>
      </c>
      <c r="H41" s="21" t="s">
        <v>19</v>
      </c>
      <c r="J41" s="91">
        <f t="shared" si="1"/>
        <v>0</v>
      </c>
      <c r="N41" s="91">
        <f t="shared" si="2"/>
        <v>0</v>
      </c>
    </row>
    <row r="42" spans="1:14">
      <c r="A42" s="41"/>
      <c r="J42" s="92"/>
      <c r="N42" s="92"/>
    </row>
    <row r="43" spans="1:14">
      <c r="A43" s="41"/>
      <c r="F43" s="29" t="s">
        <v>11</v>
      </c>
      <c r="H43" s="32" t="s">
        <v>19</v>
      </c>
      <c r="J43" s="93">
        <f>SUM(J33:J41)</f>
        <v>0</v>
      </c>
      <c r="K43" s="30"/>
      <c r="L43" s="31"/>
      <c r="M43" s="31"/>
      <c r="N43" s="93">
        <f>SUM(N33:N41)</f>
        <v>0</v>
      </c>
    </row>
    <row r="44" spans="1:14">
      <c r="A44" s="41"/>
    </row>
    <row r="45" spans="1:14" ht="15.75">
      <c r="A45" s="41"/>
      <c r="C45" s="43" t="s">
        <v>20</v>
      </c>
      <c r="D45" s="44" t="s">
        <v>21</v>
      </c>
    </row>
    <row r="46" spans="1:14">
      <c r="A46" s="41"/>
    </row>
    <row r="47" spans="1:14">
      <c r="A47" s="41"/>
      <c r="D47" t="s">
        <v>22</v>
      </c>
      <c r="E47" t="s">
        <v>23</v>
      </c>
      <c r="H47" s="55" t="s">
        <v>24</v>
      </c>
      <c r="J47" s="55" t="s">
        <v>25</v>
      </c>
    </row>
    <row r="48" spans="1:14">
      <c r="A48" s="41"/>
    </row>
    <row r="49" spans="1:13">
      <c r="A49" s="41"/>
      <c r="F49" s="26" t="str">
        <f>F33</f>
        <v>Totale personeelskosten direct personeel</v>
      </c>
      <c r="H49" s="91">
        <f>N33</f>
        <v>0</v>
      </c>
      <c r="J49" s="26" t="str">
        <f>IF(H49=0,"",RANK(H49,IF($H$49:$H$57&gt;0,$H$49:$H$57,0))+COUNTIF($H$49:$H49,$H49)-1)</f>
        <v/>
      </c>
    </row>
    <row r="50" spans="1:13">
      <c r="A50" s="41"/>
      <c r="F50" s="26" t="str">
        <f t="shared" ref="F50:F57" si="4">F34</f>
        <v>Totale personeelskosten indirect personeel</v>
      </c>
      <c r="H50" s="91">
        <f t="shared" ref="H50:H57" si="5">N34</f>
        <v>0</v>
      </c>
      <c r="J50" s="26" t="str">
        <f>IF(H50=0,"",RANK(H50,IF($H$49:$H$57&gt;0,$H$49:$H$57,0))+COUNTIF($H$49:$H50,$H50)-1)</f>
        <v/>
      </c>
    </row>
    <row r="51" spans="1:13">
      <c r="A51" s="41"/>
      <c r="F51" s="26" t="str">
        <f t="shared" si="4"/>
        <v>Huisvestingskosten</v>
      </c>
      <c r="H51" s="91">
        <f t="shared" si="5"/>
        <v>0</v>
      </c>
      <c r="J51" s="26" t="str">
        <f>IF(H51=0,"",RANK(H51,IF($H$49:$H$57&gt;0,$H$49:$H$57,0))+COUNTIF($H$49:$H51,$H51)-1)</f>
        <v/>
      </c>
    </row>
    <row r="52" spans="1:13">
      <c r="A52" s="41"/>
      <c r="F52" s="26" t="str">
        <f t="shared" si="4"/>
        <v>Energiekosten</v>
      </c>
      <c r="H52" s="91">
        <f t="shared" si="5"/>
        <v>0</v>
      </c>
      <c r="J52" s="26" t="str">
        <f>IF(H52=0,"",RANK(H52,IF($H$49:$H$57&gt;0,$H$49:$H$57,0))+COUNTIF($H$49:$H52,$H52)-1)</f>
        <v/>
      </c>
    </row>
    <row r="53" spans="1:13">
      <c r="A53" s="41"/>
      <c r="F53" s="26" t="str">
        <f t="shared" si="4"/>
        <v>Rentelasten</v>
      </c>
      <c r="H53" s="91">
        <f t="shared" si="5"/>
        <v>0</v>
      </c>
      <c r="J53" s="26" t="str">
        <f>IF(H53=0,"",RANK(H53,IF($H$49:$H$57&gt;0,$H$49:$H$57,0))+COUNTIF($H$49:$H53,$H53)-1)</f>
        <v/>
      </c>
    </row>
    <row r="54" spans="1:13">
      <c r="A54" s="41"/>
      <c r="F54" s="26" t="str">
        <f t="shared" si="4"/>
        <v>Automatisering en IT kosten</v>
      </c>
      <c r="H54" s="91">
        <f t="shared" si="5"/>
        <v>0</v>
      </c>
      <c r="J54" s="26" t="str">
        <f>IF(H54=0,"",RANK(H54,IF($H$49:$H$57&gt;0,$H$49:$H$57,0))+COUNTIF($H$49:$H54,$H54)-1)</f>
        <v/>
      </c>
    </row>
    <row r="55" spans="1:13">
      <c r="A55" s="41"/>
      <c r="F55" s="26" t="str">
        <f t="shared" si="4"/>
        <v>Afschrijvingen equipment</v>
      </c>
      <c r="H55" s="91">
        <f t="shared" si="5"/>
        <v>0</v>
      </c>
      <c r="J55" s="26" t="str">
        <f>IF(H55=0,"",RANK(H55,IF($H$49:$H$57&gt;0,$H$49:$H$57,0))+COUNTIF($H$49:$H55,$H55)-1)</f>
        <v/>
      </c>
    </row>
    <row r="56" spans="1:13">
      <c r="A56" s="41"/>
      <c r="F56" s="26" t="str">
        <f t="shared" si="4"/>
        <v>Overige directe kosten</v>
      </c>
      <c r="H56" s="91">
        <f t="shared" si="5"/>
        <v>0</v>
      </c>
      <c r="J56" s="26" t="str">
        <f>IF(H56=0,"",RANK(H56,IF($H$49:$H$57&gt;0,$H$49:$H$57,0))+COUNTIF($H$49:$H56,$H56)-1)</f>
        <v/>
      </c>
    </row>
    <row r="57" spans="1:13">
      <c r="A57" s="41"/>
      <c r="F57" s="26" t="str">
        <f t="shared" si="4"/>
        <v>Overige indirecte kosten</v>
      </c>
      <c r="H57" s="91">
        <f t="shared" si="5"/>
        <v>0</v>
      </c>
      <c r="J57" s="26" t="str">
        <f>IF(H57=0,"",RANK(H57,IF($H$49:$H$57&gt;0,$H$49:$H$57,0))+COUNTIF($H$49:$H57,$H57)-1)</f>
        <v/>
      </c>
    </row>
    <row r="58" spans="1:13">
      <c r="A58" s="41"/>
      <c r="F58" s="29" t="s">
        <v>26</v>
      </c>
      <c r="H58" s="93">
        <f>SUM(H49:H57)</f>
        <v>0</v>
      </c>
    </row>
    <row r="59" spans="1:13">
      <c r="A59" s="41"/>
    </row>
    <row r="60" spans="1:13">
      <c r="A60" s="41"/>
      <c r="D60" t="s">
        <v>27</v>
      </c>
      <c r="E60" t="s">
        <v>28</v>
      </c>
    </row>
    <row r="61" spans="1:13" ht="36.75">
      <c r="A61" s="41"/>
      <c r="G61" s="55" t="s">
        <v>25</v>
      </c>
      <c r="H61" s="55" t="s">
        <v>24</v>
      </c>
      <c r="I61" s="55" t="s">
        <v>29</v>
      </c>
      <c r="J61" s="55" t="s">
        <v>30</v>
      </c>
      <c r="K61" s="55" t="s">
        <v>31</v>
      </c>
      <c r="L61" s="55" t="s">
        <v>32</v>
      </c>
      <c r="M61" s="55"/>
    </row>
    <row r="62" spans="1:13">
      <c r="A62" s="41"/>
      <c r="G62" s="55"/>
      <c r="H62" s="55"/>
      <c r="I62" s="55"/>
      <c r="J62" s="55"/>
      <c r="K62" s="55"/>
      <c r="L62" s="55"/>
      <c r="M62" s="55"/>
    </row>
    <row r="63" spans="1:13">
      <c r="A63" s="41"/>
      <c r="F63" s="26" t="str">
        <f>F58</f>
        <v>Totale kostprijs</v>
      </c>
      <c r="H63" s="29">
        <f>$H$58</f>
        <v>0</v>
      </c>
      <c r="L63" s="26">
        <f>MAX(H63,0)</f>
        <v>0</v>
      </c>
      <c r="M63" s="27"/>
    </row>
    <row r="64" spans="1:13">
      <c r="A64" s="41"/>
      <c r="F64" s="26" t="str">
        <f>IFERROR(INDEX($F$49:$F$57,MATCH(G64,$J$49:$J$57,0)),"")</f>
        <v/>
      </c>
      <c r="G64" s="26">
        <v>1</v>
      </c>
      <c r="H64" s="26">
        <f>IFERROR(INDEX($H$49:$H$57,MATCH(G64,$J$49:$J$57,0)),0)</f>
        <v>0</v>
      </c>
      <c r="I64" s="26">
        <f>H64</f>
        <v>0</v>
      </c>
      <c r="K64" s="26">
        <f>-MIN(H64,0)</f>
        <v>0</v>
      </c>
      <c r="L64" s="26">
        <f>MAX(H64,0)</f>
        <v>0</v>
      </c>
      <c r="M64" s="27"/>
    </row>
    <row r="65" spans="1:13">
      <c r="A65" s="41"/>
      <c r="F65" s="26" t="str">
        <f t="shared" ref="F65:F72" si="6">IFERROR(INDEX($F$49:$F$57,MATCH(G65,$J$49:$J$57,0)),"")</f>
        <v/>
      </c>
      <c r="G65" s="26">
        <f>G64+1</f>
        <v>2</v>
      </c>
      <c r="H65" s="26">
        <f>IFERROR(INDEX($H$49:$H$57,MATCH(G65,$J$49:$J$57,0)),0)</f>
        <v>0</v>
      </c>
      <c r="I65" s="26">
        <f>IFERROR(I64+H65,"")</f>
        <v>0</v>
      </c>
      <c r="J65" s="26">
        <f>IF(H65&lt;0,I65,I64)</f>
        <v>0</v>
      </c>
      <c r="K65" s="26">
        <f>-MIN(H65,0)</f>
        <v>0</v>
      </c>
      <c r="L65" s="26">
        <f>MAX(H65,0)</f>
        <v>0</v>
      </c>
      <c r="M65" s="27"/>
    </row>
    <row r="66" spans="1:13">
      <c r="A66" s="41"/>
      <c r="F66" s="26" t="str">
        <f t="shared" si="6"/>
        <v/>
      </c>
      <c r="G66" s="26">
        <f t="shared" ref="G66:G72" si="7">G65+1</f>
        <v>3</v>
      </c>
      <c r="H66" s="26">
        <f>IFERROR(INDEX($H$49:$H$57,MATCH(G66,$J$49:$J$57,0)),0)</f>
        <v>0</v>
      </c>
      <c r="I66" s="26">
        <f>IFERROR(I65+H66,"")</f>
        <v>0</v>
      </c>
      <c r="J66" s="26">
        <f>IF(H66&lt;0,I66,I65)</f>
        <v>0</v>
      </c>
      <c r="K66" s="26">
        <f>-MIN(H66,0)</f>
        <v>0</v>
      </c>
      <c r="L66" s="26">
        <f>MAX(H66,0)</f>
        <v>0</v>
      </c>
      <c r="M66" s="27"/>
    </row>
    <row r="67" spans="1:13">
      <c r="A67" s="41"/>
      <c r="F67" s="26" t="str">
        <f t="shared" si="6"/>
        <v/>
      </c>
      <c r="G67" s="26">
        <f t="shared" si="7"/>
        <v>4</v>
      </c>
      <c r="H67" s="26">
        <f t="shared" ref="H67:H72" si="8">IFERROR(INDEX($H$49:$H$57,MATCH(G67,$J$49:$J$57,0)),0)</f>
        <v>0</v>
      </c>
      <c r="I67" s="26">
        <f t="shared" ref="I67:I72" si="9">IFERROR(I66+H67,"")</f>
        <v>0</v>
      </c>
      <c r="J67" s="26">
        <f t="shared" ref="J67:J72" si="10">IF(H67&lt;0,I67,I66)</f>
        <v>0</v>
      </c>
      <c r="K67" s="26">
        <f t="shared" ref="K67:K72" si="11">-MIN(H67,0)</f>
        <v>0</v>
      </c>
      <c r="L67" s="26">
        <f t="shared" ref="L67:L72" si="12">MAX(H67,0)</f>
        <v>0</v>
      </c>
      <c r="M67" s="27"/>
    </row>
    <row r="68" spans="1:13">
      <c r="A68" s="41"/>
      <c r="F68" s="26" t="str">
        <f t="shared" si="6"/>
        <v/>
      </c>
      <c r="G68" s="26">
        <f t="shared" si="7"/>
        <v>5</v>
      </c>
      <c r="H68" s="26">
        <f t="shared" si="8"/>
        <v>0</v>
      </c>
      <c r="I68" s="26">
        <f t="shared" si="9"/>
        <v>0</v>
      </c>
      <c r="J68" s="26">
        <f t="shared" si="10"/>
        <v>0</v>
      </c>
      <c r="K68" s="26">
        <f t="shared" si="11"/>
        <v>0</v>
      </c>
      <c r="L68" s="26">
        <f t="shared" si="12"/>
        <v>0</v>
      </c>
      <c r="M68" s="27"/>
    </row>
    <row r="69" spans="1:13">
      <c r="A69" s="41"/>
      <c r="F69" s="26" t="str">
        <f t="shared" si="6"/>
        <v/>
      </c>
      <c r="G69" s="26">
        <f t="shared" si="7"/>
        <v>6</v>
      </c>
      <c r="H69" s="26">
        <f t="shared" si="8"/>
        <v>0</v>
      </c>
      <c r="I69" s="26">
        <f t="shared" si="9"/>
        <v>0</v>
      </c>
      <c r="J69" s="26">
        <f t="shared" si="10"/>
        <v>0</v>
      </c>
      <c r="K69" s="26">
        <f t="shared" si="11"/>
        <v>0</v>
      </c>
      <c r="L69" s="26">
        <f t="shared" si="12"/>
        <v>0</v>
      </c>
      <c r="M69" s="27"/>
    </row>
    <row r="70" spans="1:13">
      <c r="A70" s="41"/>
      <c r="F70" s="26" t="str">
        <f t="shared" si="6"/>
        <v/>
      </c>
      <c r="G70" s="26">
        <f t="shared" si="7"/>
        <v>7</v>
      </c>
      <c r="H70" s="26">
        <f t="shared" si="8"/>
        <v>0</v>
      </c>
      <c r="I70" s="26">
        <f t="shared" si="9"/>
        <v>0</v>
      </c>
      <c r="J70" s="26">
        <f t="shared" si="10"/>
        <v>0</v>
      </c>
      <c r="K70" s="26">
        <f t="shared" si="11"/>
        <v>0</v>
      </c>
      <c r="L70" s="26">
        <f t="shared" si="12"/>
        <v>0</v>
      </c>
      <c r="M70" s="27"/>
    </row>
    <row r="71" spans="1:13">
      <c r="A71" s="41"/>
      <c r="F71" s="26" t="str">
        <f t="shared" si="6"/>
        <v/>
      </c>
      <c r="G71" s="26">
        <f t="shared" si="7"/>
        <v>8</v>
      </c>
      <c r="H71" s="26">
        <f t="shared" si="8"/>
        <v>0</v>
      </c>
      <c r="I71" s="26">
        <f t="shared" si="9"/>
        <v>0</v>
      </c>
      <c r="J71" s="26">
        <f t="shared" si="10"/>
        <v>0</v>
      </c>
      <c r="K71" s="26">
        <f t="shared" si="11"/>
        <v>0</v>
      </c>
      <c r="L71" s="26">
        <f t="shared" si="12"/>
        <v>0</v>
      </c>
      <c r="M71" s="27"/>
    </row>
    <row r="72" spans="1:13">
      <c r="A72" s="41"/>
      <c r="F72" s="26" t="str">
        <f t="shared" si="6"/>
        <v/>
      </c>
      <c r="G72" s="26">
        <f t="shared" si="7"/>
        <v>9</v>
      </c>
      <c r="H72" s="26">
        <f t="shared" si="8"/>
        <v>0</v>
      </c>
      <c r="I72" s="26">
        <f t="shared" si="9"/>
        <v>0</v>
      </c>
      <c r="J72" s="26">
        <f t="shared" si="10"/>
        <v>0</v>
      </c>
      <c r="K72" s="26">
        <f t="shared" si="11"/>
        <v>0</v>
      </c>
      <c r="L72" s="26">
        <f t="shared" si="12"/>
        <v>0</v>
      </c>
      <c r="M72" s="27"/>
    </row>
    <row r="73" spans="1:13">
      <c r="A73" s="41"/>
    </row>
    <row r="74" spans="1:13">
      <c r="A74" s="41"/>
    </row>
    <row r="75" spans="1:13" hidden="1">
      <c r="A75" s="41"/>
    </row>
    <row r="76" spans="1:13" hidden="1">
      <c r="A76" s="41"/>
    </row>
  </sheetData>
  <sheetProtection algorithmName="SHA-512" hashValue="6T+PZ/PK7MCZ511uBqZ5sxJknmuYtAxvh3Ntl8oWc4N6J1Oo6sbZKBi24HKpN89YVidtufYxfoHCihSjBDv0/Q==" saltValue="5y74qBt1mUuKdrPBIGdjbA==" spinCount="100000" sheet="1" objects="1" scenarios="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203E8B-2FCB-4EC0-992D-2C7C7FFF4C83}">
  <sheetPr codeName="Sheet9">
    <tabColor rgb="FF74E7DE"/>
  </sheetPr>
  <dimension ref="A1:Z57"/>
  <sheetViews>
    <sheetView showGridLines="0" tabSelected="1" zoomScale="130" zoomScaleNormal="130" workbookViewId="0">
      <pane xSplit="10" ySplit="5" topLeftCell="K6" activePane="bottomRight" state="frozen"/>
      <selection pane="bottomRight" activeCell="G11" sqref="G11"/>
      <selection pane="bottomLeft" activeCell="A13" sqref="A13"/>
      <selection pane="topRight" activeCell="A13" sqref="A13"/>
    </sheetView>
  </sheetViews>
  <sheetFormatPr defaultColWidth="0" defaultRowHeight="14.25" zeroHeight="1"/>
  <cols>
    <col min="1" max="1" width="3.28515625" style="11" customWidth="1"/>
    <col min="2" max="2" width="2.5703125" style="1" customWidth="1"/>
    <col min="3" max="3" width="2.85546875" style="1" customWidth="1"/>
    <col min="4" max="4" width="4.5703125" style="1" customWidth="1"/>
    <col min="5" max="5" width="5.42578125" style="1" customWidth="1"/>
    <col min="6" max="6" width="60" style="3" customWidth="1"/>
    <col min="7" max="7" width="10.28515625" style="3" customWidth="1"/>
    <col min="8" max="8" width="3.7109375" style="1" customWidth="1"/>
    <col min="9" max="9" width="10.28515625" style="1" customWidth="1"/>
    <col min="10" max="10" width="3.5703125" style="1" customWidth="1"/>
    <col min="11" max="11" width="15.140625" style="1" customWidth="1"/>
    <col min="12" max="13" width="2" style="1" customWidth="1"/>
    <col min="14" max="14" width="3.85546875" style="1" customWidth="1"/>
    <col min="15" max="15" width="6.28515625" style="1" customWidth="1"/>
    <col min="16" max="16" width="2" style="1" customWidth="1"/>
    <col min="17" max="17" width="6.28515625" style="1" customWidth="1"/>
    <col min="18" max="18" width="2" style="1" customWidth="1"/>
    <col min="19" max="19" width="2" style="122" customWidth="1"/>
    <col min="20" max="20" width="2.42578125" style="1" hidden="1" customWidth="1"/>
    <col min="21" max="21" width="15.140625" style="1" customWidth="1"/>
    <col min="22" max="22" width="4" style="1" customWidth="1"/>
    <col min="23" max="26" width="9.140625" style="1" hidden="1" customWidth="1"/>
    <col min="27" max="16384" width="0" style="1" hidden="1"/>
  </cols>
  <sheetData>
    <row r="1" spans="1:21">
      <c r="C1" s="14" t="e">
        <f ca="1">COVER!C5&amp;" | "&amp;COVER!C6&amp;" | "&amp;A3</f>
        <v>#VALUE!</v>
      </c>
      <c r="D1" s="2"/>
      <c r="E1" s="2"/>
    </row>
    <row r="2" spans="1:21" ht="18" customHeight="1">
      <c r="C2" s="17"/>
      <c r="D2" s="2"/>
      <c r="E2" s="2"/>
    </row>
    <row r="3" spans="1:21" ht="9" customHeight="1">
      <c r="A3" s="13" t="e">
        <f ca="1">MID(CELL("filename",B3),FIND("]",CELL("filename",B3))+1,99)</f>
        <v>#VALUE!</v>
      </c>
      <c r="D3" s="2"/>
      <c r="E3" s="2"/>
      <c r="O3" s="8"/>
      <c r="P3" s="8"/>
      <c r="Q3" s="8"/>
      <c r="R3" s="8"/>
      <c r="S3" s="123"/>
    </row>
    <row r="4" spans="1:21" ht="24.75" customHeight="1">
      <c r="C4" s="12" t="s">
        <v>33</v>
      </c>
      <c r="D4" s="2"/>
      <c r="E4" s="2"/>
      <c r="I4" s="15"/>
      <c r="J4" s="15"/>
      <c r="N4" s="8"/>
      <c r="O4" s="8"/>
      <c r="P4" s="8"/>
      <c r="Q4" s="8"/>
      <c r="R4" s="8"/>
      <c r="S4" s="123"/>
    </row>
    <row r="5" spans="1:21" ht="35.450000000000003" customHeight="1">
      <c r="F5" s="12"/>
      <c r="H5" s="20"/>
      <c r="I5" s="24" t="s">
        <v>34</v>
      </c>
      <c r="J5" s="18"/>
      <c r="K5" s="24" t="s">
        <v>24</v>
      </c>
      <c r="L5" s="24"/>
      <c r="M5" s="146" t="s">
        <v>6</v>
      </c>
      <c r="N5" s="146"/>
      <c r="O5" s="146"/>
      <c r="P5" s="146"/>
      <c r="Q5" s="146"/>
      <c r="R5" s="146"/>
      <c r="S5" s="146"/>
      <c r="T5" s="146"/>
      <c r="U5" s="146"/>
    </row>
    <row r="6" spans="1:21" ht="5.25" customHeight="1">
      <c r="F6" s="12"/>
      <c r="H6" s="20"/>
      <c r="I6" s="24"/>
      <c r="J6" s="18"/>
      <c r="K6" s="24"/>
      <c r="L6" s="24"/>
      <c r="M6" s="115"/>
      <c r="N6" s="115"/>
      <c r="O6" s="115"/>
      <c r="P6" s="115"/>
      <c r="Q6" s="115"/>
      <c r="R6" s="115"/>
      <c r="S6" s="124"/>
      <c r="T6" s="115"/>
      <c r="U6" s="115"/>
    </row>
    <row r="7" spans="1:21">
      <c r="M7" s="116"/>
      <c r="N7" s="116"/>
      <c r="O7" s="116"/>
      <c r="P7" s="116"/>
      <c r="Q7" s="116"/>
      <c r="R7" s="116"/>
    </row>
    <row r="8" spans="1:21" ht="15.75">
      <c r="C8" s="16" t="s">
        <v>8</v>
      </c>
      <c r="D8" s="9" t="s">
        <v>35</v>
      </c>
      <c r="M8" s="116"/>
      <c r="N8" s="116"/>
      <c r="O8" s="116"/>
      <c r="P8" s="116"/>
      <c r="Q8" s="116"/>
      <c r="R8" s="116"/>
    </row>
    <row r="9" spans="1:21">
      <c r="M9" s="116"/>
      <c r="N9" s="116"/>
      <c r="O9" s="116"/>
      <c r="P9" s="116"/>
      <c r="Q9" s="116"/>
      <c r="R9" s="116"/>
    </row>
    <row r="10" spans="1:21" ht="15" customHeight="1">
      <c r="D10" s="120" t="s">
        <v>36</v>
      </c>
      <c r="M10" s="116"/>
      <c r="N10" s="116"/>
      <c r="O10" s="116"/>
      <c r="P10" s="116"/>
      <c r="Q10" s="116"/>
      <c r="R10" s="116"/>
    </row>
    <row r="11" spans="1:21" ht="15" customHeight="1">
      <c r="M11" s="116"/>
      <c r="N11" s="126" t="str">
        <f>IF(Q12="","","Let op: ↓ Witte cel niet bruikbaar.")</f>
        <v/>
      </c>
      <c r="O11" s="116"/>
      <c r="P11" s="116"/>
      <c r="Q11" s="116"/>
      <c r="R11" s="116"/>
    </row>
    <row r="12" spans="1:21" ht="15" customHeight="1">
      <c r="D12" s="22" t="s">
        <v>9</v>
      </c>
      <c r="E12" s="23" t="s">
        <v>37</v>
      </c>
      <c r="I12" s="21" t="s">
        <v>10</v>
      </c>
      <c r="K12" s="25"/>
      <c r="M12" s="116"/>
      <c r="N12" s="116"/>
      <c r="O12" s="109">
        <f>IF(Q12="",$T12/100,Q12)</f>
        <v>1</v>
      </c>
      <c r="P12" s="116"/>
      <c r="Q12" s="117"/>
      <c r="R12" s="116"/>
      <c r="T12" s="121">
        <v>100</v>
      </c>
      <c r="U12" s="132">
        <f>IF(Q12="",K12*O12,K12*Q12)</f>
        <v>0</v>
      </c>
    </row>
    <row r="13" spans="1:21" ht="15" customHeight="1">
      <c r="D13" s="22"/>
      <c r="E13" s="23"/>
      <c r="M13" s="116"/>
      <c r="N13" s="126" t="str">
        <f>IF(Q14="","","Let op: ↓ Witte cel niet bruikbaar.")</f>
        <v/>
      </c>
      <c r="O13" s="116"/>
      <c r="P13" s="116"/>
      <c r="Q13" s="116"/>
      <c r="R13" s="116"/>
      <c r="U13" s="21"/>
    </row>
    <row r="14" spans="1:21" ht="15" customHeight="1">
      <c r="D14" s="22" t="s">
        <v>38</v>
      </c>
      <c r="E14" s="23" t="s">
        <v>39</v>
      </c>
      <c r="I14" s="21" t="s">
        <v>10</v>
      </c>
      <c r="K14" s="25"/>
      <c r="M14" s="116"/>
      <c r="N14" s="116"/>
      <c r="O14" s="109">
        <f>IF(Q14="",$T14/100,Q14)</f>
        <v>1</v>
      </c>
      <c r="P14" s="116"/>
      <c r="Q14" s="117"/>
      <c r="R14" s="116"/>
      <c r="T14" s="121">
        <v>100</v>
      </c>
      <c r="U14" s="132">
        <f>IF(Q14="",K14*O14,K14*Q14)</f>
        <v>0</v>
      </c>
    </row>
    <row r="15" spans="1:21" ht="15" customHeight="1">
      <c r="D15" s="22"/>
      <c r="E15" s="23"/>
      <c r="M15" s="116"/>
      <c r="N15" s="126" t="str">
        <f>IF(Q16="","","Let op: ↓ Witte cel niet bruikbaar.")</f>
        <v/>
      </c>
      <c r="O15" s="116"/>
      <c r="P15" s="116"/>
      <c r="Q15" s="116"/>
      <c r="R15" s="116"/>
      <c r="U15" s="21"/>
    </row>
    <row r="16" spans="1:21" ht="15" customHeight="1">
      <c r="D16" s="22" t="s">
        <v>40</v>
      </c>
      <c r="E16" s="23" t="s">
        <v>41</v>
      </c>
      <c r="I16" s="21" t="s">
        <v>10</v>
      </c>
      <c r="K16" s="25"/>
      <c r="M16" s="116"/>
      <c r="N16" s="116"/>
      <c r="O16" s="109">
        <f>IF(Q16="",$T16/100,Q16)</f>
        <v>1</v>
      </c>
      <c r="P16" s="116"/>
      <c r="Q16" s="117"/>
      <c r="R16" s="116"/>
      <c r="T16" s="121">
        <v>100</v>
      </c>
      <c r="U16" s="132">
        <f>IF(Q16="",K16*O16,K16*Q16)</f>
        <v>0</v>
      </c>
    </row>
    <row r="17" spans="4:21" ht="15" customHeight="1">
      <c r="D17" s="22"/>
      <c r="E17" s="23"/>
      <c r="I17" s="21"/>
      <c r="K17" s="119"/>
      <c r="L17" s="119"/>
      <c r="M17" s="119"/>
      <c r="N17" s="119"/>
      <c r="O17" s="119"/>
      <c r="P17" s="119"/>
      <c r="Q17" s="119"/>
      <c r="R17" s="119"/>
      <c r="S17" s="125"/>
      <c r="T17" s="119"/>
      <c r="U17" s="133"/>
    </row>
    <row r="18" spans="4:21" ht="15" customHeight="1">
      <c r="D18" s="120" t="s">
        <v>42</v>
      </c>
      <c r="U18" s="21"/>
    </row>
    <row r="19" spans="4:21" ht="15" customHeight="1">
      <c r="N19" s="127" t="str">
        <f>IF(Q20="","","Let op: ↓ Witte cel niet bruikbaar.")</f>
        <v/>
      </c>
      <c r="U19" s="21"/>
    </row>
    <row r="20" spans="4:21" ht="15" customHeight="1">
      <c r="D20" s="22" t="s">
        <v>43</v>
      </c>
      <c r="E20" s="23" t="s">
        <v>44</v>
      </c>
      <c r="I20" s="21" t="s">
        <v>10</v>
      </c>
      <c r="K20" s="25"/>
      <c r="M20" s="116"/>
      <c r="N20" s="116"/>
      <c r="O20" s="109">
        <f>IF(Q20="",$T20/100,Q20)</f>
        <v>1</v>
      </c>
      <c r="P20" s="116"/>
      <c r="Q20" s="117"/>
      <c r="R20" s="116"/>
      <c r="T20" s="121">
        <v>100</v>
      </c>
      <c r="U20" s="132">
        <f>IF(Q20="",K20*O20,K20*Q20)</f>
        <v>0</v>
      </c>
    </row>
    <row r="21" spans="4:21" ht="15" customHeight="1">
      <c r="D21" s="22"/>
      <c r="E21" s="23"/>
      <c r="I21" s="21"/>
      <c r="K21" s="119"/>
      <c r="L21" s="119"/>
      <c r="M21" s="116"/>
      <c r="N21" s="126" t="str">
        <f>IF(Q22="","","Let op: ↓ Witte cel niet bruikbaar.")</f>
        <v/>
      </c>
      <c r="O21" s="116"/>
      <c r="P21" s="116"/>
      <c r="Q21" s="116"/>
      <c r="R21" s="116"/>
      <c r="S21" s="125"/>
      <c r="T21" s="119"/>
      <c r="U21" s="133"/>
    </row>
    <row r="22" spans="4:21" ht="15" customHeight="1">
      <c r="D22" s="22" t="s">
        <v>45</v>
      </c>
      <c r="E22" s="23" t="s">
        <v>46</v>
      </c>
      <c r="I22" s="21" t="s">
        <v>10</v>
      </c>
      <c r="K22" s="25"/>
      <c r="M22" s="116"/>
      <c r="N22" s="116"/>
      <c r="O22" s="109">
        <f>IF(Q22="",$T22/100,Q22)</f>
        <v>1</v>
      </c>
      <c r="P22" s="116"/>
      <c r="Q22" s="117"/>
      <c r="R22" s="116"/>
      <c r="T22" s="121">
        <v>100</v>
      </c>
      <c r="U22" s="132">
        <f>IF(Q22="",K22*O22,K22*Q22)</f>
        <v>0</v>
      </c>
    </row>
    <row r="23" spans="4:21" ht="15" customHeight="1">
      <c r="D23" s="22"/>
      <c r="E23" s="23"/>
      <c r="M23" s="116"/>
      <c r="N23" s="126" t="str">
        <f>IF(Q24="","","Let op: ↓ Witte cel niet bruikbaar.")</f>
        <v/>
      </c>
      <c r="O23" s="116"/>
      <c r="P23" s="116"/>
      <c r="Q23" s="116"/>
      <c r="R23" s="116"/>
      <c r="U23" s="21"/>
    </row>
    <row r="24" spans="4:21" ht="15" customHeight="1">
      <c r="D24" s="22" t="s">
        <v>47</v>
      </c>
      <c r="E24" s="23" t="s">
        <v>48</v>
      </c>
      <c r="I24" s="21" t="s">
        <v>10</v>
      </c>
      <c r="K24" s="25"/>
      <c r="M24" s="116"/>
      <c r="N24" s="116"/>
      <c r="O24" s="109">
        <f>IF(Q24="",$T24/100,Q24)</f>
        <v>1</v>
      </c>
      <c r="P24" s="116"/>
      <c r="Q24" s="117"/>
      <c r="R24" s="116"/>
      <c r="T24" s="121">
        <v>100</v>
      </c>
      <c r="U24" s="132">
        <f>IF(Q24="",K24*O24,K24*Q24)</f>
        <v>0</v>
      </c>
    </row>
    <row r="25" spans="4:21" ht="15" customHeight="1">
      <c r="D25" s="22"/>
      <c r="E25" s="23"/>
      <c r="M25" s="116"/>
      <c r="N25" s="126" t="str">
        <f>IF(Q26="","","Let op: ↓ Witte cel niet bruikbaar.")</f>
        <v/>
      </c>
      <c r="O25" s="116"/>
      <c r="P25" s="116"/>
      <c r="Q25" s="116"/>
      <c r="R25" s="116"/>
      <c r="U25" s="21"/>
    </row>
    <row r="26" spans="4:21" ht="15" customHeight="1">
      <c r="D26" s="22" t="s">
        <v>49</v>
      </c>
      <c r="E26" s="23" t="s">
        <v>50</v>
      </c>
      <c r="I26" s="21" t="s">
        <v>10</v>
      </c>
      <c r="K26" s="25"/>
      <c r="M26" s="116"/>
      <c r="N26" s="116"/>
      <c r="O26" s="109">
        <f>IF(Q26="",$T26/100,Q26)</f>
        <v>1</v>
      </c>
      <c r="P26" s="116"/>
      <c r="Q26" s="117"/>
      <c r="R26" s="116"/>
      <c r="T26" s="121">
        <v>100</v>
      </c>
      <c r="U26" s="132">
        <f>IF(Q26="",K26*O26,K26*Q26)</f>
        <v>0</v>
      </c>
    </row>
    <row r="27" spans="4:21" ht="15" customHeight="1">
      <c r="D27" s="22"/>
      <c r="E27" s="23"/>
      <c r="M27" s="116"/>
      <c r="N27" s="126" t="str">
        <f>IF(Q28="","","Let op: ↓ Witte cel niet bruikbaar.")</f>
        <v/>
      </c>
      <c r="O27" s="116"/>
      <c r="P27" s="116"/>
      <c r="Q27" s="116"/>
      <c r="R27" s="116"/>
      <c r="U27" s="21"/>
    </row>
    <row r="28" spans="4:21" ht="15" customHeight="1">
      <c r="D28" s="22" t="s">
        <v>51</v>
      </c>
      <c r="E28" s="23" t="s">
        <v>52</v>
      </c>
      <c r="I28" s="21" t="s">
        <v>10</v>
      </c>
      <c r="K28" s="25"/>
      <c r="M28" s="116"/>
      <c r="N28" s="116"/>
      <c r="O28" s="109">
        <f>IF(Q28="",$T28/100,Q28)</f>
        <v>1</v>
      </c>
      <c r="P28" s="116"/>
      <c r="Q28" s="117"/>
      <c r="R28" s="116"/>
      <c r="T28" s="121">
        <v>100</v>
      </c>
      <c r="U28" s="132">
        <f>IF(Q28="",K28*O28,K28*Q28)</f>
        <v>0</v>
      </c>
    </row>
    <row r="29" spans="4:21" ht="15" customHeight="1">
      <c r="D29" s="22"/>
      <c r="E29" s="23"/>
      <c r="I29" s="21"/>
      <c r="K29" s="119"/>
      <c r="L29" s="119"/>
      <c r="M29" s="116"/>
      <c r="N29" s="126" t="str">
        <f>IF(Q30="","","Let op: ↓ Witte cel niet bruikbaar.")</f>
        <v/>
      </c>
      <c r="O29" s="116"/>
      <c r="P29" s="116"/>
      <c r="Q29" s="116"/>
      <c r="R29" s="116"/>
      <c r="S29" s="125"/>
      <c r="T29" s="19"/>
      <c r="U29" s="133"/>
    </row>
    <row r="30" spans="4:21" ht="15" customHeight="1">
      <c r="D30" s="22" t="s">
        <v>53</v>
      </c>
      <c r="E30" s="23" t="s">
        <v>54</v>
      </c>
      <c r="I30" s="21" t="s">
        <v>10</v>
      </c>
      <c r="K30" s="25"/>
      <c r="M30" s="116"/>
      <c r="N30" s="116"/>
      <c r="O30" s="109">
        <f>IF(Q30="",$T30/100,Q30)</f>
        <v>1</v>
      </c>
      <c r="P30" s="116"/>
      <c r="Q30" s="117"/>
      <c r="R30" s="116"/>
      <c r="T30" s="121">
        <v>100</v>
      </c>
      <c r="U30" s="132">
        <f>IF(Q30="",K30*O30,K30*Q30)</f>
        <v>0</v>
      </c>
    </row>
    <row r="31" spans="4:21" ht="15" customHeight="1" thickBot="1">
      <c r="D31" s="22"/>
      <c r="E31" s="23"/>
      <c r="I31" s="21"/>
      <c r="K31" s="119"/>
      <c r="L31" s="119"/>
      <c r="M31" s="119"/>
      <c r="N31" s="119"/>
      <c r="O31" s="119"/>
      <c r="P31" s="119"/>
      <c r="Q31" s="119"/>
      <c r="R31" s="119"/>
      <c r="S31" s="125"/>
      <c r="T31" s="19"/>
      <c r="U31" s="119"/>
    </row>
    <row r="32" spans="4:21" ht="15" customHeight="1" thickTop="1">
      <c r="D32" s="22"/>
      <c r="E32" s="134"/>
      <c r="F32" s="135"/>
      <c r="G32" s="135"/>
      <c r="H32" s="136"/>
      <c r="I32" s="137"/>
      <c r="J32" s="136"/>
      <c r="K32" s="138"/>
      <c r="L32" s="138"/>
      <c r="M32" s="138"/>
      <c r="N32" s="138"/>
      <c r="O32" s="138"/>
      <c r="P32" s="138"/>
      <c r="Q32" s="138"/>
      <c r="R32" s="138"/>
      <c r="S32" s="139"/>
      <c r="T32" s="140"/>
      <c r="U32" s="138"/>
    </row>
    <row r="33" spans="3:21" ht="15" customHeight="1">
      <c r="D33" s="110"/>
      <c r="E33" s="111" t="s">
        <v>55</v>
      </c>
      <c r="I33" s="32" t="s">
        <v>10</v>
      </c>
      <c r="K33" s="128">
        <f>SUM(K12:K30)</f>
        <v>0</v>
      </c>
      <c r="L33" s="21"/>
      <c r="M33" s="21"/>
      <c r="N33" s="21"/>
      <c r="O33" s="129"/>
      <c r="P33" s="129"/>
      <c r="Q33" s="129"/>
      <c r="R33" s="129"/>
      <c r="S33" s="130"/>
      <c r="T33" s="131"/>
      <c r="U33" s="128">
        <f>SUM(U12:U30)</f>
        <v>0</v>
      </c>
    </row>
    <row r="34" spans="3:21" ht="15" customHeight="1">
      <c r="D34" s="22"/>
      <c r="E34" s="23"/>
      <c r="I34" s="21"/>
      <c r="K34" s="119"/>
      <c r="L34" s="119"/>
      <c r="M34" s="119"/>
      <c r="N34" s="119"/>
      <c r="O34" s="119"/>
      <c r="P34" s="119"/>
      <c r="Q34" s="119"/>
      <c r="R34" s="119"/>
      <c r="S34" s="125"/>
      <c r="T34" s="19"/>
      <c r="U34" s="119"/>
    </row>
    <row r="35" spans="3:21" ht="15.75">
      <c r="C35" s="16" t="s">
        <v>12</v>
      </c>
      <c r="D35" s="9" t="s">
        <v>56</v>
      </c>
      <c r="E35" s="9"/>
      <c r="F35" s="1"/>
      <c r="G35" s="1"/>
    </row>
    <row r="36" spans="3:21" ht="12.75" customHeight="1"/>
    <row r="37" spans="3:21">
      <c r="D37" s="22" t="s">
        <v>13</v>
      </c>
      <c r="E37" s="23" t="s">
        <v>57</v>
      </c>
      <c r="F37" s="1"/>
      <c r="G37" s="10"/>
      <c r="I37" s="21" t="s">
        <v>58</v>
      </c>
      <c r="K37" s="114"/>
    </row>
    <row r="38" spans="3:21">
      <c r="E38" s="3"/>
      <c r="I38" s="21"/>
      <c r="K38" s="21"/>
    </row>
    <row r="39" spans="3:21"/>
    <row r="40" spans="3:21"/>
    <row r="41" spans="3:21"/>
    <row r="42" spans="3:21"/>
    <row r="43" spans="3:21"/>
    <row r="44" spans="3:21"/>
    <row r="45" spans="3:21"/>
    <row r="46" spans="3:21"/>
    <row r="47" spans="3:21"/>
    <row r="48" spans="3:21"/>
    <row r="49"/>
    <row r="50"/>
    <row r="51"/>
    <row r="52"/>
    <row r="53"/>
    <row r="54"/>
    <row r="55"/>
    <row r="56"/>
    <row r="57"/>
  </sheetData>
  <sheetProtection algorithmName="SHA-512" hashValue="SqWvIjMjKkF3WcaR1DlRQQDRohIodLv+XzQ0506K/Hs03TwMJohCIAibe1I3cWPq1n8BbcNYUdmFnPSWJnAz2Q==" saltValue="TyCEzDWDY++HzPm4wA9pPQ==" spinCount="100000" sheet="1" objects="1" scenarios="1"/>
  <mergeCells count="1">
    <mergeCell ref="M5:U5"/>
  </mergeCells>
  <phoneticPr fontId="10" type="noConversion"/>
  <conditionalFormatting sqref="N11 N13 N15">
    <cfRule type="expression" priority="5">
      <formula>"IF($Q$20=&lt;&gt;"""")"</formula>
    </cfRule>
  </conditionalFormatting>
  <conditionalFormatting sqref="N21">
    <cfRule type="expression" priority="3">
      <formula>"IF($Q$20=&lt;&gt;"""")"</formula>
    </cfRule>
  </conditionalFormatting>
  <conditionalFormatting sqref="N29 N27 N25 N23">
    <cfRule type="expression" priority="2">
      <formula>"IF($Q$20=&lt;&gt;"""")"</formula>
    </cfRule>
  </conditionalFormatting>
  <conditionalFormatting sqref="N19">
    <cfRule type="expression" priority="1">
      <formula>"IF($Q$20=&lt;&gt;"""")"</formula>
    </cfRule>
  </conditionalFormatting>
  <dataValidations count="2">
    <dataValidation type="decimal" operator="greaterThanOrEqual" allowBlank="1" showInputMessage="1" showErrorMessage="1" sqref="K12 U12 K14 O12 K20:K22 K24 O20:O22 U20:U22 O24 U24 N30:N34 O26 U26 U16:U17 P21:T21 O14 U14 O33:S33 K37 P29:S34 K16:K17 P17:T17 O28:O34 U28:U34 K26 L21:M21 O16:O17 L17:N17 L29:M34 K28:K34" xr:uid="{41F28605-6DCA-4F00-A4DA-460742CFEBD9}">
      <formula1>0</formula1>
    </dataValidation>
    <dataValidation type="decimal" allowBlank="1" showInputMessage="1" showErrorMessage="1" sqref="Q12 Q30 Q22 Q24 Q26 Q20 Q14 Q28 Q16" xr:uid="{15C68D0C-D095-4DCF-92CC-2E0C37A3B13F}">
      <formula1>0</formula1>
      <formula2>1</formula2>
    </dataValidation>
  </dataValidation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6" r:id="rId4" name="Spinner 2">
              <controlPr defaultSize="0" autoPict="0">
                <anchor moveWithCells="1" sizeWithCells="1">
                  <from>
                    <xdr:col>13</xdr:col>
                    <xdr:colOff>38100</xdr:colOff>
                    <xdr:row>10</xdr:row>
                    <xdr:rowOff>180975</xdr:rowOff>
                  </from>
                  <to>
                    <xdr:col>13</xdr:col>
                    <xdr:colOff>238125</xdr:colOff>
                    <xdr:row>11</xdr:row>
                    <xdr:rowOff>180975</xdr:rowOff>
                  </to>
                </anchor>
              </controlPr>
            </control>
          </mc:Choice>
        </mc:AlternateContent>
        <mc:AlternateContent xmlns:mc="http://schemas.openxmlformats.org/markup-compatibility/2006">
          <mc:Choice Requires="x14">
            <control shapeId="1027" r:id="rId5" name="Spinner 3">
              <controlPr defaultSize="0" autoPict="0">
                <anchor moveWithCells="1" sizeWithCells="1">
                  <from>
                    <xdr:col>13</xdr:col>
                    <xdr:colOff>38100</xdr:colOff>
                    <xdr:row>19</xdr:row>
                    <xdr:rowOff>0</xdr:rowOff>
                  </from>
                  <to>
                    <xdr:col>13</xdr:col>
                    <xdr:colOff>238125</xdr:colOff>
                    <xdr:row>20</xdr:row>
                    <xdr:rowOff>0</xdr:rowOff>
                  </to>
                </anchor>
              </controlPr>
            </control>
          </mc:Choice>
        </mc:AlternateContent>
        <mc:AlternateContent xmlns:mc="http://schemas.openxmlformats.org/markup-compatibility/2006">
          <mc:Choice Requires="x14">
            <control shapeId="1028" r:id="rId6" name="Spinner 4">
              <controlPr defaultSize="0" autoPict="0">
                <anchor moveWithCells="1" sizeWithCells="1">
                  <from>
                    <xdr:col>13</xdr:col>
                    <xdr:colOff>38100</xdr:colOff>
                    <xdr:row>21</xdr:row>
                    <xdr:rowOff>0</xdr:rowOff>
                  </from>
                  <to>
                    <xdr:col>13</xdr:col>
                    <xdr:colOff>238125</xdr:colOff>
                    <xdr:row>22</xdr:row>
                    <xdr:rowOff>0</xdr:rowOff>
                  </to>
                </anchor>
              </controlPr>
            </control>
          </mc:Choice>
        </mc:AlternateContent>
        <mc:AlternateContent xmlns:mc="http://schemas.openxmlformats.org/markup-compatibility/2006">
          <mc:Choice Requires="x14">
            <control shapeId="1029" r:id="rId7" name="Spinner 5">
              <controlPr defaultSize="0" autoPict="0">
                <anchor moveWithCells="1" sizeWithCells="1">
                  <from>
                    <xdr:col>13</xdr:col>
                    <xdr:colOff>38100</xdr:colOff>
                    <xdr:row>23</xdr:row>
                    <xdr:rowOff>0</xdr:rowOff>
                  </from>
                  <to>
                    <xdr:col>13</xdr:col>
                    <xdr:colOff>238125</xdr:colOff>
                    <xdr:row>24</xdr:row>
                    <xdr:rowOff>0</xdr:rowOff>
                  </to>
                </anchor>
              </controlPr>
            </control>
          </mc:Choice>
        </mc:AlternateContent>
        <mc:AlternateContent xmlns:mc="http://schemas.openxmlformats.org/markup-compatibility/2006">
          <mc:Choice Requires="x14">
            <control shapeId="1030" r:id="rId8" name="Spinner 6">
              <controlPr defaultSize="0" autoPict="0">
                <anchor moveWithCells="1" sizeWithCells="1">
                  <from>
                    <xdr:col>13</xdr:col>
                    <xdr:colOff>38100</xdr:colOff>
                    <xdr:row>25</xdr:row>
                    <xdr:rowOff>0</xdr:rowOff>
                  </from>
                  <to>
                    <xdr:col>13</xdr:col>
                    <xdr:colOff>238125</xdr:colOff>
                    <xdr:row>26</xdr:row>
                    <xdr:rowOff>0</xdr:rowOff>
                  </to>
                </anchor>
              </controlPr>
            </control>
          </mc:Choice>
        </mc:AlternateContent>
        <mc:AlternateContent xmlns:mc="http://schemas.openxmlformats.org/markup-compatibility/2006">
          <mc:Choice Requires="x14">
            <control shapeId="1031" r:id="rId9" name="Spinner 7">
              <controlPr defaultSize="0" autoPict="0">
                <anchor moveWithCells="1" sizeWithCells="1">
                  <from>
                    <xdr:col>13</xdr:col>
                    <xdr:colOff>38100</xdr:colOff>
                    <xdr:row>27</xdr:row>
                    <xdr:rowOff>0</xdr:rowOff>
                  </from>
                  <to>
                    <xdr:col>13</xdr:col>
                    <xdr:colOff>238125</xdr:colOff>
                    <xdr:row>28</xdr:row>
                    <xdr:rowOff>0</xdr:rowOff>
                  </to>
                </anchor>
              </controlPr>
            </control>
          </mc:Choice>
        </mc:AlternateContent>
        <mc:AlternateContent xmlns:mc="http://schemas.openxmlformats.org/markup-compatibility/2006">
          <mc:Choice Requires="x14">
            <control shapeId="1033" r:id="rId10" name="Spinner 9">
              <controlPr defaultSize="0" autoPict="0">
                <anchor moveWithCells="1" sizeWithCells="1">
                  <from>
                    <xdr:col>13</xdr:col>
                    <xdr:colOff>38100</xdr:colOff>
                    <xdr:row>13</xdr:row>
                    <xdr:rowOff>0</xdr:rowOff>
                  </from>
                  <to>
                    <xdr:col>13</xdr:col>
                    <xdr:colOff>238125</xdr:colOff>
                    <xdr:row>14</xdr:row>
                    <xdr:rowOff>0</xdr:rowOff>
                  </to>
                </anchor>
              </controlPr>
            </control>
          </mc:Choice>
        </mc:AlternateContent>
        <mc:AlternateContent xmlns:mc="http://schemas.openxmlformats.org/markup-compatibility/2006">
          <mc:Choice Requires="x14">
            <control shapeId="1035" r:id="rId11" name="Spinner 11">
              <controlPr defaultSize="0" autoPict="0">
                <anchor moveWithCells="1" sizeWithCells="1">
                  <from>
                    <xdr:col>13</xdr:col>
                    <xdr:colOff>38100</xdr:colOff>
                    <xdr:row>29</xdr:row>
                    <xdr:rowOff>0</xdr:rowOff>
                  </from>
                  <to>
                    <xdr:col>13</xdr:col>
                    <xdr:colOff>238125</xdr:colOff>
                    <xdr:row>30</xdr:row>
                    <xdr:rowOff>0</xdr:rowOff>
                  </to>
                </anchor>
              </controlPr>
            </control>
          </mc:Choice>
        </mc:AlternateContent>
        <mc:AlternateContent xmlns:mc="http://schemas.openxmlformats.org/markup-compatibility/2006">
          <mc:Choice Requires="x14">
            <control shapeId="1037" r:id="rId12" name="Spinner 13">
              <controlPr defaultSize="0" autoPict="0">
                <anchor moveWithCells="1" sizeWithCells="1">
                  <from>
                    <xdr:col>13</xdr:col>
                    <xdr:colOff>38100</xdr:colOff>
                    <xdr:row>14</xdr:row>
                    <xdr:rowOff>190500</xdr:rowOff>
                  </from>
                  <to>
                    <xdr:col>13</xdr:col>
                    <xdr:colOff>238125</xdr:colOff>
                    <xdr:row>15</xdr:row>
                    <xdr:rowOff>190500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6C0BBB-8065-4A89-B195-F603610D178B}">
  <sheetPr codeName="Sheet1">
    <tabColor rgb="FFFFC7CE"/>
  </sheetPr>
  <dimension ref="A1:AQ133"/>
  <sheetViews>
    <sheetView showGridLines="0" zoomScaleNormal="100" workbookViewId="0">
      <pane ySplit="5" topLeftCell="A6" activePane="bottomLeft" state="frozen"/>
      <selection pane="bottomLeft" activeCell="X22" sqref="X22"/>
    </sheetView>
  </sheetViews>
  <sheetFormatPr defaultColWidth="0" defaultRowHeight="15" zeroHeight="1"/>
  <cols>
    <col min="1" max="1" width="3.28515625" customWidth="1"/>
    <col min="2" max="2" width="2.5703125" customWidth="1"/>
    <col min="3" max="3" width="3.140625" customWidth="1"/>
    <col min="4" max="4" width="4.42578125" customWidth="1"/>
    <col min="5" max="5" width="26.7109375" customWidth="1"/>
    <col min="6" max="6" width="2.28515625" customWidth="1"/>
    <col min="7" max="7" width="9.140625" customWidth="1"/>
    <col min="8" max="8" width="11.7109375" customWidth="1"/>
    <col min="9" max="9" width="8" customWidth="1"/>
    <col min="10" max="10" width="1.140625" customWidth="1"/>
    <col min="11" max="11" width="2.28515625" customWidth="1"/>
    <col min="12" max="12" width="1.140625" customWidth="1"/>
    <col min="13" max="13" width="7.5703125" customWidth="1"/>
    <col min="14" max="14" width="28.7109375" customWidth="1"/>
    <col min="15" max="15" width="2.28515625" customWidth="1"/>
    <col min="16" max="16" width="7.85546875" customWidth="1"/>
    <col min="17" max="17" width="1.140625" customWidth="1"/>
    <col min="18" max="18" width="3.7109375" customWidth="1"/>
    <col min="19" max="19" width="3.140625" customWidth="1"/>
    <col min="20" max="20" width="2.140625" customWidth="1"/>
    <col min="21" max="21" width="9.140625" customWidth="1"/>
    <col min="22" max="22" width="13.28515625" customWidth="1"/>
    <col min="23" max="23" width="9.140625" customWidth="1"/>
    <col min="24" max="24" width="9.85546875" customWidth="1"/>
    <col min="25" max="25" width="11" customWidth="1"/>
    <col min="26" max="26" width="1.42578125" customWidth="1"/>
    <col min="27" max="27" width="5" customWidth="1"/>
    <col min="28" max="28" width="2" customWidth="1"/>
    <col min="29" max="29" width="3.140625" customWidth="1"/>
    <col min="30" max="30" width="3.140625" hidden="1" customWidth="1"/>
    <col min="31" max="31" width="9.140625" hidden="1" customWidth="1"/>
    <col min="32" max="32" width="3" hidden="1" customWidth="1"/>
    <col min="33" max="33" width="11.42578125" hidden="1" customWidth="1"/>
    <col min="34" max="34" width="3.42578125" hidden="1" customWidth="1"/>
    <col min="35" max="35" width="12.5703125" hidden="1" customWidth="1"/>
    <col min="36" max="36" width="9.140625" hidden="1" customWidth="1"/>
    <col min="37" max="37" width="7.42578125" hidden="1" customWidth="1"/>
    <col min="38" max="38" width="9.7109375" hidden="1" customWidth="1"/>
    <col min="39" max="39" width="9.140625" hidden="1" customWidth="1"/>
    <col min="40" max="40" width="1" hidden="1" customWidth="1"/>
    <col min="41" max="41" width="9.140625" hidden="1" customWidth="1"/>
    <col min="42" max="43" width="3" hidden="1" customWidth="1"/>
    <col min="44" max="16384" width="9.140625" hidden="1"/>
  </cols>
  <sheetData>
    <row r="1" spans="1:33" s="1" customFormat="1" ht="14.25">
      <c r="A1" s="45"/>
      <c r="C1" s="37" t="e">
        <f ca="1">COVER!C5&amp;" | "&amp;COVER!C6&amp;" | "&amp;A3</f>
        <v>#VALUE!</v>
      </c>
      <c r="D1" s="2"/>
      <c r="E1" s="2"/>
      <c r="F1" s="3"/>
      <c r="G1" s="3"/>
      <c r="H1" s="3"/>
      <c r="I1" s="3"/>
      <c r="J1" s="3"/>
      <c r="K1" s="3"/>
    </row>
    <row r="2" spans="1:33" s="1" customFormat="1" ht="18" customHeight="1">
      <c r="A2" s="45"/>
      <c r="C2" s="38"/>
      <c r="D2" s="2"/>
      <c r="E2" s="2"/>
      <c r="F2" s="3"/>
      <c r="G2" s="3"/>
      <c r="H2" s="3"/>
      <c r="I2" s="3"/>
      <c r="J2" s="3"/>
      <c r="K2" s="3"/>
    </row>
    <row r="3" spans="1:33" s="1" customFormat="1" ht="9" customHeight="1">
      <c r="A3" s="45" t="e">
        <f ca="1">MID(CELL("filename",B3),FIND("]",CELL("filename",B3))+1,99)</f>
        <v>#VALUE!</v>
      </c>
      <c r="C3" s="39"/>
      <c r="D3" s="2"/>
      <c r="E3" s="2"/>
      <c r="F3" s="3"/>
      <c r="G3" s="3"/>
      <c r="H3" s="3"/>
      <c r="I3" s="3"/>
      <c r="J3" s="3"/>
      <c r="K3" s="3"/>
      <c r="R3" s="8"/>
    </row>
    <row r="4" spans="1:33" s="1" customFormat="1" ht="24.75" customHeight="1">
      <c r="A4" s="45"/>
      <c r="C4" s="40" t="s">
        <v>59</v>
      </c>
      <c r="D4" s="2"/>
      <c r="E4" s="2"/>
      <c r="F4" s="3"/>
      <c r="G4" s="3"/>
      <c r="H4" s="3"/>
      <c r="I4" s="61"/>
      <c r="J4" s="3"/>
      <c r="K4" s="3"/>
      <c r="M4" s="15"/>
      <c r="N4" s="15"/>
      <c r="O4" s="15"/>
      <c r="R4" s="8"/>
      <c r="S4" s="8"/>
      <c r="T4" s="8"/>
    </row>
    <row r="5" spans="1:33" s="1" customFormat="1" ht="35.450000000000003" customHeight="1">
      <c r="A5" s="45"/>
      <c r="F5" s="12"/>
      <c r="G5" s="24"/>
      <c r="H5" s="24"/>
      <c r="I5" s="24"/>
      <c r="J5" s="24"/>
      <c r="K5" s="24"/>
      <c r="L5" s="20"/>
      <c r="M5" s="24"/>
      <c r="N5" s="24"/>
      <c r="O5" s="24"/>
      <c r="P5" s="24"/>
      <c r="Q5" s="24"/>
      <c r="R5" s="8"/>
      <c r="S5" s="24"/>
    </row>
    <row r="6" spans="1:33" s="1" customFormat="1" ht="14.25">
      <c r="A6" s="45"/>
      <c r="F6" s="3"/>
      <c r="G6" s="3"/>
      <c r="H6" s="3"/>
      <c r="I6" s="3"/>
      <c r="J6" s="3"/>
      <c r="K6" s="3"/>
    </row>
    <row r="7" spans="1:33" ht="15.75">
      <c r="A7" s="45"/>
      <c r="C7" s="49"/>
      <c r="D7" s="59" t="s">
        <v>60</v>
      </c>
      <c r="E7" s="48"/>
      <c r="F7" s="48"/>
      <c r="G7" s="48"/>
      <c r="H7" s="49"/>
      <c r="I7" s="49"/>
      <c r="J7" s="49"/>
      <c r="K7" s="49"/>
      <c r="L7" s="49"/>
      <c r="M7" s="49"/>
      <c r="N7" s="49"/>
      <c r="O7" s="49"/>
      <c r="P7" s="49"/>
      <c r="Q7" s="49"/>
      <c r="R7" s="49"/>
      <c r="S7" s="49"/>
      <c r="T7" s="49"/>
      <c r="U7" s="49"/>
      <c r="V7" s="49"/>
      <c r="W7" s="49"/>
      <c r="X7" s="49"/>
      <c r="Y7" s="49"/>
      <c r="Z7" s="49"/>
      <c r="AA7" s="49"/>
      <c r="AB7" s="49"/>
      <c r="AC7" s="1"/>
      <c r="AF7" s="46" t="s">
        <v>20</v>
      </c>
      <c r="AG7" s="47" t="s">
        <v>61</v>
      </c>
    </row>
    <row r="8" spans="1:33">
      <c r="A8" s="45"/>
      <c r="C8" s="1"/>
      <c r="D8" s="1"/>
      <c r="E8" s="1"/>
      <c r="F8" s="3"/>
      <c r="G8" s="3"/>
      <c r="H8" s="3"/>
      <c r="I8" s="3"/>
      <c r="J8" s="3"/>
      <c r="K8" s="3"/>
      <c r="L8" s="1"/>
      <c r="M8" s="1"/>
      <c r="N8" s="1"/>
      <c r="O8" s="1"/>
      <c r="P8" s="1"/>
      <c r="Q8" s="1"/>
    </row>
    <row r="9" spans="1:33">
      <c r="A9" s="45"/>
      <c r="C9" s="1"/>
      <c r="D9" s="1"/>
      <c r="E9" s="1"/>
      <c r="F9" s="3"/>
      <c r="G9" s="3"/>
      <c r="H9" s="3"/>
      <c r="I9" s="3"/>
      <c r="J9" s="3"/>
      <c r="K9" s="3"/>
      <c r="L9" s="1"/>
      <c r="M9" s="1"/>
      <c r="N9" s="1"/>
      <c r="O9" s="1"/>
      <c r="P9" s="1"/>
      <c r="Q9" s="1"/>
      <c r="T9" s="68"/>
      <c r="U9" s="69"/>
      <c r="V9" s="69"/>
      <c r="W9" s="69"/>
      <c r="X9" s="69"/>
      <c r="Y9" s="69"/>
      <c r="Z9" s="69"/>
      <c r="AA9" s="70"/>
    </row>
    <row r="10" spans="1:33" ht="24.75">
      <c r="A10" s="45"/>
      <c r="C10" s="1"/>
      <c r="D10" s="1"/>
      <c r="E10" s="1"/>
      <c r="F10" s="3"/>
      <c r="G10" s="3"/>
      <c r="H10" s="3"/>
      <c r="I10" s="3"/>
      <c r="J10" s="3"/>
      <c r="K10" s="3"/>
      <c r="L10" s="1"/>
      <c r="M10" s="1"/>
      <c r="N10" s="1"/>
      <c r="O10" s="1"/>
      <c r="P10" s="1"/>
      <c r="Q10" s="1"/>
      <c r="T10" s="71"/>
      <c r="U10" s="66" t="s">
        <v>16</v>
      </c>
      <c r="V10" s="67"/>
      <c r="W10" s="67"/>
      <c r="X10" s="76" t="s">
        <v>34</v>
      </c>
      <c r="Y10" s="113" t="s">
        <v>16</v>
      </c>
      <c r="Z10" s="112"/>
      <c r="AA10" s="72"/>
    </row>
    <row r="11" spans="1:33">
      <c r="A11" s="45"/>
      <c r="C11" s="1"/>
      <c r="D11" s="1"/>
      <c r="E11" s="1"/>
      <c r="F11" s="3"/>
      <c r="G11" s="3"/>
      <c r="H11" s="3"/>
      <c r="I11" s="3"/>
      <c r="J11" s="3"/>
      <c r="K11" s="3"/>
      <c r="L11" s="1"/>
      <c r="M11" s="1"/>
      <c r="N11" s="1"/>
      <c r="O11" s="1"/>
      <c r="P11" s="1"/>
      <c r="Q11" s="1"/>
      <c r="T11" s="141" t="s">
        <v>36</v>
      </c>
      <c r="U11" s="67"/>
      <c r="V11" s="67"/>
      <c r="W11" s="67"/>
      <c r="X11" s="76"/>
      <c r="Y11" s="77"/>
      <c r="Z11" s="112"/>
      <c r="AA11" s="72"/>
    </row>
    <row r="12" spans="1:33" ht="14.25" customHeight="1">
      <c r="A12" s="45"/>
      <c r="C12" s="1"/>
      <c r="D12" s="1"/>
      <c r="E12" s="1"/>
      <c r="F12" s="3"/>
      <c r="G12" s="3"/>
      <c r="H12" s="3"/>
      <c r="I12" s="3"/>
      <c r="J12" s="3"/>
      <c r="K12" s="3"/>
      <c r="L12" s="1"/>
      <c r="M12" s="1"/>
      <c r="N12" s="1"/>
      <c r="O12" s="1"/>
      <c r="P12" s="1"/>
      <c r="Q12" s="1"/>
      <c r="T12" s="71"/>
      <c r="U12" s="83" t="str">
        <f>Berekening!F33</f>
        <v>Totale personeelskosten direct personeel</v>
      </c>
      <c r="V12" s="78"/>
      <c r="W12" s="78"/>
      <c r="X12" s="81" t="s">
        <v>19</v>
      </c>
      <c r="Y12" s="82">
        <f>IFERROR(Berekening!N33,0)</f>
        <v>0</v>
      </c>
      <c r="Z12" s="80"/>
      <c r="AA12" s="72"/>
    </row>
    <row r="13" spans="1:33">
      <c r="A13" s="45"/>
      <c r="C13" s="1"/>
      <c r="D13" s="1"/>
      <c r="E13" s="1"/>
      <c r="F13" s="3"/>
      <c r="G13" s="3"/>
      <c r="H13" s="3"/>
      <c r="I13" s="3"/>
      <c r="J13" s="3"/>
      <c r="K13" s="3"/>
      <c r="L13" s="1"/>
      <c r="M13" s="1"/>
      <c r="N13" s="1"/>
      <c r="O13" s="1"/>
      <c r="P13" s="1"/>
      <c r="Q13" s="1"/>
      <c r="T13" s="71"/>
      <c r="U13" s="83" t="str">
        <f>Berekening!F39</f>
        <v>Afschrijvingen equipment</v>
      </c>
      <c r="V13" s="78"/>
      <c r="W13" s="78"/>
      <c r="X13" s="81" t="s">
        <v>19</v>
      </c>
      <c r="Y13" s="82">
        <f>IFERROR(Berekening!N39,0)</f>
        <v>0</v>
      </c>
      <c r="Z13" s="80"/>
      <c r="AA13" s="72"/>
    </row>
    <row r="14" spans="1:33">
      <c r="A14" s="45"/>
      <c r="C14" s="1"/>
      <c r="D14" s="1"/>
      <c r="E14" s="1"/>
      <c r="F14" s="3"/>
      <c r="G14" s="3"/>
      <c r="H14" s="3"/>
      <c r="I14" s="3"/>
      <c r="J14" s="3"/>
      <c r="K14" s="3"/>
      <c r="L14" s="1"/>
      <c r="M14" s="1"/>
      <c r="N14" s="1"/>
      <c r="O14" s="1"/>
      <c r="P14" s="1"/>
      <c r="Q14" s="1"/>
      <c r="T14" s="71"/>
      <c r="U14" s="83" t="str">
        <f>Berekening!F40</f>
        <v>Overige directe kosten</v>
      </c>
      <c r="V14" s="78"/>
      <c r="W14" s="78"/>
      <c r="X14" s="81" t="s">
        <v>19</v>
      </c>
      <c r="Y14" s="82">
        <f>IFERROR(Berekening!N40,0)</f>
        <v>0</v>
      </c>
      <c r="Z14" s="80"/>
      <c r="AA14" s="72"/>
    </row>
    <row r="15" spans="1:33">
      <c r="A15" s="45"/>
      <c r="C15" s="1"/>
      <c r="D15" s="1"/>
      <c r="E15" s="1"/>
      <c r="F15" s="3"/>
      <c r="G15" s="3"/>
      <c r="H15" s="3"/>
      <c r="I15" s="3"/>
      <c r="J15" s="3"/>
      <c r="K15" s="3"/>
      <c r="L15" s="1"/>
      <c r="M15" s="1"/>
      <c r="N15" s="1"/>
      <c r="O15" s="1"/>
      <c r="P15" s="1"/>
      <c r="Q15" s="1"/>
      <c r="T15" s="141" t="s">
        <v>42</v>
      </c>
      <c r="U15" s="83"/>
      <c r="V15" s="78"/>
      <c r="W15" s="78"/>
      <c r="X15" s="81"/>
      <c r="Y15" s="82"/>
      <c r="Z15" s="80"/>
      <c r="AA15" s="72"/>
    </row>
    <row r="16" spans="1:33">
      <c r="A16" s="45"/>
      <c r="C16" s="1"/>
      <c r="D16" s="1"/>
      <c r="E16" s="1"/>
      <c r="F16" s="3"/>
      <c r="G16" s="3"/>
      <c r="H16" s="3"/>
      <c r="I16" s="3"/>
      <c r="J16" s="3"/>
      <c r="K16" s="3"/>
      <c r="L16" s="1"/>
      <c r="M16" s="1"/>
      <c r="N16" s="1"/>
      <c r="O16" s="1"/>
      <c r="P16" s="1"/>
      <c r="Q16" s="1"/>
      <c r="T16" s="71"/>
      <c r="U16" s="83" t="str">
        <f>Berekening!F34</f>
        <v>Totale personeelskosten indirect personeel</v>
      </c>
      <c r="V16" s="78"/>
      <c r="W16" s="78"/>
      <c r="X16" s="81" t="s">
        <v>19</v>
      </c>
      <c r="Y16" s="82">
        <f>IFERROR(Berekening!N34,0)</f>
        <v>0</v>
      </c>
      <c r="Z16" s="80"/>
      <c r="AA16" s="72"/>
    </row>
    <row r="17" spans="1:33">
      <c r="A17" s="45"/>
      <c r="C17" s="1"/>
      <c r="D17" s="1"/>
      <c r="E17" s="1"/>
      <c r="F17" s="3"/>
      <c r="G17" s="3"/>
      <c r="H17" s="3"/>
      <c r="I17" s="3"/>
      <c r="J17" s="3"/>
      <c r="K17" s="3"/>
      <c r="L17" s="1"/>
      <c r="M17" s="1"/>
      <c r="N17" s="1"/>
      <c r="O17" s="1"/>
      <c r="P17" s="1"/>
      <c r="Q17" s="1"/>
      <c r="T17" s="71"/>
      <c r="U17" s="83" t="str">
        <f>Berekening!F35</f>
        <v>Huisvestingskosten</v>
      </c>
      <c r="V17" s="78"/>
      <c r="W17" s="78"/>
      <c r="X17" s="81" t="s">
        <v>19</v>
      </c>
      <c r="Y17" s="82">
        <f>IFERROR(Berekening!N35,0)</f>
        <v>0</v>
      </c>
      <c r="Z17" s="80"/>
      <c r="AA17" s="72"/>
    </row>
    <row r="18" spans="1:33">
      <c r="A18" s="45"/>
      <c r="C18" s="1"/>
      <c r="D18" s="1"/>
      <c r="E18" s="1"/>
      <c r="F18" s="3"/>
      <c r="G18" s="3"/>
      <c r="H18" s="3"/>
      <c r="I18" s="3"/>
      <c r="J18" s="3"/>
      <c r="K18" s="3"/>
      <c r="L18" s="1"/>
      <c r="M18" s="1"/>
      <c r="N18" s="1"/>
      <c r="O18" s="1"/>
      <c r="P18" s="1"/>
      <c r="Q18" s="1"/>
      <c r="S18" s="23"/>
      <c r="T18" s="71"/>
      <c r="U18" s="83" t="str">
        <f>Berekening!F36</f>
        <v>Energiekosten</v>
      </c>
      <c r="V18" s="78"/>
      <c r="W18" s="78"/>
      <c r="X18" s="81" t="s">
        <v>19</v>
      </c>
      <c r="Y18" s="82">
        <f>IFERROR(Berekening!N36,0)</f>
        <v>0</v>
      </c>
      <c r="Z18" s="80"/>
      <c r="AA18" s="72"/>
    </row>
    <row r="19" spans="1:33">
      <c r="A19" s="45"/>
      <c r="C19" s="1"/>
      <c r="D19" s="1"/>
      <c r="E19" s="1"/>
      <c r="F19" s="3"/>
      <c r="G19" s="3"/>
      <c r="H19" s="3"/>
      <c r="I19" s="3"/>
      <c r="J19" s="3"/>
      <c r="K19" s="3"/>
      <c r="L19" s="1"/>
      <c r="M19" s="1"/>
      <c r="N19" s="1"/>
      <c r="O19" s="1"/>
      <c r="P19" s="1"/>
      <c r="Q19" s="1"/>
      <c r="T19" s="71"/>
      <c r="U19" s="83" t="str">
        <f>Berekening!F37</f>
        <v>Rentelasten</v>
      </c>
      <c r="V19" s="78"/>
      <c r="W19" s="78"/>
      <c r="X19" s="81" t="s">
        <v>19</v>
      </c>
      <c r="Y19" s="82">
        <f>IFERROR(Berekening!N37,0)</f>
        <v>0</v>
      </c>
      <c r="Z19" s="80"/>
      <c r="AA19" s="72"/>
    </row>
    <row r="20" spans="1:33">
      <c r="A20" s="45"/>
      <c r="C20" s="1"/>
      <c r="D20" s="1"/>
      <c r="E20" s="1"/>
      <c r="F20" s="3"/>
      <c r="G20" s="3"/>
      <c r="H20" s="3"/>
      <c r="I20" s="3"/>
      <c r="J20" s="3"/>
      <c r="K20" s="3"/>
      <c r="L20" s="1"/>
      <c r="M20" s="1"/>
      <c r="N20" s="1"/>
      <c r="O20" s="1"/>
      <c r="P20" s="1"/>
      <c r="Q20" s="1"/>
      <c r="T20" s="71"/>
      <c r="U20" s="83" t="str">
        <f>Berekening!F38</f>
        <v>Automatisering en IT kosten</v>
      </c>
      <c r="V20" s="78"/>
      <c r="W20" s="78"/>
      <c r="X20" s="81" t="s">
        <v>19</v>
      </c>
      <c r="Y20" s="82">
        <f>IFERROR(Berekening!N38,0)</f>
        <v>0</v>
      </c>
      <c r="Z20" s="80"/>
      <c r="AA20" s="72"/>
    </row>
    <row r="21" spans="1:33">
      <c r="A21" s="45"/>
      <c r="C21" s="1"/>
      <c r="D21" s="1"/>
      <c r="E21" s="1"/>
      <c r="F21" s="3"/>
      <c r="G21" s="3"/>
      <c r="H21" s="3"/>
      <c r="I21" s="3"/>
      <c r="J21" s="3"/>
      <c r="K21" s="3"/>
      <c r="L21" s="1"/>
      <c r="M21" s="1"/>
      <c r="N21" s="1"/>
      <c r="O21" s="1"/>
      <c r="P21" s="1"/>
      <c r="Q21" s="1"/>
      <c r="T21" s="71"/>
      <c r="U21" s="84" t="str">
        <f>Berekening!F41</f>
        <v>Overige indirecte kosten</v>
      </c>
      <c r="V21" s="85"/>
      <c r="W21" s="85"/>
      <c r="X21" s="86" t="s">
        <v>19</v>
      </c>
      <c r="Y21" s="87">
        <f>IFERROR(Berekening!N41,0)</f>
        <v>0</v>
      </c>
      <c r="Z21" s="80"/>
      <c r="AA21" s="72"/>
    </row>
    <row r="22" spans="1:33" ht="12" customHeight="1">
      <c r="A22" s="45"/>
      <c r="C22" s="1"/>
      <c r="D22" s="1"/>
      <c r="E22" s="1"/>
      <c r="F22" s="3"/>
      <c r="G22" s="3"/>
      <c r="H22" s="3"/>
      <c r="I22" s="3"/>
      <c r="J22" s="3"/>
      <c r="K22" s="3"/>
      <c r="L22" s="1"/>
      <c r="M22" s="1"/>
      <c r="N22" s="1"/>
      <c r="O22" s="1"/>
      <c r="P22" s="1"/>
      <c r="Q22" s="1"/>
      <c r="T22" s="71"/>
      <c r="U22" s="88" t="s">
        <v>62</v>
      </c>
      <c r="V22" s="89"/>
      <c r="W22" s="89"/>
      <c r="X22" s="79" t="s">
        <v>19</v>
      </c>
      <c r="Y22" s="80">
        <f>SUM(Y12:Y21)</f>
        <v>0</v>
      </c>
      <c r="Z22" s="80"/>
      <c r="AA22" s="72"/>
    </row>
    <row r="23" spans="1:33" ht="15.75">
      <c r="A23" s="45"/>
      <c r="C23" s="1"/>
      <c r="D23" s="1"/>
      <c r="E23" s="1"/>
      <c r="F23" s="3"/>
      <c r="G23" s="3"/>
      <c r="H23" s="3"/>
      <c r="I23" s="3"/>
      <c r="J23" s="3"/>
      <c r="K23" s="3"/>
      <c r="L23" s="1"/>
      <c r="M23" s="1"/>
      <c r="N23" s="1"/>
      <c r="O23" s="1"/>
      <c r="P23" s="1"/>
      <c r="Q23" s="1"/>
      <c r="T23" s="73"/>
      <c r="U23" s="74"/>
      <c r="V23" s="74"/>
      <c r="W23" s="74"/>
      <c r="X23" s="74"/>
      <c r="Y23" s="74"/>
      <c r="Z23" s="74"/>
      <c r="AA23" s="75"/>
      <c r="AF23" s="46"/>
      <c r="AG23" s="47"/>
    </row>
    <row r="24" spans="1:33" ht="15.75">
      <c r="A24" s="45"/>
      <c r="C24" s="1"/>
      <c r="D24" s="1"/>
      <c r="E24" s="1"/>
      <c r="F24" s="3"/>
      <c r="G24" s="3"/>
      <c r="H24" s="3"/>
      <c r="I24" s="3"/>
      <c r="J24" s="3"/>
      <c r="K24" s="3"/>
      <c r="L24" s="1"/>
      <c r="M24" s="1"/>
      <c r="N24" s="1"/>
      <c r="O24" s="1"/>
      <c r="P24" s="1"/>
      <c r="Q24" s="1"/>
      <c r="S24" s="46"/>
      <c r="T24" s="47"/>
    </row>
    <row r="25" spans="1:33">
      <c r="A25" s="45"/>
      <c r="C25" s="1"/>
      <c r="D25" s="1"/>
      <c r="E25" s="1"/>
      <c r="F25" s="3"/>
      <c r="G25" s="3"/>
      <c r="H25" s="3"/>
      <c r="I25" s="3"/>
      <c r="J25" s="3"/>
      <c r="K25" s="3"/>
      <c r="L25" s="1"/>
      <c r="M25" s="1"/>
      <c r="N25" s="1"/>
      <c r="O25" s="1"/>
      <c r="P25" s="1"/>
      <c r="Q25" s="1"/>
    </row>
    <row r="26" spans="1:33">
      <c r="A26" s="45"/>
      <c r="C26" s="1"/>
      <c r="D26" s="1"/>
      <c r="E26" s="1"/>
      <c r="F26" s="3"/>
      <c r="G26" s="3"/>
      <c r="H26" s="3"/>
      <c r="I26" s="3"/>
      <c r="J26" s="3"/>
      <c r="K26" s="3"/>
      <c r="L26" s="1"/>
      <c r="M26" s="1"/>
      <c r="N26" s="1"/>
      <c r="O26" s="1"/>
      <c r="P26" s="1"/>
      <c r="Q26" s="1"/>
    </row>
    <row r="27" spans="1:33">
      <c r="A27" s="45"/>
      <c r="C27" s="1"/>
      <c r="D27" s="1"/>
      <c r="E27" s="1"/>
      <c r="F27" s="3"/>
      <c r="G27" s="3"/>
      <c r="H27" s="3"/>
      <c r="I27" s="3"/>
      <c r="J27" s="3"/>
      <c r="K27" s="3"/>
      <c r="L27" s="1"/>
      <c r="M27" s="1"/>
      <c r="N27" s="1"/>
      <c r="O27" s="1"/>
      <c r="P27" s="1"/>
      <c r="Q27" s="1"/>
    </row>
    <row r="28" spans="1:33">
      <c r="A28" s="45"/>
      <c r="C28" s="1"/>
      <c r="D28" s="1"/>
      <c r="E28" s="1"/>
      <c r="F28" s="3"/>
      <c r="G28" s="3"/>
      <c r="H28" s="3"/>
      <c r="I28" s="3"/>
      <c r="J28" s="3"/>
      <c r="K28" s="3"/>
      <c r="L28" s="1"/>
      <c r="M28" s="1"/>
      <c r="N28" s="1"/>
      <c r="O28" s="1"/>
      <c r="P28" s="1"/>
      <c r="Q28" s="1"/>
    </row>
    <row r="29" spans="1:33">
      <c r="A29" s="45"/>
      <c r="C29" s="1"/>
      <c r="D29" s="1"/>
      <c r="E29" s="1"/>
      <c r="F29" s="3"/>
      <c r="G29" s="3"/>
      <c r="H29" s="3"/>
      <c r="I29" s="3"/>
      <c r="J29" s="3"/>
      <c r="K29" s="3"/>
      <c r="L29" s="1"/>
      <c r="M29" s="1"/>
      <c r="N29" s="1"/>
      <c r="O29" s="1"/>
      <c r="P29" s="1"/>
      <c r="Q29" s="1"/>
    </row>
    <row r="30" spans="1:33" ht="8.25" customHeight="1">
      <c r="A30" s="45"/>
      <c r="L30" s="1"/>
      <c r="M30" s="1"/>
      <c r="N30" s="1"/>
      <c r="O30" s="1"/>
      <c r="P30" s="1"/>
      <c r="Q30" s="1"/>
    </row>
    <row r="31" spans="1:33" hidden="1">
      <c r="A31" s="45"/>
      <c r="L31" s="1"/>
      <c r="M31" s="1"/>
      <c r="N31" s="1"/>
      <c r="O31" s="1"/>
      <c r="P31" s="1"/>
      <c r="Q31" s="1"/>
    </row>
    <row r="32" spans="1:33" hidden="1">
      <c r="A32" s="45"/>
      <c r="L32" s="1"/>
      <c r="M32" s="1"/>
      <c r="N32" s="1"/>
      <c r="O32" s="1"/>
      <c r="P32" s="1"/>
      <c r="Q32" s="1"/>
    </row>
    <row r="33" spans="1:30" hidden="1">
      <c r="A33" s="45"/>
      <c r="L33" s="1"/>
      <c r="M33" s="1"/>
      <c r="N33" s="1"/>
      <c r="O33" s="1"/>
      <c r="P33" s="1"/>
      <c r="Q33" s="1"/>
    </row>
    <row r="34" spans="1:30" hidden="1">
      <c r="A34" s="45"/>
      <c r="L34" s="1"/>
      <c r="M34" s="1"/>
      <c r="N34" s="1"/>
      <c r="O34" s="1"/>
      <c r="P34" s="1"/>
      <c r="Q34" s="1"/>
    </row>
    <row r="35" spans="1:30" hidden="1">
      <c r="A35" s="45"/>
      <c r="L35" s="1"/>
      <c r="M35" s="1"/>
      <c r="N35" s="1"/>
      <c r="O35" s="1"/>
      <c r="P35" s="1"/>
      <c r="Q35" s="1"/>
    </row>
    <row r="36" spans="1:30" hidden="1">
      <c r="A36" s="45"/>
      <c r="L36" s="1"/>
      <c r="M36" s="1"/>
      <c r="N36" s="1"/>
      <c r="O36" s="1"/>
      <c r="P36" s="1"/>
      <c r="Q36" s="1"/>
    </row>
    <row r="37" spans="1:30" hidden="1">
      <c r="A37" s="45"/>
      <c r="L37" s="1"/>
      <c r="M37" s="1"/>
      <c r="N37" s="1"/>
      <c r="O37" s="1"/>
      <c r="P37" s="1"/>
      <c r="Q37" s="1"/>
    </row>
    <row r="38" spans="1:30" hidden="1">
      <c r="A38" s="45"/>
      <c r="L38" s="1"/>
      <c r="M38" s="1"/>
      <c r="N38" s="1"/>
      <c r="O38" s="1"/>
      <c r="P38" s="1"/>
      <c r="Q38" s="1"/>
    </row>
    <row r="39" spans="1:30" hidden="1">
      <c r="A39" s="45"/>
      <c r="L39" s="1"/>
      <c r="M39" s="1"/>
      <c r="N39" s="1"/>
      <c r="O39" s="1"/>
      <c r="P39" s="1"/>
      <c r="Q39" s="1"/>
    </row>
    <row r="40" spans="1:30" hidden="1">
      <c r="A40" s="45"/>
      <c r="L40" s="1"/>
      <c r="M40" s="1"/>
      <c r="N40" s="1"/>
      <c r="O40" s="1"/>
      <c r="P40" s="1"/>
      <c r="Q40" s="1"/>
    </row>
    <row r="41" spans="1:30" ht="15.75" hidden="1" customHeight="1">
      <c r="A41" s="45"/>
      <c r="L41" s="1"/>
      <c r="M41" s="1"/>
      <c r="N41" s="1"/>
      <c r="O41" s="1"/>
      <c r="P41" s="1"/>
      <c r="Q41" s="1"/>
    </row>
    <row r="42" spans="1:30" ht="15.75" hidden="1">
      <c r="A42" s="45"/>
      <c r="L42" s="1"/>
      <c r="M42" s="1"/>
      <c r="N42" s="1"/>
      <c r="O42" s="1"/>
      <c r="P42" s="1"/>
      <c r="Q42" s="1"/>
      <c r="S42" s="46"/>
      <c r="T42" s="47"/>
      <c r="AA42" s="90"/>
      <c r="AB42" s="90"/>
      <c r="AC42" s="47"/>
      <c r="AD42" s="47"/>
    </row>
    <row r="43" spans="1:30" ht="8.25" hidden="1" customHeight="1">
      <c r="A43" s="45"/>
      <c r="L43" s="1"/>
      <c r="M43" s="1"/>
      <c r="N43" s="1"/>
      <c r="O43" s="1"/>
      <c r="P43" s="1"/>
      <c r="Q43" s="1"/>
    </row>
    <row r="44" spans="1:30" hidden="1">
      <c r="A44" s="45"/>
      <c r="C44" s="1"/>
      <c r="D44" s="1"/>
      <c r="E44" s="1"/>
      <c r="F44" s="3"/>
      <c r="G44" s="3"/>
      <c r="H44" s="3"/>
      <c r="I44" s="3"/>
      <c r="J44" s="3"/>
      <c r="K44" s="3"/>
      <c r="L44" s="1"/>
      <c r="M44" s="1"/>
      <c r="N44" s="1"/>
      <c r="O44" s="1"/>
      <c r="P44" s="1"/>
      <c r="Q44" s="1"/>
    </row>
    <row r="45" spans="1:30" hidden="1">
      <c r="A45" s="45"/>
      <c r="C45" s="1"/>
      <c r="D45" s="1"/>
      <c r="E45" s="1"/>
      <c r="F45" s="3"/>
      <c r="G45" s="3"/>
      <c r="H45" s="3"/>
      <c r="I45" s="3"/>
      <c r="J45" s="3"/>
      <c r="K45" s="3"/>
      <c r="L45" s="1"/>
      <c r="M45" s="1"/>
      <c r="N45" s="1"/>
      <c r="O45" s="1"/>
      <c r="P45" s="1"/>
      <c r="Q45" s="1"/>
    </row>
    <row r="46" spans="1:30" ht="15" hidden="1" customHeight="1">
      <c r="A46" s="45"/>
      <c r="C46" s="1"/>
      <c r="D46" s="1"/>
      <c r="E46" s="1"/>
      <c r="F46" s="3"/>
      <c r="G46" s="3"/>
      <c r="H46" s="3"/>
      <c r="I46" s="3"/>
      <c r="J46" s="3"/>
      <c r="K46" s="3"/>
      <c r="L46" s="1"/>
      <c r="M46" s="1"/>
      <c r="N46" s="1"/>
      <c r="O46" s="1"/>
      <c r="P46" s="1"/>
      <c r="Q46" s="1"/>
    </row>
    <row r="47" spans="1:30" hidden="1">
      <c r="A47" s="45"/>
      <c r="C47" s="1"/>
      <c r="D47" s="1"/>
      <c r="E47" s="1"/>
      <c r="F47" s="3"/>
      <c r="G47" s="3"/>
      <c r="H47" s="3"/>
      <c r="I47" s="3"/>
      <c r="J47" s="3"/>
      <c r="K47" s="3"/>
      <c r="L47" s="1"/>
      <c r="M47" s="1"/>
      <c r="N47" s="1"/>
      <c r="O47" s="1"/>
      <c r="P47" s="1"/>
      <c r="Q47" s="1"/>
    </row>
    <row r="48" spans="1:30" ht="15" hidden="1" customHeight="1">
      <c r="A48" s="45"/>
    </row>
    <row r="49" spans="1:17" hidden="1">
      <c r="A49" s="45"/>
    </row>
    <row r="50" spans="1:17" hidden="1">
      <c r="A50" s="45"/>
      <c r="C50" s="50"/>
      <c r="D50" s="60" t="s">
        <v>63</v>
      </c>
      <c r="E50" s="51"/>
      <c r="F50" s="52"/>
      <c r="G50" s="52"/>
      <c r="H50" s="52"/>
      <c r="I50" s="64" t="s">
        <v>64</v>
      </c>
      <c r="J50" s="52"/>
      <c r="K50" s="52"/>
      <c r="L50" s="52"/>
      <c r="M50" s="52"/>
      <c r="N50" s="52"/>
      <c r="O50" s="52"/>
      <c r="P50" s="52"/>
      <c r="Q50" s="52"/>
    </row>
    <row r="51" spans="1:17" hidden="1">
      <c r="A51" s="45"/>
    </row>
    <row r="52" spans="1:17" hidden="1">
      <c r="A52" s="45"/>
      <c r="D52" s="23" t="s">
        <v>65</v>
      </c>
      <c r="H52" s="94">
        <v>1000</v>
      </c>
      <c r="I52" s="53" t="e">
        <f>IF(OR(#REF!="",#REF!="Nee"),"N.v.t.",(H52-1000)/1000)</f>
        <v>#REF!</v>
      </c>
    </row>
    <row r="53" spans="1:17" hidden="1">
      <c r="A53" s="45"/>
      <c r="D53" s="23"/>
      <c r="H53" s="62"/>
      <c r="I53" s="63"/>
    </row>
    <row r="54" spans="1:17" hidden="1">
      <c r="A54" s="45"/>
      <c r="C54" s="50"/>
      <c r="D54" s="60" t="s">
        <v>66</v>
      </c>
      <c r="E54" s="51"/>
      <c r="F54" s="52"/>
      <c r="G54" s="52"/>
      <c r="H54" s="52"/>
      <c r="I54" s="52"/>
      <c r="J54" s="52"/>
      <c r="K54" s="52"/>
      <c r="L54" s="52"/>
      <c r="M54" s="52"/>
      <c r="N54" s="52"/>
      <c r="O54" s="52"/>
      <c r="P54" s="52"/>
      <c r="Q54" s="52"/>
    </row>
    <row r="55" spans="1:17" hidden="1">
      <c r="A55" s="45"/>
    </row>
    <row r="56" spans="1:17" hidden="1">
      <c r="A56" s="45"/>
      <c r="D56" s="57" t="e">
        <f>#REF!</f>
        <v>#REF!</v>
      </c>
      <c r="G56" s="58" t="s">
        <v>67</v>
      </c>
      <c r="P56" t="s">
        <v>68</v>
      </c>
    </row>
    <row r="57" spans="1:17" hidden="1">
      <c r="A57" s="45"/>
      <c r="D57" s="23" t="e">
        <f>#REF!</f>
        <v>#REF!</v>
      </c>
      <c r="G57" s="26" t="e">
        <f>#REF!</f>
        <v>#REF!</v>
      </c>
      <c r="L57" s="149"/>
      <c r="M57" s="150"/>
      <c r="N57" s="65" t="s">
        <v>69</v>
      </c>
    </row>
    <row r="58" spans="1:17" hidden="1">
      <c r="A58" s="45"/>
      <c r="D58" s="23" t="e">
        <f>#REF!</f>
        <v>#REF!</v>
      </c>
      <c r="G58" s="56" t="e">
        <f>#REF!</f>
        <v>#REF!</v>
      </c>
      <c r="L58" s="147"/>
      <c r="M58" s="148"/>
      <c r="N58" s="65" t="s">
        <v>64</v>
      </c>
    </row>
    <row r="59" spans="1:17" hidden="1">
      <c r="A59" s="45"/>
    </row>
    <row r="60" spans="1:17" hidden="1">
      <c r="A60" s="45"/>
      <c r="D60" s="57" t="e">
        <f>#REF!</f>
        <v>#REF!</v>
      </c>
      <c r="G60" s="58" t="s">
        <v>67</v>
      </c>
    </row>
    <row r="61" spans="1:17" hidden="1">
      <c r="A61" s="45"/>
      <c r="D61" s="23" t="e">
        <f>#REF!</f>
        <v>#REF!</v>
      </c>
      <c r="G61" s="26" t="e">
        <f>#REF!</f>
        <v>#REF!</v>
      </c>
      <c r="L61" s="149"/>
      <c r="M61" s="150"/>
      <c r="N61" s="65" t="s">
        <v>69</v>
      </c>
    </row>
    <row r="62" spans="1:17" hidden="1">
      <c r="A62" s="45"/>
      <c r="D62" s="23" t="e">
        <f>#REF!</f>
        <v>#REF!</v>
      </c>
      <c r="G62" s="56" t="e">
        <f>#REF!</f>
        <v>#REF!</v>
      </c>
      <c r="L62" s="147"/>
      <c r="M62" s="148"/>
      <c r="N62" s="65" t="s">
        <v>64</v>
      </c>
    </row>
    <row r="63" spans="1:17" hidden="1">
      <c r="A63" s="45"/>
    </row>
    <row r="64" spans="1:17" hidden="1">
      <c r="A64" s="45"/>
      <c r="D64" s="57" t="e">
        <f>#REF!</f>
        <v>#REF!</v>
      </c>
      <c r="G64" s="58" t="s">
        <v>67</v>
      </c>
    </row>
    <row r="65" spans="1:14" hidden="1">
      <c r="A65" s="45"/>
      <c r="D65" s="23" t="e">
        <f>#REF!</f>
        <v>#REF!</v>
      </c>
      <c r="G65" s="26" t="e">
        <f>#REF!</f>
        <v>#REF!</v>
      </c>
      <c r="L65" s="149"/>
      <c r="M65" s="150"/>
      <c r="N65" s="65" t="s">
        <v>69</v>
      </c>
    </row>
    <row r="66" spans="1:14" hidden="1">
      <c r="A66" s="45"/>
      <c r="D66" s="23" t="e">
        <f>#REF!</f>
        <v>#REF!</v>
      </c>
      <c r="G66" s="56" t="e">
        <f>#REF!</f>
        <v>#REF!</v>
      </c>
      <c r="L66" s="147"/>
      <c r="M66" s="148"/>
      <c r="N66" s="65" t="s">
        <v>64</v>
      </c>
    </row>
    <row r="67" spans="1:14" hidden="1">
      <c r="A67" s="45"/>
    </row>
    <row r="68" spans="1:14" hidden="1">
      <c r="A68" s="45"/>
      <c r="D68" s="57" t="e">
        <f>#REF!</f>
        <v>#REF!</v>
      </c>
      <c r="G68" s="58" t="s">
        <v>67</v>
      </c>
    </row>
    <row r="69" spans="1:14" hidden="1">
      <c r="A69" s="45"/>
      <c r="D69" s="23" t="e">
        <f>#REF!</f>
        <v>#REF!</v>
      </c>
      <c r="G69" s="26" t="e">
        <f>#REF!</f>
        <v>#REF!</v>
      </c>
      <c r="L69" s="149"/>
      <c r="M69" s="150"/>
      <c r="N69" s="65" t="s">
        <v>69</v>
      </c>
    </row>
    <row r="70" spans="1:14" hidden="1">
      <c r="A70" s="45"/>
      <c r="D70" s="23" t="e">
        <f>#REF!</f>
        <v>#REF!</v>
      </c>
      <c r="G70" s="56" t="e">
        <f>#REF!</f>
        <v>#REF!</v>
      </c>
      <c r="L70" s="147"/>
      <c r="M70" s="148"/>
      <c r="N70" s="65" t="s">
        <v>64</v>
      </c>
    </row>
    <row r="71" spans="1:14" hidden="1">
      <c r="A71" s="45"/>
    </row>
    <row r="72" spans="1:14" hidden="1">
      <c r="A72" s="45"/>
      <c r="D72" s="57" t="e">
        <f>#REF!</f>
        <v>#REF!</v>
      </c>
      <c r="G72" s="58" t="s">
        <v>67</v>
      </c>
    </row>
    <row r="73" spans="1:14" hidden="1">
      <c r="A73" s="45"/>
      <c r="D73" s="23" t="e">
        <f>#REF!</f>
        <v>#REF!</v>
      </c>
      <c r="G73" s="26" t="e">
        <f>#REF!</f>
        <v>#REF!</v>
      </c>
      <c r="L73" s="149"/>
      <c r="M73" s="150"/>
      <c r="N73" s="65" t="s">
        <v>69</v>
      </c>
    </row>
    <row r="74" spans="1:14" hidden="1">
      <c r="A74" s="45"/>
      <c r="D74" s="23" t="e">
        <f>#REF!</f>
        <v>#REF!</v>
      </c>
      <c r="G74" s="56" t="e">
        <f>#REF!</f>
        <v>#REF!</v>
      </c>
      <c r="L74" s="147"/>
      <c r="M74" s="148"/>
      <c r="N74" s="65" t="s">
        <v>64</v>
      </c>
    </row>
    <row r="75" spans="1:14" hidden="1">
      <c r="A75" s="45"/>
    </row>
    <row r="76" spans="1:14" hidden="1">
      <c r="A76" s="45"/>
      <c r="D76" s="57" t="e">
        <f>#REF!</f>
        <v>#REF!</v>
      </c>
      <c r="G76" s="58" t="s">
        <v>67</v>
      </c>
    </row>
    <row r="77" spans="1:14" hidden="1">
      <c r="A77" s="45"/>
      <c r="D77" s="23" t="e">
        <f>#REF!</f>
        <v>#REF!</v>
      </c>
      <c r="G77" s="26" t="e">
        <f>#REF!</f>
        <v>#REF!</v>
      </c>
      <c r="L77" s="149"/>
      <c r="M77" s="150"/>
      <c r="N77" s="65" t="s">
        <v>69</v>
      </c>
    </row>
    <row r="78" spans="1:14" hidden="1">
      <c r="A78" s="45"/>
      <c r="D78" s="23" t="e">
        <f>#REF!</f>
        <v>#REF!</v>
      </c>
      <c r="G78" s="56" t="e">
        <f>#REF!</f>
        <v>#REF!</v>
      </c>
      <c r="L78" s="147"/>
      <c r="M78" s="148"/>
      <c r="N78" s="65" t="s">
        <v>64</v>
      </c>
    </row>
    <row r="79" spans="1:14" hidden="1">
      <c r="A79" s="45"/>
    </row>
    <row r="80" spans="1:14" hidden="1">
      <c r="A80" s="45"/>
      <c r="D80" s="57" t="e">
        <f>#REF!</f>
        <v>#REF!</v>
      </c>
      <c r="G80" s="58" t="s">
        <v>67</v>
      </c>
    </row>
    <row r="81" spans="1:14" hidden="1">
      <c r="A81" s="45"/>
      <c r="D81" s="23" t="e">
        <f>#REF!</f>
        <v>#REF!</v>
      </c>
      <c r="G81" s="26" t="e">
        <f>#REF!</f>
        <v>#REF!</v>
      </c>
      <c r="L81" s="149"/>
      <c r="M81" s="150"/>
      <c r="N81" s="65" t="s">
        <v>69</v>
      </c>
    </row>
    <row r="82" spans="1:14" hidden="1">
      <c r="A82" s="45"/>
      <c r="D82" s="23" t="e">
        <f>#REF!</f>
        <v>#REF!</v>
      </c>
      <c r="G82" s="56" t="e">
        <f>#REF!</f>
        <v>#REF!</v>
      </c>
      <c r="L82" s="147"/>
      <c r="M82" s="148"/>
      <c r="N82" s="65" t="s">
        <v>64</v>
      </c>
    </row>
    <row r="83" spans="1:14" hidden="1">
      <c r="A83" s="45"/>
    </row>
    <row r="84" spans="1:14" hidden="1">
      <c r="A84" s="45"/>
      <c r="D84" s="57" t="e">
        <f>#REF!</f>
        <v>#REF!</v>
      </c>
      <c r="G84" s="58" t="s">
        <v>67</v>
      </c>
    </row>
    <row r="85" spans="1:14" hidden="1">
      <c r="A85" s="45"/>
      <c r="D85" s="23" t="e">
        <f>#REF!</f>
        <v>#REF!</v>
      </c>
      <c r="G85" s="26" t="e">
        <f>#REF!</f>
        <v>#REF!</v>
      </c>
      <c r="L85" s="149"/>
      <c r="M85" s="150"/>
      <c r="N85" s="65" t="s">
        <v>69</v>
      </c>
    </row>
    <row r="86" spans="1:14" hidden="1">
      <c r="A86" s="45"/>
      <c r="D86" s="23" t="e">
        <f>#REF!</f>
        <v>#REF!</v>
      </c>
      <c r="G86" s="56" t="e">
        <f>#REF!</f>
        <v>#REF!</v>
      </c>
      <c r="L86" s="147"/>
      <c r="M86" s="148"/>
      <c r="N86" s="65" t="s">
        <v>64</v>
      </c>
    </row>
    <row r="87" spans="1:14" hidden="1">
      <c r="A87" s="45"/>
    </row>
    <row r="88" spans="1:14" hidden="1">
      <c r="A88" s="45"/>
    </row>
    <row r="89" spans="1:14" hidden="1">
      <c r="A89" s="45"/>
    </row>
    <row r="90" spans="1:14" hidden="1">
      <c r="A90" s="45"/>
    </row>
    <row r="91" spans="1:14" hidden="1">
      <c r="A91" s="45"/>
    </row>
    <row r="92" spans="1:14" hidden="1">
      <c r="A92" s="45"/>
    </row>
    <row r="93" spans="1:14" hidden="1">
      <c r="A93" s="45"/>
    </row>
    <row r="94" spans="1:14" hidden="1">
      <c r="A94" s="45"/>
    </row>
    <row r="95" spans="1:14" hidden="1">
      <c r="A95" s="45"/>
    </row>
    <row r="96" spans="1:14" hidden="1">
      <c r="A96" s="45"/>
    </row>
    <row r="97" spans="1:1" hidden="1">
      <c r="A97" s="45"/>
    </row>
    <row r="98" spans="1:1" hidden="1">
      <c r="A98" s="45"/>
    </row>
    <row r="99" spans="1:1" hidden="1">
      <c r="A99" s="45"/>
    </row>
    <row r="100" spans="1:1" hidden="1">
      <c r="A100" s="45"/>
    </row>
    <row r="101" spans="1:1" hidden="1">
      <c r="A101" s="45"/>
    </row>
    <row r="102" spans="1:1" hidden="1">
      <c r="A102" s="45"/>
    </row>
    <row r="103" spans="1:1" hidden="1">
      <c r="A103" s="45"/>
    </row>
    <row r="104" spans="1:1" hidden="1">
      <c r="A104" s="45"/>
    </row>
    <row r="105" spans="1:1" hidden="1">
      <c r="A105" s="45"/>
    </row>
    <row r="106" spans="1:1" hidden="1">
      <c r="A106" s="45"/>
    </row>
    <row r="107" spans="1:1" hidden="1">
      <c r="A107" s="45"/>
    </row>
    <row r="108" spans="1:1" hidden="1">
      <c r="A108" s="45"/>
    </row>
    <row r="109" spans="1:1" hidden="1">
      <c r="A109" s="45"/>
    </row>
    <row r="110" spans="1:1" hidden="1">
      <c r="A110" s="45"/>
    </row>
    <row r="111" spans="1:1" hidden="1">
      <c r="A111" s="45"/>
    </row>
    <row r="112" spans="1:1" hidden="1">
      <c r="A112" s="45"/>
    </row>
    <row r="113" spans="1:1" hidden="1">
      <c r="A113" s="45"/>
    </row>
    <row r="114" spans="1:1" hidden="1">
      <c r="A114" s="45"/>
    </row>
    <row r="115" spans="1:1" hidden="1">
      <c r="A115" s="45"/>
    </row>
    <row r="116" spans="1:1" hidden="1">
      <c r="A116" s="45"/>
    </row>
    <row r="117" spans="1:1" hidden="1">
      <c r="A117" s="45"/>
    </row>
    <row r="118" spans="1:1" hidden="1">
      <c r="A118" s="45"/>
    </row>
    <row r="119" spans="1:1" hidden="1">
      <c r="A119" s="45"/>
    </row>
    <row r="120" spans="1:1" hidden="1">
      <c r="A120" s="45"/>
    </row>
    <row r="121" spans="1:1" hidden="1">
      <c r="A121" s="45"/>
    </row>
    <row r="129" customFormat="1" hidden="1"/>
    <row r="130" customFormat="1" hidden="1"/>
    <row r="131" customFormat="1" hidden="1"/>
    <row r="132" customFormat="1" hidden="1"/>
    <row r="133" customFormat="1" hidden="1"/>
  </sheetData>
  <sheetProtection algorithmName="SHA-512" hashValue="iR3mHbfdamw6h1S4QIh1zYMGYHepFX1ioB//aCz7YcAgiB8ky1DHYelv9RbqG4ZWBNJ87qNZmu1TBtz2KJjnRA==" saltValue="y+yfd236/pCMh7REBHtsow==" spinCount="100000" sheet="1" objects="1" scenarios="1"/>
  <mergeCells count="16">
    <mergeCell ref="L57:M57"/>
    <mergeCell ref="L58:M58"/>
    <mergeCell ref="L61:M61"/>
    <mergeCell ref="L62:M62"/>
    <mergeCell ref="L65:M65"/>
    <mergeCell ref="L66:M66"/>
    <mergeCell ref="L69:M69"/>
    <mergeCell ref="L70:M70"/>
    <mergeCell ref="L73:M73"/>
    <mergeCell ref="L74:M74"/>
    <mergeCell ref="L86:M86"/>
    <mergeCell ref="L77:M77"/>
    <mergeCell ref="L78:M78"/>
    <mergeCell ref="L81:M81"/>
    <mergeCell ref="L82:M82"/>
    <mergeCell ref="L85:M85"/>
  </mergeCells>
  <conditionalFormatting sqref="Z12:Z14 Z16:Z22">
    <cfRule type="expression" dxfId="21" priority="6">
      <formula>Z12=0</formula>
    </cfRule>
    <cfRule type="expression" dxfId="20" priority="7">
      <formula>Z12&gt;0</formula>
    </cfRule>
    <cfRule type="expression" dxfId="19" priority="8">
      <formula>Z12&lt;0</formula>
    </cfRule>
  </conditionalFormatting>
  <conditionalFormatting sqref="L57">
    <cfRule type="expression" dxfId="18" priority="56">
      <formula>#REF!="Ja"</formula>
    </cfRule>
  </conditionalFormatting>
  <conditionalFormatting sqref="L58">
    <cfRule type="expression" dxfId="17" priority="55">
      <formula>#REF!="Ja"</formula>
    </cfRule>
  </conditionalFormatting>
  <conditionalFormatting sqref="L61">
    <cfRule type="expression" dxfId="16" priority="27">
      <formula>#REF!="Ja"</formula>
    </cfRule>
  </conditionalFormatting>
  <conditionalFormatting sqref="L62">
    <cfRule type="expression" dxfId="15" priority="26">
      <formula>#REF!="Ja"</formula>
    </cfRule>
  </conditionalFormatting>
  <conditionalFormatting sqref="L65">
    <cfRule type="expression" dxfId="14" priority="25">
      <formula>#REF!="Ja"</formula>
    </cfRule>
  </conditionalFormatting>
  <conditionalFormatting sqref="L66">
    <cfRule type="expression" dxfId="13" priority="24">
      <formula>#REF!="Ja"</formula>
    </cfRule>
  </conditionalFormatting>
  <conditionalFormatting sqref="L69">
    <cfRule type="expression" dxfId="12" priority="23">
      <formula>#REF!="Ja"</formula>
    </cfRule>
  </conditionalFormatting>
  <conditionalFormatting sqref="L70">
    <cfRule type="expression" dxfId="11" priority="22">
      <formula>#REF!="Ja"</formula>
    </cfRule>
  </conditionalFormatting>
  <conditionalFormatting sqref="L73">
    <cfRule type="expression" dxfId="10" priority="21">
      <formula>#REF!="Ja"</formula>
    </cfRule>
  </conditionalFormatting>
  <conditionalFormatting sqref="L74">
    <cfRule type="expression" dxfId="9" priority="20">
      <formula>#REF!="Ja"</formula>
    </cfRule>
  </conditionalFormatting>
  <conditionalFormatting sqref="L77">
    <cfRule type="expression" dxfId="8" priority="19">
      <formula>#REF!="Ja"</formula>
    </cfRule>
  </conditionalFormatting>
  <conditionalFormatting sqref="L78">
    <cfRule type="expression" dxfId="7" priority="18">
      <formula>#REF!="Ja"</formula>
    </cfRule>
  </conditionalFormatting>
  <conditionalFormatting sqref="L81">
    <cfRule type="expression" dxfId="6" priority="17">
      <formula>#REF!="Ja"</formula>
    </cfRule>
  </conditionalFormatting>
  <conditionalFormatting sqref="L82">
    <cfRule type="expression" dxfId="5" priority="16">
      <formula>#REF!="Ja"</formula>
    </cfRule>
  </conditionalFormatting>
  <conditionalFormatting sqref="L85">
    <cfRule type="expression" dxfId="4" priority="15">
      <formula>#REF!="Ja"</formula>
    </cfRule>
  </conditionalFormatting>
  <conditionalFormatting sqref="L86">
    <cfRule type="expression" dxfId="3" priority="14">
      <formula>#REF!="Ja"</formula>
    </cfRule>
  </conditionalFormatting>
  <conditionalFormatting sqref="Z15">
    <cfRule type="expression" dxfId="2" priority="1">
      <formula>Z15=0</formula>
    </cfRule>
    <cfRule type="expression" dxfId="1" priority="2">
      <formula>Z15&gt;0</formula>
    </cfRule>
    <cfRule type="expression" dxfId="0" priority="3">
      <formula>Z15&lt;0</formula>
    </cfRule>
  </conditionalFormatting>
  <dataValidations disablePrompts="1" count="1">
    <dataValidation type="decimal" operator="greaterThan" allowBlank="1" showInputMessage="1" showErrorMessage="1" sqref="L57:L58 L81:L82 L61:L62 L65:L66 L69:L70 L73:L74 L77:L78 L85:L86" xr:uid="{3FFB76A5-2202-4633-A61A-90E66C65B488}">
      <formula1>0</formula1>
    </dataValidation>
  </dataValidation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9364aca3-baf0-482e-b978-c8a3d1e69667" xsi:nil="true"/>
    <lcf76f155ced4ddcb4097134ff3c332f xmlns="8dae6763-4b4f-4cda-ae15-68fcddd14bf5">
      <Terms xmlns="http://schemas.microsoft.com/office/infopath/2007/PartnerControls"/>
    </lcf76f155ced4ddcb4097134ff3c332f>
  </documentManagement>
</p:properties>
</file>

<file path=customXml/item2.xml><?xml version="1.0" encoding="utf-8"?>
<datasnipper xmlns="http://datasnipper" included="true" dataSnipperSheetDeleted="false" guid="d83846c4-ae8c-4b01-92b0-e4554b680539" revision="3"/>
</file>

<file path=customXml/item3.xml><?xml version="1.0" encoding="utf-8"?>
<ct:contentTypeSchema xmlns:ct="http://schemas.microsoft.com/office/2006/metadata/contentType" xmlns:ma="http://schemas.microsoft.com/office/2006/metadata/properties/metaAttributes" ct:_="" ma:_="" ma:contentTypeName="Document" ma:contentTypeID="0x0101009D3D6ED139CA7942B30EEA691F96E4A1" ma:contentTypeVersion="15" ma:contentTypeDescription="Een nieuw document maken." ma:contentTypeScope="" ma:versionID="15fdf8b7b81a784cc03da13cbc2b6e77">
  <xsd:schema xmlns:xsd="http://www.w3.org/2001/XMLSchema" xmlns:xs="http://www.w3.org/2001/XMLSchema" xmlns:p="http://schemas.microsoft.com/office/2006/metadata/properties" xmlns:ns2="8dae6763-4b4f-4cda-ae15-68fcddd14bf5" xmlns:ns3="a9711950-ac84-4368-b7fd-8d869652b7a1" xmlns:ns4="9364aca3-baf0-482e-b978-c8a3d1e69667" targetNamespace="http://schemas.microsoft.com/office/2006/metadata/properties" ma:root="true" ma:fieldsID="b382694794f5a0fe1b7e89384ce69e83" ns2:_="" ns3:_="" ns4:_="">
    <xsd:import namespace="8dae6763-4b4f-4cda-ae15-68fcddd14bf5"/>
    <xsd:import namespace="a9711950-ac84-4368-b7fd-8d869652b7a1"/>
    <xsd:import namespace="9364aca3-baf0-482e-b978-c8a3d1e69667"/>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4: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LengthInSeconds"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ae6763-4b4f-4cda-ae15-68fcddd14bf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Afbeeldingtags" ma:readOnly="false" ma:fieldId="{5cf76f15-5ced-4ddc-b409-7134ff3c332f}" ma:taxonomyMulti="true" ma:sspId="58cac16f-c1e7-4d3c-86b8-19c2a7077417"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dexed="true"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9711950-ac84-4368-b7fd-8d869652b7a1" elementFormDefault="qualified">
    <xsd:import namespace="http://schemas.microsoft.com/office/2006/documentManagement/types"/>
    <xsd:import namespace="http://schemas.microsoft.com/office/infopath/2007/PartnerControls"/>
    <xsd:element name="SharedWithUsers" ma:index="10"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Gedeeld met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364aca3-baf0-482e-b978-c8a3d1e69667"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feab7c5e-fefd-45fa-a776-380181f214e1}" ma:internalName="TaxCatchAll" ma:showField="CatchAllData" ma:web="a9711950-ac84-4368-b7fd-8d869652b7a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42D3F6E-0020-4CCE-8255-8C32588901CC}"/>
</file>

<file path=customXml/itemProps2.xml><?xml version="1.0" encoding="utf-8"?>
<ds:datastoreItem xmlns:ds="http://schemas.openxmlformats.org/officeDocument/2006/customXml" ds:itemID="{8229EF8D-2C25-41EC-A015-1E3F5AED19EF}"/>
</file>

<file path=customXml/itemProps3.xml><?xml version="1.0" encoding="utf-8"?>
<ds:datastoreItem xmlns:ds="http://schemas.openxmlformats.org/officeDocument/2006/customXml" ds:itemID="{7BDF3A27-F150-4353-B875-D2E30CADA5D6}"/>
</file>

<file path=customXml/itemProps4.xml><?xml version="1.0" encoding="utf-8"?>
<ds:datastoreItem xmlns:ds="http://schemas.openxmlformats.org/officeDocument/2006/customXml" ds:itemID="{F35BD017-2534-411F-9B54-F508650F6BC6}"/>
</file>

<file path=docMetadata/LabelInfo.xml><?xml version="1.0" encoding="utf-8"?>
<clbl:labelList xmlns:clbl="http://schemas.microsoft.com/office/2020/mipLabelMetadata">
  <clbl:label id="{deff24bb-2089-4400-8c8e-f71e680378b2}" enabled="0" method="" siteId="{deff24bb-2089-4400-8c8e-f71e680378b2}" removed="1"/>
</clbl:labelLis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manders.tim@kpmg.nl</dc:creator>
  <cp:keywords/>
  <dc:description/>
  <cp:lastModifiedBy>Linda in 't Hout</cp:lastModifiedBy>
  <cp:revision/>
  <dcterms:created xsi:type="dcterms:W3CDTF">2015-06-05T18:17:20Z</dcterms:created>
  <dcterms:modified xsi:type="dcterms:W3CDTF">2024-04-08T09:16:49Z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0x0101009D3D6ED139CA7942B30EEA691F96E4A1</vt:lpwstr>
  </property>
  <property fmtid="{D5CDD505-2E9C-101B-9397-08002B2CF9AE}" pid="3" name="MediaServiceImageTags">
    <vt:lpwstr/>
  </property>
</Properties>
</file>