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esktop\"/>
    </mc:Choice>
  </mc:AlternateContent>
  <xr:revisionPtr revIDLastSave="0" documentId="13_ncr:1_{153CB62B-09D5-4F1E-AAC7-C2220422B1DF}" xr6:coauthVersionLast="47" xr6:coauthVersionMax="47" xr10:uidLastSave="{00000000-0000-0000-0000-000000000000}"/>
  <bookViews>
    <workbookView xWindow="810" yWindow="-120" windowWidth="28110" windowHeight="16440" activeTab="4" xr2:uid="{D1216E20-5159-4B0E-AA4B-F73697A44B4E}"/>
  </bookViews>
  <sheets>
    <sheet name="XS" sheetId="1" r:id="rId1"/>
    <sheet name="S" sheetId="2" r:id="rId2"/>
    <sheet name="M" sheetId="3" r:id="rId3"/>
    <sheet name="L" sheetId="4" r:id="rId4"/>
    <sheet name="XL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8" i="5" l="1"/>
  <c r="C125" i="5"/>
  <c r="C117" i="5"/>
  <c r="M25" i="5"/>
  <c r="M24" i="5"/>
  <c r="M23" i="5"/>
  <c r="M22" i="5"/>
  <c r="M21" i="5"/>
  <c r="M20" i="5"/>
  <c r="M19" i="5"/>
  <c r="M18" i="5"/>
  <c r="M17" i="5"/>
  <c r="M16" i="5"/>
  <c r="M15" i="5"/>
  <c r="M14" i="5"/>
  <c r="C137" i="4" l="1"/>
  <c r="C124" i="4"/>
  <c r="C116" i="4"/>
  <c r="M25" i="4"/>
  <c r="M24" i="4"/>
  <c r="M23" i="4"/>
  <c r="M22" i="4"/>
  <c r="M21" i="4"/>
  <c r="M20" i="4"/>
  <c r="M19" i="4"/>
  <c r="M18" i="4"/>
  <c r="M17" i="4"/>
  <c r="M16" i="4"/>
  <c r="M15" i="4"/>
  <c r="M14" i="4"/>
  <c r="C135" i="2" l="1"/>
  <c r="C125" i="2"/>
  <c r="C117" i="2"/>
  <c r="M25" i="2"/>
  <c r="M24" i="2"/>
  <c r="M23" i="2"/>
  <c r="M22" i="2"/>
  <c r="M21" i="2"/>
  <c r="M20" i="2"/>
  <c r="M19" i="2"/>
  <c r="M18" i="2"/>
  <c r="M17" i="2"/>
  <c r="M16" i="2"/>
  <c r="M15" i="2"/>
  <c r="M14" i="2"/>
  <c r="C136" i="1" l="1"/>
  <c r="C126" i="1"/>
  <c r="C118" i="1"/>
  <c r="M25" i="1"/>
  <c r="M24" i="1"/>
  <c r="M23" i="1"/>
  <c r="M22" i="1"/>
  <c r="M21" i="1"/>
  <c r="M20" i="1"/>
  <c r="M19" i="1"/>
  <c r="M18" i="1"/>
  <c r="M17" i="1"/>
  <c r="M16" i="1"/>
  <c r="M15" i="1"/>
  <c r="M14" i="1"/>
</calcChain>
</file>

<file path=xl/sharedStrings.xml><?xml version="1.0" encoding="utf-8"?>
<sst xmlns="http://schemas.openxmlformats.org/spreadsheetml/2006/main" count="1566" uniqueCount="152">
  <si>
    <t>Suspension line details</t>
  </si>
  <si>
    <t>LIN-10-200-41</t>
  </si>
  <si>
    <t>Name</t>
  </si>
  <si>
    <t>No.</t>
  </si>
  <si>
    <t>Sewn</t>
  </si>
  <si>
    <t>Adjusted</t>
  </si>
  <si>
    <t>Prod adj.</t>
  </si>
  <si>
    <t>Comment</t>
  </si>
  <si>
    <t>EN line check sheet</t>
  </si>
  <si>
    <t>KRL1</t>
  </si>
  <si>
    <t/>
  </si>
  <si>
    <t>ALTA XS - 4/10/2023</t>
  </si>
  <si>
    <t>mark at 1250</t>
  </si>
  <si>
    <t>Corrected check lengths</t>
  </si>
  <si>
    <t>LIN-8001-050-BLUE</t>
  </si>
  <si>
    <t>A</t>
  </si>
  <si>
    <t>B</t>
  </si>
  <si>
    <t>C</t>
  </si>
  <si>
    <t>D</t>
  </si>
  <si>
    <t>K</t>
  </si>
  <si>
    <t>1</t>
  </si>
  <si>
    <t>A8</t>
  </si>
  <si>
    <t>2</t>
  </si>
  <si>
    <t>A7</t>
  </si>
  <si>
    <t>3</t>
  </si>
  <si>
    <t>4</t>
  </si>
  <si>
    <t>LIN-8001-050-ORANGE</t>
  </si>
  <si>
    <t>5</t>
  </si>
  <si>
    <t>6</t>
  </si>
  <si>
    <t>A10</t>
  </si>
  <si>
    <t>7</t>
  </si>
  <si>
    <t>B8</t>
  </si>
  <si>
    <t>8</t>
  </si>
  <si>
    <t>B10</t>
  </si>
  <si>
    <t>9</t>
  </si>
  <si>
    <t>B6</t>
  </si>
  <si>
    <t>10</t>
  </si>
  <si>
    <t>C10</t>
  </si>
  <si>
    <t>11</t>
  </si>
  <si>
    <t>B7</t>
  </si>
  <si>
    <t>12</t>
  </si>
  <si>
    <t>C12</t>
  </si>
  <si>
    <t>C5, C8</t>
  </si>
  <si>
    <t>C9</t>
  </si>
  <si>
    <t>C6</t>
  </si>
  <si>
    <t>D10</t>
  </si>
  <si>
    <t>C2</t>
  </si>
  <si>
    <t>K11</t>
  </si>
  <si>
    <t>C3</t>
  </si>
  <si>
    <t>C7</t>
  </si>
  <si>
    <t>K10</t>
  </si>
  <si>
    <t>K12</t>
  </si>
  <si>
    <t>D11</t>
  </si>
  <si>
    <t>D9</t>
  </si>
  <si>
    <t>D8</t>
  </si>
  <si>
    <t>K9</t>
  </si>
  <si>
    <t>D5</t>
  </si>
  <si>
    <t>D6</t>
  </si>
  <si>
    <t>D2</t>
  </si>
  <si>
    <t>D7</t>
  </si>
  <si>
    <t>D3</t>
  </si>
  <si>
    <t>K4</t>
  </si>
  <si>
    <t>K7</t>
  </si>
  <si>
    <t>K8</t>
  </si>
  <si>
    <t>K3</t>
  </si>
  <si>
    <t>K6</t>
  </si>
  <si>
    <t>K2</t>
  </si>
  <si>
    <t>K5</t>
  </si>
  <si>
    <t>K1</t>
  </si>
  <si>
    <t>KMU3, KMU4, KMU5, KMU6</t>
  </si>
  <si>
    <t>KMU1, KMU2</t>
  </si>
  <si>
    <t>B9</t>
  </si>
  <si>
    <t>A9</t>
  </si>
  <si>
    <t>C11</t>
  </si>
  <si>
    <t>LIN-8001-070-BLUE</t>
  </si>
  <si>
    <t>A6</t>
  </si>
  <si>
    <t>LIN-8001-070-ORANGE</t>
  </si>
  <si>
    <t>B5</t>
  </si>
  <si>
    <t>MSA, MSB</t>
  </si>
  <si>
    <t>LIN-8001-070-ORANGE R</t>
  </si>
  <si>
    <t>KML2</t>
  </si>
  <si>
    <t>KML3</t>
  </si>
  <si>
    <t>BM2, CM4, DM4</t>
  </si>
  <si>
    <t>C4</t>
  </si>
  <si>
    <t>CM3, DM3</t>
  </si>
  <si>
    <t>C1</t>
  </si>
  <si>
    <t>KML1</t>
  </si>
  <si>
    <t>D4</t>
  </si>
  <si>
    <t>D1</t>
  </si>
  <si>
    <t>LIN-8001-090-BLUE</t>
  </si>
  <si>
    <t>A5</t>
  </si>
  <si>
    <t>LIN-8001-090-BLUE R</t>
  </si>
  <si>
    <t>AM2</t>
  </si>
  <si>
    <t>LIN-8001-090-ORANGE R</t>
  </si>
  <si>
    <t>CM2</t>
  </si>
  <si>
    <t>DM2</t>
  </si>
  <si>
    <t>CM1</t>
  </si>
  <si>
    <t>DM1</t>
  </si>
  <si>
    <t>BM1</t>
  </si>
  <si>
    <t>LIN-8001-135-BLUE R</t>
  </si>
  <si>
    <t>A4</t>
  </si>
  <si>
    <t>A3</t>
  </si>
  <si>
    <t>A2</t>
  </si>
  <si>
    <t>AM1</t>
  </si>
  <si>
    <t>A1</t>
  </si>
  <si>
    <t>LIN-8001-135-ORANGE</t>
  </si>
  <si>
    <t>CRU4</t>
  </si>
  <si>
    <t>LIN-8001-135-ORANGE R</t>
  </si>
  <si>
    <t>B4</t>
  </si>
  <si>
    <t>B3</t>
  </si>
  <si>
    <t>B2</t>
  </si>
  <si>
    <t>B1</t>
  </si>
  <si>
    <t>LIN-DSL-140-RED</t>
  </si>
  <si>
    <t>CRL4</t>
  </si>
  <si>
    <t>one loop around maillon</t>
  </si>
  <si>
    <t>LIN-DSL-140-YELLOW</t>
  </si>
  <si>
    <t>KRU1</t>
  </si>
  <si>
    <t>LIN-PPSL120-ORANGE  + sock on maillon</t>
  </si>
  <si>
    <t>CR3</t>
  </si>
  <si>
    <t>LIN-PPSL191-BLUE  + sock on maillon</t>
  </si>
  <si>
    <t>AR3</t>
  </si>
  <si>
    <t>AR2</t>
  </si>
  <si>
    <t>AR1</t>
  </si>
  <si>
    <t>LIN-PPSL191-ORANGE  + sock on maillon</t>
  </si>
  <si>
    <t>CR1, CR2</t>
  </si>
  <si>
    <t>LIN-PPSL191-PURPLE  + sock on maillon</t>
  </si>
  <si>
    <t>BR3</t>
  </si>
  <si>
    <t>BR1</t>
  </si>
  <si>
    <t>BR2</t>
  </si>
  <si>
    <t>ALTA S - 28/9/2023</t>
  </si>
  <si>
    <t>mark at 1200</t>
  </si>
  <si>
    <t>C5</t>
  </si>
  <si>
    <t>C12, C8</t>
  </si>
  <si>
    <t>D11, K12</t>
  </si>
  <si>
    <t>Alta M - 16/8/2023</t>
  </si>
  <si>
    <t>C8</t>
  </si>
  <si>
    <t>C2, C6</t>
  </si>
  <si>
    <t>ALTA L - 28/9/2023</t>
  </si>
  <si>
    <t>mark at 1305</t>
  </si>
  <si>
    <t>C3, D10</t>
  </si>
  <si>
    <t>D11, D9</t>
  </si>
  <si>
    <t>A2, AM1</t>
  </si>
  <si>
    <t>LIN-PPSL200-BLUE  + sock on maillon</t>
  </si>
  <si>
    <t>ALTA XL - 28/9/2023</t>
  </si>
  <si>
    <t>mark at 1360</t>
  </si>
  <si>
    <t>C2, C8</t>
  </si>
  <si>
    <t>C6, C9</t>
  </si>
  <si>
    <t>ALTA XL - 4/7/2024</t>
  </si>
  <si>
    <t>ALTA L - 4/7/2024</t>
  </si>
  <si>
    <t>ALTA M - 4/7/2024</t>
  </si>
  <si>
    <t>ALTA S - 4/7/2024</t>
  </si>
  <si>
    <t>ALTA XS - 4/7/2024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</si>
</sst>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000000"/>
      <name val="Arial"/>
      <family val="2"/>
    </font>
    <font>
      <b/>
      <sz val="11"/>
      <color rgb="FFFF0000"/>
      <name val="Calibri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>
      <alignment horizontal="left"/>
    </xf>
    <xf numFmtId="0" fontId="2" fillId="2" borderId="0">
      <alignment horizontal="left"/>
    </xf>
    <xf numFmtId="0" fontId="2" fillId="2" borderId="0">
      <alignment horizontal="left"/>
    </xf>
  </cellStyleXfs>
  <cellXfs count="12">
    <xf numFmtId="0" fontId="0" fillId="0" borderId="0" xfId="0"/>
    <xf numFmtId="0" fontId="1" fillId="2" borderId="0" xfId="1">
      <alignment horizontal="left"/>
    </xf>
    <xf numFmtId="0" fontId="2" fillId="2" borderId="0" xfId="2">
      <alignment horizontal="left"/>
    </xf>
    <xf numFmtId="0" fontId="2" fillId="2" borderId="0" xfId="3">
      <alignment horizontal="left"/>
    </xf>
    <xf numFmtId="0" fontId="1" fillId="3" borderId="0" xfId="1" applyFill="1">
      <alignment horizontal="left"/>
    </xf>
    <xf numFmtId="0" fontId="0" fillId="3" borderId="0" xfId="0" applyFill="1"/>
    <xf numFmtId="0" fontId="3" fillId="2" borderId="0" xfId="3" applyFont="1">
      <alignment horizontal="left"/>
    </xf>
    <xf numFmtId="0" fontId="2" fillId="3" borderId="0" xfId="3" applyFill="1">
      <alignment horizontal="left"/>
    </xf>
    <xf numFmtId="0" fontId="0" fillId="4" borderId="0" xfId="0" applyFill="1"/>
    <xf numFmtId="0" fontId="4" fillId="0" borderId="0" xfId="0" applyFont="1"/>
    <xf numFmtId="0" fontId="5" fillId="2" borderId="0" xfId="3" applyFont="1">
      <alignment horizontal="left"/>
    </xf>
    <xf numFmtId="0" fontId="2" fillId="3" borderId="0" xfId="2" applyFill="1">
      <alignment horizontal="left"/>
    </xf>
  </cellXfs>
  <cellStyles count="4">
    <cellStyle name="Header" xfId="3" xr:uid="{3C520224-FEE0-4631-8100-CD2A84B3BA4A}"/>
    <cellStyle name="Normal" xfId="0" builtinId="0"/>
    <cellStyle name="Proto" xfId="2" xr:uid="{A911F398-2774-4C7F-8861-22C39C509F7E}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C83C-EC23-4AEA-A39A-088E61B4FAAE}">
  <dimension ref="A1:M142"/>
  <sheetViews>
    <sheetView workbookViewId="0"/>
  </sheetViews>
  <sheetFormatPr defaultRowHeight="15"/>
  <cols>
    <col min="1" max="1" width="40" customWidth="1"/>
  </cols>
  <sheetData>
    <row r="1" spans="1:13" ht="20.25">
      <c r="A1" s="1" t="s">
        <v>0</v>
      </c>
    </row>
    <row r="2" spans="1:13">
      <c r="A2" s="2" t="s">
        <v>151</v>
      </c>
      <c r="B2" s="2"/>
    </row>
    <row r="3" spans="1:13">
      <c r="A3" s="2"/>
      <c r="B3" s="2"/>
    </row>
    <row r="4" spans="1:13">
      <c r="A4" s="3"/>
    </row>
    <row r="5" spans="1:13">
      <c r="A5" s="3"/>
    </row>
    <row r="6" spans="1:13">
      <c r="A6" s="3"/>
    </row>
    <row r="8" spans="1:13">
      <c r="A8" s="3" t="s">
        <v>1</v>
      </c>
    </row>
    <row r="9" spans="1:13" ht="20.25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H9" s="4" t="s">
        <v>8</v>
      </c>
      <c r="I9" s="5"/>
      <c r="J9" s="5"/>
      <c r="K9" s="5"/>
      <c r="L9" s="5"/>
      <c r="M9" s="5"/>
    </row>
    <row r="10" spans="1:13">
      <c r="A10" t="s">
        <v>9</v>
      </c>
      <c r="B10">
        <v>2</v>
      </c>
      <c r="C10">
        <v>1500</v>
      </c>
      <c r="F10" t="s">
        <v>10</v>
      </c>
      <c r="H10" s="5" t="s">
        <v>11</v>
      </c>
      <c r="I10" s="5"/>
      <c r="J10" s="5"/>
      <c r="K10" s="5"/>
      <c r="L10" s="5"/>
      <c r="M10" s="5"/>
    </row>
    <row r="11" spans="1:13">
      <c r="A11" s="6" t="s">
        <v>12</v>
      </c>
      <c r="H11" s="5"/>
      <c r="I11" s="5"/>
      <c r="J11" s="5"/>
      <c r="K11" s="5"/>
      <c r="L11" s="5"/>
      <c r="M11" s="5"/>
    </row>
    <row r="12" spans="1:13">
      <c r="A12" s="6"/>
      <c r="H12" s="7" t="s">
        <v>13</v>
      </c>
      <c r="I12" s="5"/>
      <c r="J12" s="5"/>
      <c r="K12" s="5"/>
      <c r="L12" s="5"/>
      <c r="M12" s="5"/>
    </row>
    <row r="13" spans="1:13">
      <c r="A13" s="3" t="s">
        <v>14</v>
      </c>
      <c r="H13" s="7" t="s">
        <v>10</v>
      </c>
      <c r="I13" s="7" t="s">
        <v>15</v>
      </c>
      <c r="J13" s="7" t="s">
        <v>16</v>
      </c>
      <c r="K13" s="7" t="s">
        <v>17</v>
      </c>
      <c r="L13" s="7" t="s">
        <v>18</v>
      </c>
      <c r="M13" s="7" t="s">
        <v>19</v>
      </c>
    </row>
    <row r="14" spans="1:13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H14" s="5" t="s">
        <v>20</v>
      </c>
      <c r="I14" s="5">
        <v>6241</v>
      </c>
      <c r="J14" s="5">
        <v>6164</v>
      </c>
      <c r="K14" s="5">
        <v>6259</v>
      </c>
      <c r="L14" s="5">
        <v>6377</v>
      </c>
      <c r="M14" s="5">
        <f>1220+1320+2034+1110+919+(0+0+0+0+0)</f>
        <v>6603</v>
      </c>
    </row>
    <row r="15" spans="1:13">
      <c r="A15" t="s">
        <v>21</v>
      </c>
      <c r="B15">
        <v>2</v>
      </c>
      <c r="C15">
        <v>262</v>
      </c>
      <c r="F15" t="s">
        <v>10</v>
      </c>
      <c r="H15" s="5" t="s">
        <v>22</v>
      </c>
      <c r="I15" s="5">
        <v>6209</v>
      </c>
      <c r="J15" s="5">
        <v>6134</v>
      </c>
      <c r="K15" s="5">
        <v>6233</v>
      </c>
      <c r="L15" s="5">
        <v>6340</v>
      </c>
      <c r="M15" s="5">
        <f>1220+1320+2034+1110+685+(0+0+0+0+0)</f>
        <v>6369</v>
      </c>
    </row>
    <row r="16" spans="1:13">
      <c r="A16" t="s">
        <v>23</v>
      </c>
      <c r="B16">
        <v>2</v>
      </c>
      <c r="C16">
        <v>296</v>
      </c>
      <c r="F16" t="s">
        <v>10</v>
      </c>
      <c r="H16" s="5" t="s">
        <v>24</v>
      </c>
      <c r="I16" s="5">
        <v>6170</v>
      </c>
      <c r="J16" s="5">
        <v>6106</v>
      </c>
      <c r="K16" s="5">
        <v>6244</v>
      </c>
      <c r="L16" s="5">
        <v>6353</v>
      </c>
      <c r="M16" s="5">
        <f>1220+1320+2034+1110+555+(0+0+0+0+0)</f>
        <v>6239</v>
      </c>
    </row>
    <row r="17" spans="1:13">
      <c r="H17" s="5" t="s">
        <v>25</v>
      </c>
      <c r="I17" s="5">
        <v>6147</v>
      </c>
      <c r="J17" s="5">
        <v>6088</v>
      </c>
      <c r="K17" s="5">
        <v>6195</v>
      </c>
      <c r="L17" s="5">
        <v>6307</v>
      </c>
      <c r="M17" s="5">
        <f>1220+1320+2034+1110+448+(0+0+0+0+0)</f>
        <v>6132</v>
      </c>
    </row>
    <row r="18" spans="1:13">
      <c r="A18" s="3" t="s">
        <v>26</v>
      </c>
      <c r="H18" s="5" t="s">
        <v>27</v>
      </c>
      <c r="I18" s="5">
        <v>6102</v>
      </c>
      <c r="J18" s="5">
        <v>6058</v>
      </c>
      <c r="K18" s="5">
        <v>6174</v>
      </c>
      <c r="L18" s="5">
        <v>6268</v>
      </c>
      <c r="M18" s="5">
        <f>1220+1320+1757+1017+766+(0+0+0+0+0)</f>
        <v>6080</v>
      </c>
    </row>
    <row r="19" spans="1:13">
      <c r="A19" s="3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H19" s="5" t="s">
        <v>28</v>
      </c>
      <c r="I19" s="5">
        <v>6070</v>
      </c>
      <c r="J19" s="5">
        <v>6027</v>
      </c>
      <c r="K19" s="5">
        <v>6182</v>
      </c>
      <c r="L19" s="5">
        <v>6275</v>
      </c>
      <c r="M19" s="5">
        <f>1220+1320+1757+1017+622+(0+0+0+0+0)</f>
        <v>5936</v>
      </c>
    </row>
    <row r="20" spans="1:13">
      <c r="A20" t="s">
        <v>29</v>
      </c>
      <c r="B20">
        <v>2</v>
      </c>
      <c r="C20">
        <v>205</v>
      </c>
      <c r="F20" t="s">
        <v>10</v>
      </c>
      <c r="H20" s="5" t="s">
        <v>30</v>
      </c>
      <c r="I20" s="5">
        <v>5971</v>
      </c>
      <c r="J20" s="5">
        <v>5939</v>
      </c>
      <c r="K20" s="5">
        <v>6132</v>
      </c>
      <c r="L20" s="5">
        <v>6209</v>
      </c>
      <c r="M20" s="5">
        <f>1220+1320+1757+1017+537+(0+0+0+0+0)</f>
        <v>5851</v>
      </c>
    </row>
    <row r="21" spans="1:13">
      <c r="A21" t="s">
        <v>31</v>
      </c>
      <c r="B21">
        <v>2</v>
      </c>
      <c r="C21">
        <v>231</v>
      </c>
      <c r="F21" t="s">
        <v>10</v>
      </c>
      <c r="H21" s="5" t="s">
        <v>32</v>
      </c>
      <c r="I21" s="5">
        <v>5937</v>
      </c>
      <c r="J21" s="5">
        <v>5898</v>
      </c>
      <c r="K21" s="5">
        <v>6087</v>
      </c>
      <c r="L21" s="5">
        <v>6158</v>
      </c>
      <c r="M21" s="5">
        <f>1220+1320+1757+1017+553+(0+0+0+0+0)</f>
        <v>5867</v>
      </c>
    </row>
    <row r="22" spans="1:13">
      <c r="A22" t="s">
        <v>33</v>
      </c>
      <c r="B22">
        <v>2</v>
      </c>
      <c r="C22">
        <v>258</v>
      </c>
      <c r="F22" t="s">
        <v>10</v>
      </c>
      <c r="H22" s="5" t="s">
        <v>34</v>
      </c>
      <c r="I22" s="5">
        <v>5642</v>
      </c>
      <c r="J22" s="5">
        <v>5621</v>
      </c>
      <c r="K22" s="5">
        <v>5996</v>
      </c>
      <c r="L22" s="5">
        <v>6056</v>
      </c>
      <c r="M22" s="5">
        <f>1220+1320+1849+1017+388+(0+0+0+0+0)</f>
        <v>5794</v>
      </c>
    </row>
    <row r="23" spans="1:13">
      <c r="A23" t="s">
        <v>35</v>
      </c>
      <c r="B23">
        <v>2</v>
      </c>
      <c r="C23">
        <v>267</v>
      </c>
      <c r="F23" t="s">
        <v>10</v>
      </c>
      <c r="H23" s="5" t="s">
        <v>36</v>
      </c>
      <c r="I23" s="5">
        <v>5468</v>
      </c>
      <c r="J23" s="5">
        <v>5521</v>
      </c>
      <c r="K23" s="5">
        <v>5954</v>
      </c>
      <c r="L23" s="5">
        <v>6006</v>
      </c>
      <c r="M23" s="5">
        <f>1220+1320+1849+1017+357+(0+0+0+0+0)</f>
        <v>5763</v>
      </c>
    </row>
    <row r="24" spans="1:13">
      <c r="A24" t="s">
        <v>37</v>
      </c>
      <c r="B24">
        <v>2</v>
      </c>
      <c r="C24">
        <v>270</v>
      </c>
      <c r="F24" t="s">
        <v>10</v>
      </c>
      <c r="H24" s="5" t="s">
        <v>38</v>
      </c>
      <c r="I24" s="5"/>
      <c r="J24" s="5"/>
      <c r="K24" s="5">
        <v>5680</v>
      </c>
      <c r="L24" s="5">
        <v>5634</v>
      </c>
      <c r="M24" s="5">
        <f>1220+1320+1849+1017+333+(0+0+0+0+0)</f>
        <v>5739</v>
      </c>
    </row>
    <row r="25" spans="1:13">
      <c r="A25" t="s">
        <v>39</v>
      </c>
      <c r="B25">
        <v>2</v>
      </c>
      <c r="C25">
        <v>272</v>
      </c>
      <c r="F25" t="s">
        <v>10</v>
      </c>
      <c r="H25" s="5" t="s">
        <v>40</v>
      </c>
      <c r="I25" s="5"/>
      <c r="J25" s="5"/>
      <c r="K25" s="5">
        <v>5568</v>
      </c>
      <c r="L25" s="5"/>
      <c r="M25" s="5">
        <f>1220+1320+1849+1017+368+(0+0+0+0+0)</f>
        <v>5774</v>
      </c>
    </row>
    <row r="26" spans="1:13">
      <c r="A26" t="s">
        <v>41</v>
      </c>
      <c r="B26">
        <v>2</v>
      </c>
      <c r="C26">
        <v>305</v>
      </c>
      <c r="F26" t="s">
        <v>10</v>
      </c>
    </row>
    <row r="27" spans="1:13">
      <c r="A27" t="s">
        <v>42</v>
      </c>
      <c r="B27">
        <v>4</v>
      </c>
      <c r="C27">
        <v>310</v>
      </c>
      <c r="F27" t="s">
        <v>10</v>
      </c>
    </row>
    <row r="28" spans="1:13">
      <c r="A28" t="s">
        <v>43</v>
      </c>
      <c r="B28">
        <v>2</v>
      </c>
      <c r="C28">
        <v>312</v>
      </c>
      <c r="F28" t="s">
        <v>10</v>
      </c>
    </row>
    <row r="29" spans="1:13">
      <c r="A29" t="s">
        <v>44</v>
      </c>
      <c r="B29">
        <v>2</v>
      </c>
      <c r="C29">
        <v>318</v>
      </c>
      <c r="F29" t="s">
        <v>10</v>
      </c>
    </row>
    <row r="30" spans="1:13">
      <c r="A30" t="s">
        <v>45</v>
      </c>
      <c r="B30">
        <v>2</v>
      </c>
      <c r="C30">
        <v>322</v>
      </c>
      <c r="F30" t="s">
        <v>10</v>
      </c>
    </row>
    <row r="31" spans="1:13">
      <c r="A31" t="s">
        <v>46</v>
      </c>
      <c r="B31">
        <v>2</v>
      </c>
      <c r="C31">
        <v>323</v>
      </c>
      <c r="F31" t="s">
        <v>10</v>
      </c>
    </row>
    <row r="32" spans="1:13">
      <c r="A32" t="s">
        <v>47</v>
      </c>
      <c r="B32">
        <v>2</v>
      </c>
      <c r="C32">
        <v>333</v>
      </c>
      <c r="F32" t="s">
        <v>10</v>
      </c>
    </row>
    <row r="33" spans="1:6">
      <c r="A33" t="s">
        <v>48</v>
      </c>
      <c r="B33">
        <v>2</v>
      </c>
      <c r="C33">
        <v>334</v>
      </c>
      <c r="F33" t="s">
        <v>10</v>
      </c>
    </row>
    <row r="34" spans="1:6">
      <c r="A34" t="s">
        <v>49</v>
      </c>
      <c r="B34">
        <v>2</v>
      </c>
      <c r="C34">
        <v>355</v>
      </c>
      <c r="F34" t="s">
        <v>10</v>
      </c>
    </row>
    <row r="35" spans="1:6">
      <c r="A35" t="s">
        <v>50</v>
      </c>
      <c r="B35">
        <v>2</v>
      </c>
      <c r="C35">
        <v>357</v>
      </c>
      <c r="F35" t="s">
        <v>10</v>
      </c>
    </row>
    <row r="36" spans="1:6">
      <c r="A36" t="s">
        <v>51</v>
      </c>
      <c r="B36">
        <v>2</v>
      </c>
      <c r="C36">
        <v>368</v>
      </c>
      <c r="F36" t="s">
        <v>10</v>
      </c>
    </row>
    <row r="37" spans="1:6">
      <c r="A37" t="s">
        <v>52</v>
      </c>
      <c r="B37">
        <v>2</v>
      </c>
      <c r="C37">
        <v>371</v>
      </c>
      <c r="F37" t="s">
        <v>10</v>
      </c>
    </row>
    <row r="38" spans="1:6">
      <c r="A38" t="s">
        <v>53</v>
      </c>
      <c r="B38">
        <v>2</v>
      </c>
      <c r="C38">
        <v>372</v>
      </c>
      <c r="F38" t="s">
        <v>10</v>
      </c>
    </row>
    <row r="39" spans="1:6">
      <c r="A39" t="s">
        <v>54</v>
      </c>
      <c r="B39">
        <v>2</v>
      </c>
      <c r="C39">
        <v>381</v>
      </c>
      <c r="F39" t="s">
        <v>10</v>
      </c>
    </row>
    <row r="40" spans="1:6">
      <c r="A40" t="s">
        <v>55</v>
      </c>
      <c r="B40">
        <v>2</v>
      </c>
      <c r="C40">
        <v>388</v>
      </c>
      <c r="F40" t="s">
        <v>10</v>
      </c>
    </row>
    <row r="41" spans="1:6">
      <c r="A41" t="s">
        <v>56</v>
      </c>
      <c r="B41">
        <v>2</v>
      </c>
      <c r="C41">
        <v>395</v>
      </c>
      <c r="F41" t="s">
        <v>10</v>
      </c>
    </row>
    <row r="42" spans="1:6">
      <c r="A42" t="s">
        <v>57</v>
      </c>
      <c r="B42">
        <v>2</v>
      </c>
      <c r="C42">
        <v>402</v>
      </c>
      <c r="F42" t="s">
        <v>10</v>
      </c>
    </row>
    <row r="43" spans="1:6">
      <c r="A43" t="s">
        <v>58</v>
      </c>
      <c r="B43">
        <v>2</v>
      </c>
      <c r="C43">
        <v>422</v>
      </c>
      <c r="F43" t="s">
        <v>10</v>
      </c>
    </row>
    <row r="44" spans="1:6">
      <c r="A44" t="s">
        <v>59</v>
      </c>
      <c r="B44">
        <v>2</v>
      </c>
      <c r="C44">
        <v>432</v>
      </c>
      <c r="F44" t="s">
        <v>10</v>
      </c>
    </row>
    <row r="45" spans="1:6">
      <c r="A45" t="s">
        <v>60</v>
      </c>
      <c r="B45">
        <v>2</v>
      </c>
      <c r="C45">
        <v>435</v>
      </c>
      <c r="F45" t="s">
        <v>10</v>
      </c>
    </row>
    <row r="46" spans="1:6">
      <c r="A46" t="s">
        <v>61</v>
      </c>
      <c r="B46">
        <v>2</v>
      </c>
      <c r="C46">
        <v>448</v>
      </c>
      <c r="F46" t="s">
        <v>10</v>
      </c>
    </row>
    <row r="47" spans="1:6">
      <c r="A47" t="s">
        <v>62</v>
      </c>
      <c r="B47">
        <v>2</v>
      </c>
      <c r="C47">
        <v>537</v>
      </c>
      <c r="F47" t="s">
        <v>10</v>
      </c>
    </row>
    <row r="48" spans="1:6">
      <c r="A48" t="s">
        <v>63</v>
      </c>
      <c r="B48">
        <v>2</v>
      </c>
      <c r="C48">
        <v>553</v>
      </c>
      <c r="F48" t="s">
        <v>10</v>
      </c>
    </row>
    <row r="49" spans="1:6">
      <c r="A49" t="s">
        <v>64</v>
      </c>
      <c r="B49">
        <v>2</v>
      </c>
      <c r="C49">
        <v>555</v>
      </c>
      <c r="F49" t="s">
        <v>10</v>
      </c>
    </row>
    <row r="50" spans="1:6">
      <c r="A50" t="s">
        <v>65</v>
      </c>
      <c r="B50">
        <v>2</v>
      </c>
      <c r="C50">
        <v>622</v>
      </c>
      <c r="F50" t="s">
        <v>10</v>
      </c>
    </row>
    <row r="51" spans="1:6">
      <c r="A51" t="s">
        <v>66</v>
      </c>
      <c r="B51">
        <v>2</v>
      </c>
      <c r="C51">
        <v>685</v>
      </c>
      <c r="F51" t="s">
        <v>10</v>
      </c>
    </row>
    <row r="52" spans="1:6">
      <c r="A52" t="s">
        <v>67</v>
      </c>
      <c r="B52">
        <v>2</v>
      </c>
      <c r="C52">
        <v>766</v>
      </c>
      <c r="F52" t="s">
        <v>10</v>
      </c>
    </row>
    <row r="53" spans="1:6">
      <c r="A53" t="s">
        <v>68</v>
      </c>
      <c r="B53">
        <v>2</v>
      </c>
      <c r="C53">
        <v>919</v>
      </c>
      <c r="F53" t="s">
        <v>10</v>
      </c>
    </row>
    <row r="54" spans="1:6">
      <c r="A54" t="s">
        <v>69</v>
      </c>
      <c r="B54">
        <v>8</v>
      </c>
      <c r="C54">
        <v>1017</v>
      </c>
      <c r="F54" t="s">
        <v>10</v>
      </c>
    </row>
    <row r="55" spans="1:6">
      <c r="A55" t="s">
        <v>70</v>
      </c>
      <c r="B55">
        <v>4</v>
      </c>
      <c r="C55">
        <v>1110</v>
      </c>
      <c r="F55" t="s">
        <v>10</v>
      </c>
    </row>
    <row r="56" spans="1:6">
      <c r="A56" t="s">
        <v>71</v>
      </c>
      <c r="B56">
        <v>2</v>
      </c>
      <c r="C56">
        <v>1263</v>
      </c>
      <c r="F56" t="s">
        <v>10</v>
      </c>
    </row>
    <row r="57" spans="1:6">
      <c r="A57" t="s">
        <v>72</v>
      </c>
      <c r="B57">
        <v>2</v>
      </c>
      <c r="C57">
        <v>1284</v>
      </c>
      <c r="F57" t="s">
        <v>10</v>
      </c>
    </row>
    <row r="58" spans="1:6">
      <c r="A58" t="s">
        <v>73</v>
      </c>
      <c r="B58">
        <v>2</v>
      </c>
      <c r="C58">
        <v>1322</v>
      </c>
      <c r="F58" t="s">
        <v>10</v>
      </c>
    </row>
    <row r="60" spans="1:6">
      <c r="A60" s="3" t="s">
        <v>74</v>
      </c>
    </row>
    <row r="61" spans="1:6">
      <c r="A61" s="3" t="s">
        <v>2</v>
      </c>
      <c r="B61" s="3" t="s">
        <v>3</v>
      </c>
      <c r="C61" s="3" t="s">
        <v>4</v>
      </c>
      <c r="D61" s="3" t="s">
        <v>5</v>
      </c>
      <c r="E61" s="3" t="s">
        <v>6</v>
      </c>
      <c r="F61" s="3" t="s">
        <v>7</v>
      </c>
    </row>
    <row r="62" spans="1:6">
      <c r="A62" t="s">
        <v>75</v>
      </c>
      <c r="B62">
        <v>2</v>
      </c>
      <c r="C62">
        <v>302</v>
      </c>
      <c r="F62" t="s">
        <v>10</v>
      </c>
    </row>
    <row r="64" spans="1:6">
      <c r="A64" s="3" t="s">
        <v>76</v>
      </c>
    </row>
    <row r="65" spans="1:6">
      <c r="A65" s="3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7</v>
      </c>
    </row>
    <row r="66" spans="1:6">
      <c r="A66" t="s">
        <v>77</v>
      </c>
      <c r="B66">
        <v>2</v>
      </c>
      <c r="C66">
        <v>298</v>
      </c>
      <c r="F66" t="s">
        <v>10</v>
      </c>
    </row>
    <row r="67" spans="1:6">
      <c r="A67" t="s">
        <v>78</v>
      </c>
      <c r="B67">
        <v>4</v>
      </c>
      <c r="C67">
        <v>905</v>
      </c>
      <c r="F67" t="s">
        <v>10</v>
      </c>
    </row>
    <row r="69" spans="1:6">
      <c r="A69" s="3" t="s">
        <v>79</v>
      </c>
    </row>
    <row r="70" spans="1:6">
      <c r="A70" s="3" t="s">
        <v>2</v>
      </c>
      <c r="B70" s="3" t="s">
        <v>3</v>
      </c>
      <c r="C70" s="3" t="s">
        <v>4</v>
      </c>
      <c r="D70" s="3" t="s">
        <v>5</v>
      </c>
      <c r="E70" s="3" t="s">
        <v>6</v>
      </c>
      <c r="F70" s="3" t="s">
        <v>7</v>
      </c>
    </row>
    <row r="71" spans="1:6">
      <c r="A71" s="8" t="s">
        <v>80</v>
      </c>
      <c r="B71" s="8">
        <v>2</v>
      </c>
      <c r="C71" s="8">
        <v>1757</v>
      </c>
      <c r="F71" t="s">
        <v>10</v>
      </c>
    </row>
    <row r="72" spans="1:6">
      <c r="A72" s="8" t="s">
        <v>81</v>
      </c>
      <c r="B72" s="8">
        <v>2</v>
      </c>
      <c r="C72" s="8">
        <v>1849</v>
      </c>
      <c r="F72" t="s">
        <v>10</v>
      </c>
    </row>
    <row r="73" spans="1:6">
      <c r="A73" s="8" t="s">
        <v>82</v>
      </c>
      <c r="B73" s="8">
        <v>6</v>
      </c>
      <c r="C73" s="8">
        <v>1893</v>
      </c>
      <c r="F73" t="s">
        <v>10</v>
      </c>
    </row>
    <row r="74" spans="1:6">
      <c r="A74" s="8" t="s">
        <v>83</v>
      </c>
      <c r="B74" s="8">
        <v>2</v>
      </c>
      <c r="C74" s="8">
        <v>1940</v>
      </c>
      <c r="F74" t="s">
        <v>10</v>
      </c>
    </row>
    <row r="75" spans="1:6">
      <c r="A75" s="8" t="s">
        <v>84</v>
      </c>
      <c r="B75" s="8">
        <v>4</v>
      </c>
      <c r="C75" s="8">
        <v>1986</v>
      </c>
      <c r="F75" t="s">
        <v>10</v>
      </c>
    </row>
    <row r="76" spans="1:6">
      <c r="A76" s="8" t="s">
        <v>85</v>
      </c>
      <c r="B76" s="8">
        <v>2</v>
      </c>
      <c r="C76" s="8">
        <v>2004</v>
      </c>
      <c r="F76" t="s">
        <v>10</v>
      </c>
    </row>
    <row r="77" spans="1:6">
      <c r="A77" s="8" t="s">
        <v>86</v>
      </c>
      <c r="B77" s="8">
        <v>2</v>
      </c>
      <c r="C77" s="8">
        <v>2034</v>
      </c>
      <c r="F77" t="s">
        <v>10</v>
      </c>
    </row>
    <row r="78" spans="1:6">
      <c r="A78" s="8" t="s">
        <v>87</v>
      </c>
      <c r="B78" s="8">
        <v>2</v>
      </c>
      <c r="C78" s="8">
        <v>2052</v>
      </c>
      <c r="F78" t="s">
        <v>10</v>
      </c>
    </row>
    <row r="79" spans="1:6">
      <c r="A79" s="8" t="s">
        <v>88</v>
      </c>
      <c r="B79" s="8">
        <v>2</v>
      </c>
      <c r="C79" s="8">
        <v>2122</v>
      </c>
      <c r="F79" t="s">
        <v>10</v>
      </c>
    </row>
    <row r="81" spans="1:6">
      <c r="A81" s="3" t="s">
        <v>89</v>
      </c>
    </row>
    <row r="82" spans="1:6">
      <c r="A82" s="3" t="s">
        <v>2</v>
      </c>
      <c r="B82" s="3" t="s">
        <v>3</v>
      </c>
      <c r="C82" s="3" t="s">
        <v>4</v>
      </c>
      <c r="D82" s="3" t="s">
        <v>5</v>
      </c>
      <c r="E82" s="3" t="s">
        <v>6</v>
      </c>
      <c r="F82" s="3" t="s">
        <v>7</v>
      </c>
    </row>
    <row r="83" spans="1:6">
      <c r="A83" t="s">
        <v>90</v>
      </c>
      <c r="B83">
        <v>2</v>
      </c>
      <c r="C83">
        <v>334</v>
      </c>
      <c r="F83" t="s">
        <v>10</v>
      </c>
    </row>
    <row r="85" spans="1:6">
      <c r="A85" s="3" t="s">
        <v>91</v>
      </c>
    </row>
    <row r="86" spans="1:6">
      <c r="A86" s="3" t="s">
        <v>2</v>
      </c>
      <c r="B86" s="3" t="s">
        <v>3</v>
      </c>
      <c r="C86" s="3" t="s">
        <v>4</v>
      </c>
      <c r="D86" s="3" t="s">
        <v>5</v>
      </c>
      <c r="E86" s="3" t="s">
        <v>6</v>
      </c>
      <c r="F86" s="3" t="s">
        <v>7</v>
      </c>
    </row>
    <row r="87" spans="1:6">
      <c r="A87" s="8" t="s">
        <v>92</v>
      </c>
      <c r="B87" s="8">
        <v>2</v>
      </c>
      <c r="C87" s="8">
        <v>1893</v>
      </c>
      <c r="F87" t="s">
        <v>10</v>
      </c>
    </row>
    <row r="89" spans="1:6">
      <c r="A89" s="3" t="s">
        <v>93</v>
      </c>
    </row>
    <row r="90" spans="1:6">
      <c r="A90" s="3" t="s">
        <v>2</v>
      </c>
      <c r="B90" s="3" t="s">
        <v>3</v>
      </c>
      <c r="C90" s="3" t="s">
        <v>4</v>
      </c>
      <c r="D90" s="3" t="s">
        <v>5</v>
      </c>
      <c r="E90" s="3" t="s">
        <v>6</v>
      </c>
      <c r="F90" s="3" t="s">
        <v>7</v>
      </c>
    </row>
    <row r="91" spans="1:6">
      <c r="A91" s="8" t="s">
        <v>94</v>
      </c>
      <c r="B91" s="8">
        <v>2</v>
      </c>
      <c r="C91" s="8">
        <v>1609</v>
      </c>
      <c r="F91" t="s">
        <v>10</v>
      </c>
    </row>
    <row r="92" spans="1:6">
      <c r="A92" s="8" t="s">
        <v>95</v>
      </c>
      <c r="B92" s="8">
        <v>2</v>
      </c>
      <c r="C92" s="8">
        <v>1618</v>
      </c>
      <c r="F92" t="s">
        <v>10</v>
      </c>
    </row>
    <row r="93" spans="1:6">
      <c r="A93" s="8" t="s">
        <v>96</v>
      </c>
      <c r="B93" s="8">
        <v>2</v>
      </c>
      <c r="C93" s="8">
        <v>1655</v>
      </c>
      <c r="F93" t="s">
        <v>10</v>
      </c>
    </row>
    <row r="94" spans="1:6">
      <c r="A94" s="8" t="s">
        <v>97</v>
      </c>
      <c r="B94" s="8">
        <v>2</v>
      </c>
      <c r="C94" s="8">
        <v>1664</v>
      </c>
      <c r="F94" t="s">
        <v>10</v>
      </c>
    </row>
    <row r="95" spans="1:6">
      <c r="A95" s="8" t="s">
        <v>98</v>
      </c>
      <c r="B95" s="8">
        <v>2</v>
      </c>
      <c r="C95" s="8">
        <v>1986</v>
      </c>
      <c r="F95" t="s">
        <v>10</v>
      </c>
    </row>
    <row r="97" spans="1:6">
      <c r="A97" s="3" t="s">
        <v>99</v>
      </c>
    </row>
    <row r="98" spans="1:6">
      <c r="A98" s="3" t="s">
        <v>2</v>
      </c>
      <c r="B98" s="3" t="s">
        <v>3</v>
      </c>
      <c r="C98" s="3" t="s">
        <v>4</v>
      </c>
      <c r="D98" s="3" t="s">
        <v>5</v>
      </c>
      <c r="E98" s="3" t="s">
        <v>6</v>
      </c>
      <c r="F98" s="3" t="s">
        <v>7</v>
      </c>
    </row>
    <row r="99" spans="1:6">
      <c r="A99" s="8" t="s">
        <v>100</v>
      </c>
      <c r="B99" s="8">
        <v>2</v>
      </c>
      <c r="C99" s="8">
        <v>1905</v>
      </c>
      <c r="F99" t="s">
        <v>10</v>
      </c>
    </row>
    <row r="100" spans="1:6">
      <c r="A100" s="8" t="s">
        <v>101</v>
      </c>
      <c r="B100" s="8">
        <v>2</v>
      </c>
      <c r="C100" s="8">
        <v>1928</v>
      </c>
      <c r="F100" t="s">
        <v>10</v>
      </c>
    </row>
    <row r="101" spans="1:6">
      <c r="A101" s="8" t="s">
        <v>102</v>
      </c>
      <c r="B101" s="8">
        <v>2</v>
      </c>
      <c r="C101" s="8">
        <v>1963</v>
      </c>
      <c r="F101" t="s">
        <v>10</v>
      </c>
    </row>
    <row r="102" spans="1:6">
      <c r="A102" s="8" t="s">
        <v>103</v>
      </c>
      <c r="B102" s="8">
        <v>2</v>
      </c>
      <c r="C102" s="8">
        <v>1986</v>
      </c>
      <c r="F102" t="s">
        <v>10</v>
      </c>
    </row>
    <row r="103" spans="1:6">
      <c r="A103" s="8" t="s">
        <v>104</v>
      </c>
      <c r="B103" s="8">
        <v>2</v>
      </c>
      <c r="C103" s="8">
        <v>1995</v>
      </c>
      <c r="F103" t="s">
        <v>10</v>
      </c>
    </row>
    <row r="105" spans="1:6">
      <c r="A105" s="3" t="s">
        <v>105</v>
      </c>
    </row>
    <row r="106" spans="1:6">
      <c r="A106" s="3" t="s">
        <v>2</v>
      </c>
      <c r="B106" s="3" t="s">
        <v>3</v>
      </c>
      <c r="C106" s="3" t="s">
        <v>4</v>
      </c>
      <c r="D106" s="3" t="s">
        <v>5</v>
      </c>
      <c r="E106" s="3" t="s">
        <v>6</v>
      </c>
      <c r="F106" s="3" t="s">
        <v>7</v>
      </c>
    </row>
    <row r="107" spans="1:6">
      <c r="A107" t="s">
        <v>106</v>
      </c>
      <c r="B107">
        <v>2</v>
      </c>
      <c r="C107">
        <v>2895</v>
      </c>
      <c r="F107" t="s">
        <v>10</v>
      </c>
    </row>
    <row r="109" spans="1:6">
      <c r="A109" s="3" t="s">
        <v>107</v>
      </c>
    </row>
    <row r="110" spans="1:6">
      <c r="A110" s="3" t="s">
        <v>2</v>
      </c>
      <c r="B110" s="3" t="s">
        <v>3</v>
      </c>
      <c r="C110" s="3" t="s">
        <v>4</v>
      </c>
      <c r="D110" s="3" t="s">
        <v>5</v>
      </c>
      <c r="E110" s="3" t="s">
        <v>6</v>
      </c>
      <c r="F110" s="3" t="s">
        <v>7</v>
      </c>
    </row>
    <row r="111" spans="1:6">
      <c r="A111" s="8" t="s">
        <v>108</v>
      </c>
      <c r="B111" s="8">
        <v>2</v>
      </c>
      <c r="C111" s="8">
        <v>1854</v>
      </c>
      <c r="F111" t="s">
        <v>10</v>
      </c>
    </row>
    <row r="112" spans="1:6">
      <c r="A112" s="8" t="s">
        <v>109</v>
      </c>
      <c r="B112" s="8">
        <v>2</v>
      </c>
      <c r="C112" s="8">
        <v>1872</v>
      </c>
      <c r="F112" t="s">
        <v>10</v>
      </c>
    </row>
    <row r="113" spans="1:6">
      <c r="A113" s="8" t="s">
        <v>110</v>
      </c>
      <c r="B113" s="8">
        <v>2</v>
      </c>
      <c r="C113" s="8">
        <v>1902</v>
      </c>
      <c r="F113" t="s">
        <v>10</v>
      </c>
    </row>
    <row r="114" spans="1:6">
      <c r="A114" s="8" t="s">
        <v>111</v>
      </c>
      <c r="B114" s="8">
        <v>2</v>
      </c>
      <c r="C114" s="8">
        <v>1932</v>
      </c>
      <c r="F114" t="s">
        <v>10</v>
      </c>
    </row>
    <row r="116" spans="1:6">
      <c r="A116" s="3" t="s">
        <v>112</v>
      </c>
    </row>
    <row r="117" spans="1:6">
      <c r="A117" s="3" t="s">
        <v>2</v>
      </c>
      <c r="B117" s="3" t="s">
        <v>3</v>
      </c>
      <c r="C117" s="3" t="s">
        <v>4</v>
      </c>
      <c r="D117" s="3" t="s">
        <v>5</v>
      </c>
      <c r="E117" s="3" t="s">
        <v>6</v>
      </c>
      <c r="F117" s="3" t="s">
        <v>7</v>
      </c>
    </row>
    <row r="118" spans="1:6">
      <c r="A118" t="s">
        <v>113</v>
      </c>
      <c r="B118">
        <v>2</v>
      </c>
      <c r="C118">
        <f>D118+E118</f>
        <v>944</v>
      </c>
      <c r="D118">
        <v>933</v>
      </c>
      <c r="E118">
        <v>11</v>
      </c>
      <c r="F118" s="9" t="s">
        <v>114</v>
      </c>
    </row>
    <row r="120" spans="1:6">
      <c r="A120" s="3" t="s">
        <v>115</v>
      </c>
    </row>
    <row r="121" spans="1:6">
      <c r="A121" s="3" t="s">
        <v>2</v>
      </c>
      <c r="B121" s="3" t="s">
        <v>3</v>
      </c>
      <c r="C121" s="3" t="s">
        <v>4</v>
      </c>
      <c r="D121" s="3" t="s">
        <v>5</v>
      </c>
      <c r="E121" s="3" t="s">
        <v>6</v>
      </c>
      <c r="F121" s="3" t="s">
        <v>7</v>
      </c>
    </row>
    <row r="122" spans="1:6">
      <c r="A122" t="s">
        <v>116</v>
      </c>
      <c r="B122">
        <v>2</v>
      </c>
      <c r="C122">
        <v>1320</v>
      </c>
      <c r="F122" t="s">
        <v>10</v>
      </c>
    </row>
    <row r="124" spans="1:6">
      <c r="A124" s="10" t="s">
        <v>117</v>
      </c>
    </row>
    <row r="125" spans="1:6">
      <c r="A125" s="3" t="s">
        <v>2</v>
      </c>
      <c r="B125" s="3" t="s">
        <v>3</v>
      </c>
      <c r="C125" s="3" t="s">
        <v>4</v>
      </c>
      <c r="D125" s="3" t="s">
        <v>5</v>
      </c>
      <c r="E125" s="3" t="s">
        <v>6</v>
      </c>
      <c r="F125" s="3" t="s">
        <v>7</v>
      </c>
    </row>
    <row r="126" spans="1:6">
      <c r="A126" t="s">
        <v>118</v>
      </c>
      <c r="B126">
        <v>2</v>
      </c>
      <c r="C126">
        <f>D126+E126</f>
        <v>3272</v>
      </c>
      <c r="D126">
        <v>3261</v>
      </c>
      <c r="E126">
        <v>11</v>
      </c>
      <c r="F126" s="9" t="s">
        <v>114</v>
      </c>
    </row>
    <row r="128" spans="1:6">
      <c r="A128" s="10" t="s">
        <v>119</v>
      </c>
    </row>
    <row r="129" spans="1:6">
      <c r="A129" s="3" t="s">
        <v>2</v>
      </c>
      <c r="B129" s="3" t="s">
        <v>3</v>
      </c>
      <c r="C129" s="3" t="s">
        <v>4</v>
      </c>
      <c r="D129" s="3" t="s">
        <v>5</v>
      </c>
      <c r="E129" s="3" t="s">
        <v>6</v>
      </c>
      <c r="F129" s="3" t="s">
        <v>7</v>
      </c>
    </row>
    <row r="130" spans="1:6">
      <c r="A130" t="s">
        <v>120</v>
      </c>
      <c r="B130">
        <v>2</v>
      </c>
      <c r="C130">
        <v>3252</v>
      </c>
      <c r="F130" t="s">
        <v>10</v>
      </c>
    </row>
    <row r="131" spans="1:6">
      <c r="A131" t="s">
        <v>121</v>
      </c>
      <c r="B131">
        <v>2</v>
      </c>
      <c r="C131">
        <v>3712</v>
      </c>
      <c r="F131" t="s">
        <v>10</v>
      </c>
    </row>
    <row r="132" spans="1:6">
      <c r="A132" t="s">
        <v>122</v>
      </c>
      <c r="B132">
        <v>2</v>
      </c>
      <c r="C132">
        <v>3716</v>
      </c>
      <c r="F132" t="s">
        <v>10</v>
      </c>
    </row>
    <row r="134" spans="1:6">
      <c r="A134" s="10" t="s">
        <v>123</v>
      </c>
    </row>
    <row r="135" spans="1:6">
      <c r="A135" s="3" t="s">
        <v>2</v>
      </c>
      <c r="B135" s="3" t="s">
        <v>3</v>
      </c>
      <c r="C135" s="3" t="s">
        <v>4</v>
      </c>
      <c r="D135" s="3" t="s">
        <v>5</v>
      </c>
      <c r="E135" s="3" t="s">
        <v>6</v>
      </c>
      <c r="F135" s="3" t="s">
        <v>7</v>
      </c>
    </row>
    <row r="136" spans="1:6">
      <c r="A136" t="s">
        <v>124</v>
      </c>
      <c r="B136">
        <v>4</v>
      </c>
      <c r="C136">
        <f>D136+E136</f>
        <v>3736</v>
      </c>
      <c r="D136">
        <v>3725</v>
      </c>
      <c r="E136">
        <v>11</v>
      </c>
      <c r="F136" s="9" t="s">
        <v>114</v>
      </c>
    </row>
    <row r="138" spans="1:6">
      <c r="A138" s="10" t="s">
        <v>125</v>
      </c>
    </row>
    <row r="139" spans="1:6">
      <c r="A139" s="3" t="s">
        <v>2</v>
      </c>
      <c r="B139" s="3" t="s">
        <v>3</v>
      </c>
      <c r="C139" s="3" t="s">
        <v>4</v>
      </c>
      <c r="D139" s="3" t="s">
        <v>5</v>
      </c>
      <c r="E139" s="3" t="s">
        <v>6</v>
      </c>
      <c r="F139" s="3" t="s">
        <v>7</v>
      </c>
    </row>
    <row r="140" spans="1:6">
      <c r="A140" t="s">
        <v>126</v>
      </c>
      <c r="B140">
        <v>2</v>
      </c>
      <c r="C140">
        <v>3244</v>
      </c>
      <c r="F140" t="s">
        <v>10</v>
      </c>
    </row>
    <row r="141" spans="1:6">
      <c r="A141" t="s">
        <v>127</v>
      </c>
      <c r="B141">
        <v>2</v>
      </c>
      <c r="C141">
        <v>3702</v>
      </c>
      <c r="F141" t="s">
        <v>10</v>
      </c>
    </row>
    <row r="142" spans="1:6">
      <c r="A142" t="s">
        <v>128</v>
      </c>
      <c r="B142">
        <v>2</v>
      </c>
      <c r="C142">
        <v>3704</v>
      </c>
      <c r="F142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CBCD9-B774-4C6D-A857-74DC9DFEE2A8}">
  <dimension ref="A1:M141"/>
  <sheetViews>
    <sheetView workbookViewId="0"/>
  </sheetViews>
  <sheetFormatPr defaultRowHeight="15"/>
  <cols>
    <col min="1" max="1" width="42.28515625" customWidth="1"/>
  </cols>
  <sheetData>
    <row r="1" spans="1:13" ht="20.25">
      <c r="A1" s="1" t="s">
        <v>0</v>
      </c>
    </row>
    <row r="2" spans="1:13">
      <c r="A2" s="2" t="s">
        <v>150</v>
      </c>
      <c r="B2" s="2"/>
    </row>
    <row r="3" spans="1:13">
      <c r="A3" s="2"/>
      <c r="B3" s="2"/>
    </row>
    <row r="4" spans="1:13">
      <c r="A4" s="3"/>
    </row>
    <row r="5" spans="1:13">
      <c r="A5" s="3"/>
    </row>
    <row r="6" spans="1:13">
      <c r="A6" s="3"/>
    </row>
    <row r="8" spans="1:13">
      <c r="A8" s="3" t="s">
        <v>1</v>
      </c>
    </row>
    <row r="9" spans="1:13" ht="20.25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H9" s="4" t="s">
        <v>8</v>
      </c>
      <c r="I9" s="5"/>
      <c r="J9" s="5"/>
      <c r="K9" s="5"/>
      <c r="L9" s="5"/>
      <c r="M9" s="5"/>
    </row>
    <row r="10" spans="1:13">
      <c r="A10" t="s">
        <v>9</v>
      </c>
      <c r="B10">
        <v>2</v>
      </c>
      <c r="C10">
        <v>1450</v>
      </c>
      <c r="F10" t="s">
        <v>10</v>
      </c>
      <c r="H10" s="5" t="s">
        <v>129</v>
      </c>
      <c r="I10" s="5"/>
      <c r="J10" s="5"/>
      <c r="K10" s="5"/>
      <c r="L10" s="5"/>
      <c r="M10" s="5"/>
    </row>
    <row r="11" spans="1:13">
      <c r="A11" s="6" t="s">
        <v>130</v>
      </c>
      <c r="H11" s="5"/>
      <c r="I11" s="5"/>
      <c r="J11" s="5"/>
      <c r="K11" s="5"/>
      <c r="L11" s="5"/>
      <c r="M11" s="5"/>
    </row>
    <row r="12" spans="1:13">
      <c r="H12" s="7" t="s">
        <v>13</v>
      </c>
      <c r="I12" s="5"/>
      <c r="J12" s="5"/>
      <c r="K12" s="5"/>
      <c r="L12" s="5"/>
      <c r="M12" s="5"/>
    </row>
    <row r="13" spans="1:13">
      <c r="A13" s="3" t="s">
        <v>14</v>
      </c>
      <c r="H13" s="7" t="s">
        <v>10</v>
      </c>
      <c r="I13" s="7" t="s">
        <v>15</v>
      </c>
      <c r="J13" s="7" t="s">
        <v>16</v>
      </c>
      <c r="K13" s="7" t="s">
        <v>17</v>
      </c>
      <c r="L13" s="7" t="s">
        <v>18</v>
      </c>
      <c r="M13" s="7" t="s">
        <v>19</v>
      </c>
    </row>
    <row r="14" spans="1:13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H14" s="5" t="s">
        <v>20</v>
      </c>
      <c r="I14" s="5">
        <v>6478</v>
      </c>
      <c r="J14" s="5">
        <v>6397</v>
      </c>
      <c r="K14" s="5">
        <v>6496</v>
      </c>
      <c r="L14" s="5">
        <v>6621</v>
      </c>
      <c r="M14" s="5">
        <f>1172+1485+2127+1160+941+(0+0+0+0+0)</f>
        <v>6885</v>
      </c>
    </row>
    <row r="15" spans="1:13">
      <c r="A15" t="s">
        <v>21</v>
      </c>
      <c r="B15">
        <v>2</v>
      </c>
      <c r="C15">
        <v>260</v>
      </c>
      <c r="F15" t="s">
        <v>10</v>
      </c>
      <c r="H15" s="5" t="s">
        <v>22</v>
      </c>
      <c r="I15" s="5">
        <v>6445</v>
      </c>
      <c r="J15" s="5">
        <v>6366</v>
      </c>
      <c r="K15" s="5">
        <v>6472</v>
      </c>
      <c r="L15" s="5">
        <v>6585</v>
      </c>
      <c r="M15" s="5">
        <f>1172+1485+2127+1160+695+(0+0+0+0+0)</f>
        <v>6639</v>
      </c>
    </row>
    <row r="16" spans="1:13">
      <c r="A16" t="s">
        <v>23</v>
      </c>
      <c r="B16">
        <v>2</v>
      </c>
      <c r="C16">
        <v>294</v>
      </c>
      <c r="F16" t="s">
        <v>10</v>
      </c>
      <c r="H16" s="5" t="s">
        <v>24</v>
      </c>
      <c r="I16" s="5">
        <v>6406</v>
      </c>
      <c r="J16" s="5">
        <v>6339</v>
      </c>
      <c r="K16" s="5">
        <v>6484</v>
      </c>
      <c r="L16" s="5">
        <v>6599</v>
      </c>
      <c r="M16" s="5">
        <f>1172+1485+2127+1160+560+(0+0+0+0+0)</f>
        <v>6504</v>
      </c>
    </row>
    <row r="17" spans="1:13">
      <c r="H17" s="5" t="s">
        <v>25</v>
      </c>
      <c r="I17" s="5">
        <v>6384</v>
      </c>
      <c r="J17" s="5">
        <v>6321</v>
      </c>
      <c r="K17" s="5">
        <v>6432</v>
      </c>
      <c r="L17" s="5">
        <v>6549</v>
      </c>
      <c r="M17" s="5">
        <f>1172+1485+2127+1160+448+(0+0+0+0+0)</f>
        <v>6392</v>
      </c>
    </row>
    <row r="18" spans="1:13">
      <c r="A18" s="3" t="s">
        <v>26</v>
      </c>
      <c r="H18" s="5" t="s">
        <v>27</v>
      </c>
      <c r="I18" s="5">
        <v>6339</v>
      </c>
      <c r="J18" s="5">
        <v>6294</v>
      </c>
      <c r="K18" s="5">
        <v>6413</v>
      </c>
      <c r="L18" s="5">
        <v>6511</v>
      </c>
      <c r="M18" s="5">
        <f>1172+1485+1837+1064+781+(0+0+0+0+0)</f>
        <v>6339</v>
      </c>
    </row>
    <row r="19" spans="1:13">
      <c r="A19" s="3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H19" s="5" t="s">
        <v>28</v>
      </c>
      <c r="I19" s="5">
        <v>6309</v>
      </c>
      <c r="J19" s="5">
        <v>6263</v>
      </c>
      <c r="K19" s="5">
        <v>6423</v>
      </c>
      <c r="L19" s="5">
        <v>6519</v>
      </c>
      <c r="M19" s="5">
        <f>1172+1485+1837+1064+630+(0+0+0+0+0)</f>
        <v>6188</v>
      </c>
    </row>
    <row r="20" spans="1:13">
      <c r="A20" t="s">
        <v>29</v>
      </c>
      <c r="B20">
        <v>2</v>
      </c>
      <c r="C20">
        <v>203</v>
      </c>
      <c r="F20" t="s">
        <v>10</v>
      </c>
      <c r="H20" s="5" t="s">
        <v>30</v>
      </c>
      <c r="I20" s="5">
        <v>6206</v>
      </c>
      <c r="J20" s="5">
        <v>6172</v>
      </c>
      <c r="K20" s="5">
        <v>6371</v>
      </c>
      <c r="L20" s="5">
        <v>6451</v>
      </c>
      <c r="M20" s="5">
        <f>1172+1485+1837+1064+543+(0+0+0+0+0)</f>
        <v>6101</v>
      </c>
    </row>
    <row r="21" spans="1:13">
      <c r="A21" t="s">
        <v>31</v>
      </c>
      <c r="B21">
        <v>2</v>
      </c>
      <c r="C21">
        <v>227</v>
      </c>
      <c r="F21" t="s">
        <v>10</v>
      </c>
      <c r="H21" s="5" t="s">
        <v>32</v>
      </c>
      <c r="I21" s="5">
        <v>6172</v>
      </c>
      <c r="J21" s="5">
        <v>6130</v>
      </c>
      <c r="K21" s="5">
        <v>6325</v>
      </c>
      <c r="L21" s="5">
        <v>6399</v>
      </c>
      <c r="M21" s="5">
        <f>1172+1485+1837+1064+562+(0+0+0+0+0)</f>
        <v>6120</v>
      </c>
    </row>
    <row r="22" spans="1:13">
      <c r="A22" t="s">
        <v>33</v>
      </c>
      <c r="B22">
        <v>2</v>
      </c>
      <c r="C22">
        <v>259</v>
      </c>
      <c r="F22" t="s">
        <v>10</v>
      </c>
      <c r="H22" s="5" t="s">
        <v>34</v>
      </c>
      <c r="I22" s="5">
        <v>5863</v>
      </c>
      <c r="J22" s="5">
        <v>5841</v>
      </c>
      <c r="K22" s="5">
        <v>6232</v>
      </c>
      <c r="L22" s="5">
        <v>6293</v>
      </c>
      <c r="M22" s="5">
        <f>1172+1485+1934+1064+390+(0+0+0+0+0)</f>
        <v>6045</v>
      </c>
    </row>
    <row r="23" spans="1:13">
      <c r="A23" t="s">
        <v>35</v>
      </c>
      <c r="B23">
        <v>2</v>
      </c>
      <c r="C23">
        <v>263</v>
      </c>
      <c r="F23" t="s">
        <v>10</v>
      </c>
      <c r="H23" s="5" t="s">
        <v>36</v>
      </c>
      <c r="I23" s="5">
        <v>5684</v>
      </c>
      <c r="J23" s="5">
        <v>5740</v>
      </c>
      <c r="K23" s="5">
        <v>6188</v>
      </c>
      <c r="L23" s="5">
        <v>6243</v>
      </c>
      <c r="M23" s="5">
        <f>1172+1485+1934+1064+360+(0+0+0+0+0)</f>
        <v>6015</v>
      </c>
    </row>
    <row r="24" spans="1:13">
      <c r="A24" t="s">
        <v>37</v>
      </c>
      <c r="B24">
        <v>2</v>
      </c>
      <c r="C24">
        <v>267</v>
      </c>
      <c r="F24" t="s">
        <v>10</v>
      </c>
      <c r="H24" s="5" t="s">
        <v>38</v>
      </c>
      <c r="I24" s="5"/>
      <c r="J24" s="5"/>
      <c r="K24" s="5">
        <v>5903</v>
      </c>
      <c r="L24" s="5">
        <v>5858</v>
      </c>
      <c r="M24" s="5">
        <f>1172+1485+1934+1064+336+(0+0+0+0+0)</f>
        <v>5991</v>
      </c>
    </row>
    <row r="25" spans="1:13">
      <c r="A25" t="s">
        <v>39</v>
      </c>
      <c r="B25">
        <v>2</v>
      </c>
      <c r="C25">
        <v>269</v>
      </c>
      <c r="F25" t="s">
        <v>10</v>
      </c>
      <c r="H25" s="5" t="s">
        <v>40</v>
      </c>
      <c r="I25" s="5"/>
      <c r="J25" s="5"/>
      <c r="K25" s="5">
        <v>5788</v>
      </c>
      <c r="L25" s="5"/>
      <c r="M25" s="5">
        <f>1172+1485+1934+1064+377+(0+0+0+0+0)</f>
        <v>6032</v>
      </c>
    </row>
    <row r="26" spans="1:13">
      <c r="A26" t="s">
        <v>131</v>
      </c>
      <c r="B26">
        <v>2</v>
      </c>
      <c r="C26">
        <v>304</v>
      </c>
      <c r="F26" t="s">
        <v>10</v>
      </c>
    </row>
    <row r="27" spans="1:13">
      <c r="A27" t="s">
        <v>132</v>
      </c>
      <c r="B27">
        <v>4</v>
      </c>
      <c r="C27">
        <v>307</v>
      </c>
      <c r="F27" t="s">
        <v>10</v>
      </c>
    </row>
    <row r="28" spans="1:13">
      <c r="A28" t="s">
        <v>43</v>
      </c>
      <c r="B28">
        <v>2</v>
      </c>
      <c r="C28">
        <v>311</v>
      </c>
      <c r="F28" t="s">
        <v>10</v>
      </c>
    </row>
    <row r="29" spans="1:13">
      <c r="A29" t="s">
        <v>44</v>
      </c>
      <c r="B29">
        <v>2</v>
      </c>
      <c r="C29">
        <v>314</v>
      </c>
      <c r="F29" t="s">
        <v>10</v>
      </c>
    </row>
    <row r="30" spans="1:13">
      <c r="A30" t="s">
        <v>46</v>
      </c>
      <c r="B30">
        <v>2</v>
      </c>
      <c r="C30">
        <v>315</v>
      </c>
      <c r="F30" t="s">
        <v>10</v>
      </c>
    </row>
    <row r="31" spans="1:13">
      <c r="A31" t="s">
        <v>45</v>
      </c>
      <c r="B31">
        <v>2</v>
      </c>
      <c r="C31">
        <v>322</v>
      </c>
      <c r="F31" t="s">
        <v>10</v>
      </c>
    </row>
    <row r="32" spans="1:13">
      <c r="A32" t="s">
        <v>48</v>
      </c>
      <c r="B32">
        <v>2</v>
      </c>
      <c r="C32">
        <v>327</v>
      </c>
      <c r="F32" t="s">
        <v>10</v>
      </c>
    </row>
    <row r="33" spans="1:6">
      <c r="A33" t="s">
        <v>47</v>
      </c>
      <c r="B33">
        <v>2</v>
      </c>
      <c r="C33">
        <v>336</v>
      </c>
      <c r="F33" t="s">
        <v>10</v>
      </c>
    </row>
    <row r="34" spans="1:6">
      <c r="A34" t="s">
        <v>49</v>
      </c>
      <c r="B34">
        <v>2</v>
      </c>
      <c r="C34">
        <v>353</v>
      </c>
      <c r="F34" t="s">
        <v>10</v>
      </c>
    </row>
    <row r="35" spans="1:6">
      <c r="A35" t="s">
        <v>50</v>
      </c>
      <c r="B35">
        <v>2</v>
      </c>
      <c r="C35">
        <v>360</v>
      </c>
      <c r="F35" t="s">
        <v>10</v>
      </c>
    </row>
    <row r="36" spans="1:6">
      <c r="A36" t="s">
        <v>53</v>
      </c>
      <c r="B36">
        <v>2</v>
      </c>
      <c r="C36">
        <v>372</v>
      </c>
      <c r="F36" t="s">
        <v>10</v>
      </c>
    </row>
    <row r="37" spans="1:6">
      <c r="A37" t="s">
        <v>133</v>
      </c>
      <c r="B37">
        <v>4</v>
      </c>
      <c r="C37">
        <v>377</v>
      </c>
      <c r="F37" t="s">
        <v>10</v>
      </c>
    </row>
    <row r="38" spans="1:6">
      <c r="A38" t="s">
        <v>54</v>
      </c>
      <c r="B38">
        <v>2</v>
      </c>
      <c r="C38">
        <v>381</v>
      </c>
      <c r="F38" t="s">
        <v>10</v>
      </c>
    </row>
    <row r="39" spans="1:6">
      <c r="A39" t="s">
        <v>55</v>
      </c>
      <c r="B39">
        <v>2</v>
      </c>
      <c r="C39">
        <v>390</v>
      </c>
      <c r="F39" t="s">
        <v>10</v>
      </c>
    </row>
    <row r="40" spans="1:6">
      <c r="A40" t="s">
        <v>56</v>
      </c>
      <c r="B40">
        <v>2</v>
      </c>
      <c r="C40">
        <v>393</v>
      </c>
      <c r="F40" t="s">
        <v>10</v>
      </c>
    </row>
    <row r="41" spans="1:6">
      <c r="A41" t="s">
        <v>57</v>
      </c>
      <c r="B41">
        <v>2</v>
      </c>
      <c r="C41">
        <v>401</v>
      </c>
      <c r="F41" t="s">
        <v>10</v>
      </c>
    </row>
    <row r="42" spans="1:6">
      <c r="A42" t="s">
        <v>58</v>
      </c>
      <c r="B42">
        <v>2</v>
      </c>
      <c r="C42">
        <v>418</v>
      </c>
      <c r="F42" t="s">
        <v>10</v>
      </c>
    </row>
    <row r="43" spans="1:6">
      <c r="A43" t="s">
        <v>60</v>
      </c>
      <c r="B43">
        <v>2</v>
      </c>
      <c r="C43">
        <v>432</v>
      </c>
      <c r="F43" t="s">
        <v>10</v>
      </c>
    </row>
    <row r="44" spans="1:6">
      <c r="A44" t="s">
        <v>59</v>
      </c>
      <c r="B44">
        <v>2</v>
      </c>
      <c r="C44">
        <v>433</v>
      </c>
      <c r="F44" t="s">
        <v>10</v>
      </c>
    </row>
    <row r="45" spans="1:6">
      <c r="A45" t="s">
        <v>61</v>
      </c>
      <c r="B45">
        <v>2</v>
      </c>
      <c r="C45">
        <v>448</v>
      </c>
      <c r="F45" t="s">
        <v>10</v>
      </c>
    </row>
    <row r="46" spans="1:6">
      <c r="A46" t="s">
        <v>62</v>
      </c>
      <c r="B46">
        <v>2</v>
      </c>
      <c r="C46">
        <v>543</v>
      </c>
      <c r="F46" t="s">
        <v>10</v>
      </c>
    </row>
    <row r="47" spans="1:6">
      <c r="A47" t="s">
        <v>64</v>
      </c>
      <c r="B47">
        <v>2</v>
      </c>
      <c r="C47">
        <v>560</v>
      </c>
      <c r="F47" t="s">
        <v>10</v>
      </c>
    </row>
    <row r="48" spans="1:6">
      <c r="A48" t="s">
        <v>63</v>
      </c>
      <c r="B48">
        <v>2</v>
      </c>
      <c r="C48">
        <v>562</v>
      </c>
      <c r="F48" t="s">
        <v>10</v>
      </c>
    </row>
    <row r="49" spans="1:6">
      <c r="A49" t="s">
        <v>65</v>
      </c>
      <c r="B49">
        <v>2</v>
      </c>
      <c r="C49">
        <v>630</v>
      </c>
      <c r="F49" t="s">
        <v>10</v>
      </c>
    </row>
    <row r="50" spans="1:6">
      <c r="A50" t="s">
        <v>66</v>
      </c>
      <c r="B50">
        <v>2</v>
      </c>
      <c r="C50">
        <v>695</v>
      </c>
      <c r="F50" t="s">
        <v>10</v>
      </c>
    </row>
    <row r="51" spans="1:6">
      <c r="A51" t="s">
        <v>67</v>
      </c>
      <c r="B51">
        <v>2</v>
      </c>
      <c r="C51">
        <v>781</v>
      </c>
      <c r="F51" t="s">
        <v>10</v>
      </c>
    </row>
    <row r="52" spans="1:6">
      <c r="A52" t="s">
        <v>68</v>
      </c>
      <c r="B52">
        <v>2</v>
      </c>
      <c r="C52">
        <v>941</v>
      </c>
      <c r="F52" t="s">
        <v>10</v>
      </c>
    </row>
    <row r="53" spans="1:6">
      <c r="A53" t="s">
        <v>69</v>
      </c>
      <c r="B53">
        <v>8</v>
      </c>
      <c r="C53">
        <v>1064</v>
      </c>
      <c r="F53" t="s">
        <v>10</v>
      </c>
    </row>
    <row r="54" spans="1:6">
      <c r="A54" t="s">
        <v>70</v>
      </c>
      <c r="B54">
        <v>4</v>
      </c>
      <c r="C54">
        <v>1160</v>
      </c>
      <c r="F54" t="s">
        <v>10</v>
      </c>
    </row>
    <row r="55" spans="1:6">
      <c r="A55" t="s">
        <v>71</v>
      </c>
      <c r="B55">
        <v>2</v>
      </c>
      <c r="C55">
        <v>1307</v>
      </c>
      <c r="F55" t="s">
        <v>10</v>
      </c>
    </row>
    <row r="56" spans="1:6">
      <c r="A56" t="s">
        <v>72</v>
      </c>
      <c r="B56">
        <v>2</v>
      </c>
      <c r="C56">
        <v>1329</v>
      </c>
      <c r="F56" t="s">
        <v>10</v>
      </c>
    </row>
    <row r="57" spans="1:6">
      <c r="A57" t="s">
        <v>73</v>
      </c>
      <c r="B57">
        <v>2</v>
      </c>
      <c r="C57">
        <v>1369</v>
      </c>
      <c r="F57" t="s">
        <v>10</v>
      </c>
    </row>
    <row r="59" spans="1:6">
      <c r="A59" s="3" t="s">
        <v>74</v>
      </c>
    </row>
    <row r="60" spans="1:6">
      <c r="A60" s="3" t="s">
        <v>2</v>
      </c>
      <c r="B60" s="3" t="s">
        <v>3</v>
      </c>
      <c r="C60" s="3" t="s">
        <v>4</v>
      </c>
      <c r="D60" s="3" t="s">
        <v>5</v>
      </c>
      <c r="E60" s="3" t="s">
        <v>6</v>
      </c>
      <c r="F60" s="3" t="s">
        <v>7</v>
      </c>
    </row>
    <row r="61" spans="1:6">
      <c r="A61" t="s">
        <v>75</v>
      </c>
      <c r="B61">
        <v>2</v>
      </c>
      <c r="C61">
        <v>300</v>
      </c>
      <c r="F61" t="s">
        <v>10</v>
      </c>
    </row>
    <row r="63" spans="1:6">
      <c r="A63" s="3" t="s">
        <v>76</v>
      </c>
    </row>
    <row r="64" spans="1:6">
      <c r="A64" s="3" t="s">
        <v>2</v>
      </c>
      <c r="B64" s="3" t="s">
        <v>3</v>
      </c>
      <c r="C64" s="3" t="s">
        <v>4</v>
      </c>
      <c r="D64" s="3" t="s">
        <v>5</v>
      </c>
      <c r="E64" s="3" t="s">
        <v>6</v>
      </c>
      <c r="F64" s="3" t="s">
        <v>7</v>
      </c>
    </row>
    <row r="65" spans="1:6">
      <c r="A65" t="s">
        <v>77</v>
      </c>
      <c r="B65">
        <v>2</v>
      </c>
      <c r="C65">
        <v>294</v>
      </c>
      <c r="F65" t="s">
        <v>10</v>
      </c>
    </row>
    <row r="66" spans="1:6">
      <c r="A66" t="s">
        <v>78</v>
      </c>
      <c r="B66">
        <v>4</v>
      </c>
      <c r="C66">
        <v>947</v>
      </c>
      <c r="F66" t="s">
        <v>10</v>
      </c>
    </row>
    <row r="68" spans="1:6">
      <c r="A68" s="3" t="s">
        <v>79</v>
      </c>
    </row>
    <row r="69" spans="1:6">
      <c r="A69" s="3" t="s">
        <v>2</v>
      </c>
      <c r="B69" s="3" t="s">
        <v>3</v>
      </c>
      <c r="C69" s="3" t="s">
        <v>4</v>
      </c>
      <c r="D69" s="3" t="s">
        <v>5</v>
      </c>
      <c r="E69" s="3" t="s">
        <v>6</v>
      </c>
      <c r="F69" s="3" t="s">
        <v>7</v>
      </c>
    </row>
    <row r="70" spans="1:6">
      <c r="A70" s="8" t="s">
        <v>80</v>
      </c>
      <c r="B70" s="8">
        <v>2</v>
      </c>
      <c r="C70" s="8">
        <v>1837</v>
      </c>
      <c r="F70" t="s">
        <v>10</v>
      </c>
    </row>
    <row r="71" spans="1:6">
      <c r="A71" s="8" t="s">
        <v>81</v>
      </c>
      <c r="B71" s="8">
        <v>2</v>
      </c>
      <c r="C71" s="8">
        <v>1934</v>
      </c>
      <c r="F71" t="s">
        <v>10</v>
      </c>
    </row>
    <row r="72" spans="1:6">
      <c r="A72" s="8" t="s">
        <v>82</v>
      </c>
      <c r="B72" s="8">
        <v>6</v>
      </c>
      <c r="C72" s="8">
        <v>1980</v>
      </c>
      <c r="F72" t="s">
        <v>10</v>
      </c>
    </row>
    <row r="73" spans="1:6">
      <c r="A73" s="8" t="s">
        <v>83</v>
      </c>
      <c r="B73" s="8">
        <v>2</v>
      </c>
      <c r="C73" s="8">
        <v>2006</v>
      </c>
      <c r="F73" t="s">
        <v>10</v>
      </c>
    </row>
    <row r="74" spans="1:6">
      <c r="A74" s="8" t="s">
        <v>85</v>
      </c>
      <c r="B74" s="8">
        <v>2</v>
      </c>
      <c r="C74" s="8">
        <v>2070</v>
      </c>
      <c r="F74" t="s">
        <v>10</v>
      </c>
    </row>
    <row r="75" spans="1:6">
      <c r="A75" s="8" t="s">
        <v>84</v>
      </c>
      <c r="B75" s="8">
        <v>4</v>
      </c>
      <c r="C75" s="8">
        <v>2077</v>
      </c>
      <c r="F75" t="s">
        <v>10</v>
      </c>
    </row>
    <row r="76" spans="1:6">
      <c r="A76" s="8" t="s">
        <v>87</v>
      </c>
      <c r="B76" s="8">
        <v>2</v>
      </c>
      <c r="C76" s="8">
        <v>2123</v>
      </c>
      <c r="F76" t="s">
        <v>10</v>
      </c>
    </row>
    <row r="77" spans="1:6">
      <c r="A77" s="8" t="s">
        <v>86</v>
      </c>
      <c r="B77" s="8">
        <v>2</v>
      </c>
      <c r="C77" s="8">
        <v>2127</v>
      </c>
      <c r="F77" t="s">
        <v>10</v>
      </c>
    </row>
    <row r="78" spans="1:6">
      <c r="A78" s="8" t="s">
        <v>88</v>
      </c>
      <c r="B78" s="8">
        <v>2</v>
      </c>
      <c r="C78" s="8">
        <v>2195</v>
      </c>
      <c r="F78" t="s">
        <v>10</v>
      </c>
    </row>
    <row r="80" spans="1:6">
      <c r="A80" s="3" t="s">
        <v>89</v>
      </c>
    </row>
    <row r="81" spans="1:6">
      <c r="A81" s="3" t="s">
        <v>2</v>
      </c>
      <c r="B81" s="3" t="s">
        <v>3</v>
      </c>
      <c r="C81" s="3" t="s">
        <v>4</v>
      </c>
      <c r="D81" s="3" t="s">
        <v>5</v>
      </c>
      <c r="E81" s="3" t="s">
        <v>6</v>
      </c>
      <c r="F81" s="3" t="s">
        <v>7</v>
      </c>
    </row>
    <row r="82" spans="1:6">
      <c r="A82" t="s">
        <v>90</v>
      </c>
      <c r="B82">
        <v>2</v>
      </c>
      <c r="C82">
        <v>330</v>
      </c>
      <c r="F82" t="s">
        <v>10</v>
      </c>
    </row>
    <row r="84" spans="1:6">
      <c r="A84" s="3" t="s">
        <v>91</v>
      </c>
    </row>
    <row r="85" spans="1:6">
      <c r="A85" s="3" t="s">
        <v>2</v>
      </c>
      <c r="B85" s="3" t="s">
        <v>3</v>
      </c>
      <c r="C85" s="3" t="s">
        <v>4</v>
      </c>
      <c r="D85" s="3" t="s">
        <v>5</v>
      </c>
      <c r="E85" s="3" t="s">
        <v>6</v>
      </c>
      <c r="F85" s="3" t="s">
        <v>7</v>
      </c>
    </row>
    <row r="86" spans="1:6">
      <c r="A86" s="8" t="s">
        <v>92</v>
      </c>
      <c r="B86" s="8">
        <v>2</v>
      </c>
      <c r="C86" s="8">
        <v>1980</v>
      </c>
      <c r="F86" t="s">
        <v>10</v>
      </c>
    </row>
    <row r="88" spans="1:6">
      <c r="A88" s="3" t="s">
        <v>93</v>
      </c>
    </row>
    <row r="89" spans="1:6">
      <c r="A89" s="3" t="s">
        <v>2</v>
      </c>
      <c r="B89" s="3" t="s">
        <v>3</v>
      </c>
      <c r="C89" s="3" t="s">
        <v>4</v>
      </c>
      <c r="D89" s="3" t="s">
        <v>5</v>
      </c>
      <c r="E89" s="3" t="s">
        <v>6</v>
      </c>
      <c r="F89" s="3" t="s">
        <v>7</v>
      </c>
    </row>
    <row r="90" spans="1:6">
      <c r="A90" s="8" t="s">
        <v>94</v>
      </c>
      <c r="B90" s="8">
        <v>2</v>
      </c>
      <c r="C90" s="8">
        <v>1683</v>
      </c>
      <c r="F90" t="s">
        <v>10</v>
      </c>
    </row>
    <row r="91" spans="1:6">
      <c r="A91" s="8" t="s">
        <v>95</v>
      </c>
      <c r="B91" s="8">
        <v>2</v>
      </c>
      <c r="C91" s="8">
        <v>1692</v>
      </c>
      <c r="F91" t="s">
        <v>10</v>
      </c>
    </row>
    <row r="92" spans="1:6">
      <c r="A92" s="8" t="s">
        <v>96</v>
      </c>
      <c r="B92" s="8">
        <v>2</v>
      </c>
      <c r="C92" s="8">
        <v>1731</v>
      </c>
      <c r="F92" t="s">
        <v>10</v>
      </c>
    </row>
    <row r="93" spans="1:6">
      <c r="A93" s="8" t="s">
        <v>97</v>
      </c>
      <c r="B93" s="8">
        <v>2</v>
      </c>
      <c r="C93" s="8">
        <v>1741</v>
      </c>
      <c r="F93" t="s">
        <v>10</v>
      </c>
    </row>
    <row r="94" spans="1:6">
      <c r="A94" s="8" t="s">
        <v>98</v>
      </c>
      <c r="B94" s="8">
        <v>2</v>
      </c>
      <c r="C94" s="8">
        <v>2077</v>
      </c>
      <c r="F94" t="s">
        <v>10</v>
      </c>
    </row>
    <row r="96" spans="1:6">
      <c r="A96" s="3" t="s">
        <v>99</v>
      </c>
    </row>
    <row r="97" spans="1:6">
      <c r="A97" s="3" t="s">
        <v>2</v>
      </c>
      <c r="B97" s="3" t="s">
        <v>3</v>
      </c>
      <c r="C97" s="3" t="s">
        <v>4</v>
      </c>
      <c r="D97" s="3" t="s">
        <v>5</v>
      </c>
      <c r="E97" s="3" t="s">
        <v>6</v>
      </c>
      <c r="F97" s="3" t="s">
        <v>7</v>
      </c>
    </row>
    <row r="98" spans="1:6">
      <c r="A98" s="8" t="s">
        <v>100</v>
      </c>
      <c r="B98" s="8">
        <v>2</v>
      </c>
      <c r="C98" s="8">
        <v>1971</v>
      </c>
      <c r="F98" t="s">
        <v>10</v>
      </c>
    </row>
    <row r="99" spans="1:6">
      <c r="A99" s="8" t="s">
        <v>101</v>
      </c>
      <c r="B99" s="8">
        <v>2</v>
      </c>
      <c r="C99" s="8">
        <v>1993</v>
      </c>
      <c r="F99" t="s">
        <v>10</v>
      </c>
    </row>
    <row r="100" spans="1:6">
      <c r="A100" s="8" t="s">
        <v>102</v>
      </c>
      <c r="B100" s="8">
        <v>2</v>
      </c>
      <c r="C100" s="8">
        <v>2028</v>
      </c>
      <c r="F100" t="s">
        <v>10</v>
      </c>
    </row>
    <row r="101" spans="1:6">
      <c r="A101" s="8" t="s">
        <v>104</v>
      </c>
      <c r="B101" s="8">
        <v>2</v>
      </c>
      <c r="C101" s="8">
        <v>2061</v>
      </c>
      <c r="F101" t="s">
        <v>10</v>
      </c>
    </row>
    <row r="102" spans="1:6">
      <c r="A102" s="8" t="s">
        <v>103</v>
      </c>
      <c r="B102" s="8">
        <v>2</v>
      </c>
      <c r="C102" s="8">
        <v>2077</v>
      </c>
      <c r="F102" t="s">
        <v>10</v>
      </c>
    </row>
    <row r="104" spans="1:6">
      <c r="A104" s="3" t="s">
        <v>105</v>
      </c>
    </row>
    <row r="105" spans="1:6">
      <c r="A105" s="3" t="s">
        <v>2</v>
      </c>
      <c r="B105" s="3" t="s">
        <v>3</v>
      </c>
      <c r="C105" s="3" t="s">
        <v>4</v>
      </c>
      <c r="D105" s="3" t="s">
        <v>5</v>
      </c>
      <c r="E105" s="3" t="s">
        <v>6</v>
      </c>
      <c r="F105" s="3" t="s">
        <v>7</v>
      </c>
    </row>
    <row r="106" spans="1:6">
      <c r="A106" t="s">
        <v>106</v>
      </c>
      <c r="B106">
        <v>2</v>
      </c>
      <c r="C106">
        <v>3028</v>
      </c>
      <c r="F106" t="s">
        <v>10</v>
      </c>
    </row>
    <row r="108" spans="1:6">
      <c r="A108" s="3" t="s">
        <v>107</v>
      </c>
    </row>
    <row r="109" spans="1:6">
      <c r="A109" s="3" t="s">
        <v>2</v>
      </c>
      <c r="B109" s="3" t="s">
        <v>3</v>
      </c>
      <c r="C109" s="3" t="s">
        <v>4</v>
      </c>
      <c r="D109" s="3" t="s">
        <v>5</v>
      </c>
      <c r="E109" s="3" t="s">
        <v>6</v>
      </c>
      <c r="F109" s="3" t="s">
        <v>7</v>
      </c>
    </row>
    <row r="110" spans="1:6">
      <c r="A110" s="8" t="s">
        <v>108</v>
      </c>
      <c r="B110" s="8">
        <v>2</v>
      </c>
      <c r="C110" s="8">
        <v>1917</v>
      </c>
      <c r="F110" t="s">
        <v>10</v>
      </c>
    </row>
    <row r="111" spans="1:6">
      <c r="A111" s="8" t="s">
        <v>109</v>
      </c>
      <c r="B111" s="8">
        <v>2</v>
      </c>
      <c r="C111" s="8">
        <v>1935</v>
      </c>
      <c r="F111" t="s">
        <v>10</v>
      </c>
    </row>
    <row r="112" spans="1:6">
      <c r="A112" s="8" t="s">
        <v>110</v>
      </c>
      <c r="B112" s="8">
        <v>2</v>
      </c>
      <c r="C112" s="8">
        <v>1964</v>
      </c>
      <c r="F112" t="s">
        <v>10</v>
      </c>
    </row>
    <row r="113" spans="1:6">
      <c r="A113" s="8" t="s">
        <v>111</v>
      </c>
      <c r="B113" s="8">
        <v>2</v>
      </c>
      <c r="C113" s="8">
        <v>1995</v>
      </c>
      <c r="F113" t="s">
        <v>10</v>
      </c>
    </row>
    <row r="115" spans="1:6">
      <c r="A115" s="3" t="s">
        <v>112</v>
      </c>
    </row>
    <row r="116" spans="1:6">
      <c r="A116" s="3" t="s">
        <v>2</v>
      </c>
      <c r="B116" s="3" t="s">
        <v>3</v>
      </c>
      <c r="C116" s="3" t="s">
        <v>4</v>
      </c>
      <c r="D116" s="3" t="s">
        <v>5</v>
      </c>
      <c r="E116" s="3" t="s">
        <v>6</v>
      </c>
      <c r="F116" s="3" t="s">
        <v>7</v>
      </c>
    </row>
    <row r="117" spans="1:6">
      <c r="A117" t="s">
        <v>113</v>
      </c>
      <c r="B117">
        <v>2</v>
      </c>
      <c r="C117">
        <f>D117+E117</f>
        <v>987</v>
      </c>
      <c r="D117">
        <v>976</v>
      </c>
      <c r="E117">
        <v>11</v>
      </c>
      <c r="F117" s="9" t="s">
        <v>114</v>
      </c>
    </row>
    <row r="119" spans="1:6">
      <c r="A119" s="3" t="s">
        <v>115</v>
      </c>
    </row>
    <row r="120" spans="1:6">
      <c r="A120" s="3" t="s">
        <v>2</v>
      </c>
      <c r="B120" s="3" t="s">
        <v>3</v>
      </c>
      <c r="C120" s="3" t="s">
        <v>4</v>
      </c>
      <c r="D120" s="3" t="s">
        <v>5</v>
      </c>
      <c r="E120" s="3" t="s">
        <v>6</v>
      </c>
      <c r="F120" s="3" t="s">
        <v>7</v>
      </c>
    </row>
    <row r="121" spans="1:6">
      <c r="A121" t="s">
        <v>116</v>
      </c>
      <c r="B121">
        <v>2</v>
      </c>
      <c r="C121">
        <v>1485</v>
      </c>
      <c r="F121" t="s">
        <v>10</v>
      </c>
    </row>
    <row r="123" spans="1:6">
      <c r="A123" s="10" t="s">
        <v>117</v>
      </c>
    </row>
    <row r="124" spans="1:6">
      <c r="A124" s="3" t="s">
        <v>2</v>
      </c>
      <c r="B124" s="3" t="s">
        <v>3</v>
      </c>
      <c r="C124" s="3" t="s">
        <v>4</v>
      </c>
      <c r="D124" s="3" t="s">
        <v>5</v>
      </c>
      <c r="E124" s="3" t="s">
        <v>6</v>
      </c>
      <c r="F124" s="3" t="s">
        <v>7</v>
      </c>
    </row>
    <row r="125" spans="1:6">
      <c r="A125" t="s">
        <v>118</v>
      </c>
      <c r="B125">
        <v>2</v>
      </c>
      <c r="C125">
        <f>D125+E125</f>
        <v>3422</v>
      </c>
      <c r="D125">
        <v>3411</v>
      </c>
      <c r="E125">
        <v>11</v>
      </c>
      <c r="F125" s="9" t="s">
        <v>114</v>
      </c>
    </row>
    <row r="127" spans="1:6">
      <c r="A127" s="10" t="s">
        <v>125</v>
      </c>
    </row>
    <row r="128" spans="1:6">
      <c r="A128" s="3" t="s">
        <v>2</v>
      </c>
      <c r="B128" s="3" t="s">
        <v>3</v>
      </c>
      <c r="C128" s="3" t="s">
        <v>4</v>
      </c>
      <c r="D128" s="3" t="s">
        <v>5</v>
      </c>
      <c r="E128" s="3" t="s">
        <v>6</v>
      </c>
      <c r="F128" s="3" t="s">
        <v>7</v>
      </c>
    </row>
    <row r="129" spans="1:6">
      <c r="A129" t="s">
        <v>126</v>
      </c>
      <c r="B129">
        <v>2</v>
      </c>
      <c r="C129">
        <v>3393</v>
      </c>
      <c r="F129" t="s">
        <v>10</v>
      </c>
    </row>
    <row r="130" spans="1:6">
      <c r="A130" t="s">
        <v>127</v>
      </c>
      <c r="B130">
        <v>2</v>
      </c>
      <c r="C130">
        <v>3872</v>
      </c>
      <c r="F130" t="s">
        <v>10</v>
      </c>
    </row>
    <row r="131" spans="1:6">
      <c r="A131" t="s">
        <v>128</v>
      </c>
      <c r="B131">
        <v>2</v>
      </c>
      <c r="C131">
        <v>3874</v>
      </c>
      <c r="F131" t="s">
        <v>10</v>
      </c>
    </row>
    <row r="133" spans="1:6">
      <c r="A133" s="10" t="s">
        <v>123</v>
      </c>
    </row>
    <row r="134" spans="1:6">
      <c r="A134" s="3" t="s">
        <v>2</v>
      </c>
      <c r="B134" s="3" t="s">
        <v>3</v>
      </c>
      <c r="C134" s="3" t="s">
        <v>4</v>
      </c>
      <c r="D134" s="3" t="s">
        <v>5</v>
      </c>
      <c r="E134" s="3" t="s">
        <v>6</v>
      </c>
      <c r="F134" s="3" t="s">
        <v>7</v>
      </c>
    </row>
    <row r="135" spans="1:6">
      <c r="A135" t="s">
        <v>124</v>
      </c>
      <c r="B135">
        <v>4</v>
      </c>
      <c r="C135">
        <f>D135+E135</f>
        <v>3907</v>
      </c>
      <c r="D135">
        <v>3896</v>
      </c>
      <c r="E135">
        <v>11</v>
      </c>
      <c r="F135" s="9" t="s">
        <v>114</v>
      </c>
    </row>
    <row r="137" spans="1:6">
      <c r="A137" s="10" t="s">
        <v>119</v>
      </c>
    </row>
    <row r="138" spans="1:6">
      <c r="A138" s="3" t="s">
        <v>2</v>
      </c>
      <c r="B138" s="3" t="s">
        <v>3</v>
      </c>
      <c r="C138" s="3" t="s">
        <v>4</v>
      </c>
      <c r="D138" s="3" t="s">
        <v>5</v>
      </c>
      <c r="E138" s="3" t="s">
        <v>6</v>
      </c>
      <c r="F138" s="3" t="s">
        <v>7</v>
      </c>
    </row>
    <row r="139" spans="1:6">
      <c r="A139" t="s">
        <v>120</v>
      </c>
      <c r="B139">
        <v>2</v>
      </c>
      <c r="C139">
        <v>3402</v>
      </c>
      <c r="F139" t="s">
        <v>10</v>
      </c>
    </row>
    <row r="140" spans="1:6">
      <c r="A140" t="s">
        <v>121</v>
      </c>
      <c r="B140">
        <v>2</v>
      </c>
      <c r="C140">
        <v>3883</v>
      </c>
      <c r="F140" t="s">
        <v>10</v>
      </c>
    </row>
    <row r="141" spans="1:6">
      <c r="A141" t="s">
        <v>122</v>
      </c>
      <c r="B141">
        <v>2</v>
      </c>
      <c r="C141">
        <v>3887</v>
      </c>
      <c r="F141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B21B-8157-40C6-B9FD-DB4F95062AFA}">
  <dimension ref="A1:M142"/>
  <sheetViews>
    <sheetView workbookViewId="0"/>
  </sheetViews>
  <sheetFormatPr defaultRowHeight="15"/>
  <cols>
    <col min="1" max="1" width="38.28515625" customWidth="1"/>
  </cols>
  <sheetData>
    <row r="1" spans="1:13" ht="20.25">
      <c r="A1" s="1" t="s">
        <v>0</v>
      </c>
    </row>
    <row r="2" spans="1:13">
      <c r="A2" s="2" t="s">
        <v>149</v>
      </c>
      <c r="B2" s="2"/>
    </row>
    <row r="3" spans="1:13">
      <c r="A3" s="2"/>
      <c r="B3" s="2"/>
    </row>
    <row r="4" spans="1:13">
      <c r="A4" s="3"/>
    </row>
    <row r="5" spans="1:13">
      <c r="A5" s="3"/>
    </row>
    <row r="6" spans="1:13">
      <c r="A6" s="3"/>
    </row>
    <row r="8" spans="1:13">
      <c r="A8" s="3" t="s">
        <v>1</v>
      </c>
    </row>
    <row r="9" spans="1:13" ht="20.25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H9" s="4" t="s">
        <v>8</v>
      </c>
      <c r="I9" s="5"/>
      <c r="J9" s="5"/>
      <c r="K9" s="5"/>
      <c r="L9" s="5"/>
      <c r="M9" s="5"/>
    </row>
    <row r="10" spans="1:13">
      <c r="A10" t="s">
        <v>9</v>
      </c>
      <c r="B10">
        <v>2</v>
      </c>
      <c r="C10">
        <v>1500</v>
      </c>
      <c r="F10" t="s">
        <v>10</v>
      </c>
      <c r="H10" s="11" t="s">
        <v>134</v>
      </c>
      <c r="I10" s="5"/>
      <c r="J10" s="5"/>
      <c r="K10" s="5"/>
      <c r="L10" s="5"/>
      <c r="M10" s="5"/>
    </row>
    <row r="11" spans="1:13">
      <c r="A11" s="6" t="s">
        <v>12</v>
      </c>
      <c r="H11" s="5"/>
      <c r="I11" s="5"/>
      <c r="J11" s="5"/>
      <c r="K11" s="5"/>
      <c r="L11" s="5"/>
      <c r="M11" s="5"/>
    </row>
    <row r="12" spans="1:13">
      <c r="A12" s="6"/>
      <c r="H12" s="7" t="s">
        <v>13</v>
      </c>
      <c r="I12" s="5"/>
      <c r="J12" s="5"/>
      <c r="K12" s="5"/>
      <c r="L12" s="5"/>
      <c r="M12" s="5"/>
    </row>
    <row r="13" spans="1:13">
      <c r="A13" s="3" t="s">
        <v>14</v>
      </c>
      <c r="H13" s="7" t="s">
        <v>10</v>
      </c>
      <c r="I13" s="7" t="s">
        <v>15</v>
      </c>
      <c r="J13" s="7" t="s">
        <v>16</v>
      </c>
      <c r="K13" s="7" t="s">
        <v>17</v>
      </c>
      <c r="L13" s="7" t="s">
        <v>18</v>
      </c>
      <c r="M13" s="7" t="s">
        <v>19</v>
      </c>
    </row>
    <row r="14" spans="1:13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H14" s="5" t="s">
        <v>20</v>
      </c>
      <c r="I14" s="5">
        <v>6759</v>
      </c>
      <c r="J14" s="5">
        <v>6675</v>
      </c>
      <c r="K14" s="5">
        <v>6778</v>
      </c>
      <c r="L14" s="5">
        <v>6907</v>
      </c>
      <c r="M14" s="5">
        <v>7208</v>
      </c>
    </row>
    <row r="15" spans="1:13">
      <c r="A15" t="s">
        <v>21</v>
      </c>
      <c r="B15">
        <v>2</v>
      </c>
      <c r="C15">
        <v>297</v>
      </c>
      <c r="F15" t="s">
        <v>10</v>
      </c>
      <c r="H15" s="5" t="s">
        <v>22</v>
      </c>
      <c r="I15" s="5">
        <v>6726</v>
      </c>
      <c r="J15" s="5">
        <v>6644</v>
      </c>
      <c r="K15" s="5">
        <v>6752</v>
      </c>
      <c r="L15" s="5">
        <v>6870</v>
      </c>
      <c r="M15" s="5">
        <v>6953</v>
      </c>
    </row>
    <row r="16" spans="1:13">
      <c r="A16" t="s">
        <v>23</v>
      </c>
      <c r="B16">
        <v>2</v>
      </c>
      <c r="C16">
        <v>334</v>
      </c>
      <c r="F16" t="s">
        <v>10</v>
      </c>
      <c r="H16" s="5" t="s">
        <v>24</v>
      </c>
      <c r="I16" s="5">
        <v>6687</v>
      </c>
      <c r="J16" s="5">
        <v>6617</v>
      </c>
      <c r="K16" s="5">
        <v>6765</v>
      </c>
      <c r="L16" s="5">
        <v>6885</v>
      </c>
      <c r="M16" s="5">
        <v>6813</v>
      </c>
    </row>
    <row r="17" spans="1:13">
      <c r="H17" s="5" t="s">
        <v>25</v>
      </c>
      <c r="I17" s="5">
        <v>6664</v>
      </c>
      <c r="J17" s="5">
        <v>6599</v>
      </c>
      <c r="K17" s="5">
        <v>6713</v>
      </c>
      <c r="L17" s="5">
        <v>6835</v>
      </c>
      <c r="M17" s="5">
        <v>6697</v>
      </c>
    </row>
    <row r="18" spans="1:13">
      <c r="A18" s="3" t="s">
        <v>26</v>
      </c>
      <c r="H18" s="5" t="s">
        <v>27</v>
      </c>
      <c r="I18" s="5">
        <v>6616</v>
      </c>
      <c r="J18" s="5">
        <v>6569</v>
      </c>
      <c r="K18" s="5">
        <v>6692</v>
      </c>
      <c r="L18" s="5">
        <v>6795</v>
      </c>
      <c r="M18" s="5">
        <v>6641</v>
      </c>
    </row>
    <row r="19" spans="1:13">
      <c r="A19" s="3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H19" s="5" t="s">
        <v>28</v>
      </c>
      <c r="I19" s="5">
        <v>6582</v>
      </c>
      <c r="J19" s="5">
        <v>6535</v>
      </c>
      <c r="K19" s="5">
        <v>6701</v>
      </c>
      <c r="L19" s="5">
        <v>6803</v>
      </c>
      <c r="M19" s="5">
        <v>6486</v>
      </c>
    </row>
    <row r="20" spans="1:13">
      <c r="A20" t="s">
        <v>29</v>
      </c>
      <c r="B20">
        <v>2</v>
      </c>
      <c r="C20">
        <v>238</v>
      </c>
      <c r="F20" t="s">
        <v>10</v>
      </c>
      <c r="H20" s="5" t="s">
        <v>30</v>
      </c>
      <c r="I20" s="5">
        <v>6477</v>
      </c>
      <c r="J20" s="5">
        <v>6441</v>
      </c>
      <c r="K20" s="5">
        <v>6648</v>
      </c>
      <c r="L20" s="5">
        <v>6733</v>
      </c>
      <c r="M20" s="5">
        <v>6395</v>
      </c>
    </row>
    <row r="21" spans="1:13">
      <c r="A21" t="s">
        <v>31</v>
      </c>
      <c r="B21">
        <v>2</v>
      </c>
      <c r="C21">
        <v>263</v>
      </c>
      <c r="F21" t="s">
        <v>10</v>
      </c>
      <c r="H21" s="5" t="s">
        <v>32</v>
      </c>
      <c r="I21" s="5">
        <v>6440</v>
      </c>
      <c r="J21" s="5">
        <v>6397</v>
      </c>
      <c r="K21" s="5">
        <v>6600</v>
      </c>
      <c r="L21" s="5">
        <v>6678</v>
      </c>
      <c r="M21" s="5">
        <v>6413</v>
      </c>
    </row>
    <row r="22" spans="1:13">
      <c r="A22" t="s">
        <v>33</v>
      </c>
      <c r="B22">
        <v>2</v>
      </c>
      <c r="C22">
        <v>295</v>
      </c>
      <c r="F22" t="s">
        <v>10</v>
      </c>
      <c r="H22" s="5" t="s">
        <v>34</v>
      </c>
      <c r="I22" s="5">
        <v>6119</v>
      </c>
      <c r="J22" s="5">
        <v>6097</v>
      </c>
      <c r="K22" s="5">
        <v>6503</v>
      </c>
      <c r="L22" s="5">
        <v>6568</v>
      </c>
      <c r="M22" s="5">
        <v>6334</v>
      </c>
    </row>
    <row r="23" spans="1:13">
      <c r="A23" t="s">
        <v>35</v>
      </c>
      <c r="B23">
        <v>2</v>
      </c>
      <c r="C23">
        <v>300</v>
      </c>
      <c r="F23" t="s">
        <v>10</v>
      </c>
      <c r="H23" s="5" t="s">
        <v>36</v>
      </c>
      <c r="I23" s="5">
        <v>5930</v>
      </c>
      <c r="J23" s="5">
        <v>5987</v>
      </c>
      <c r="K23" s="5">
        <v>6457</v>
      </c>
      <c r="L23" s="5">
        <v>6515</v>
      </c>
      <c r="M23" s="5">
        <v>6302</v>
      </c>
    </row>
    <row r="24" spans="1:13">
      <c r="A24" t="s">
        <v>37</v>
      </c>
      <c r="B24">
        <v>2</v>
      </c>
      <c r="C24">
        <v>305</v>
      </c>
      <c r="F24" t="s">
        <v>10</v>
      </c>
      <c r="H24" s="5" t="s">
        <v>38</v>
      </c>
      <c r="I24" s="5"/>
      <c r="J24" s="5"/>
      <c r="K24" s="5">
        <v>6160</v>
      </c>
      <c r="L24" s="5">
        <v>6111</v>
      </c>
      <c r="M24" s="5">
        <v>6277</v>
      </c>
    </row>
    <row r="25" spans="1:13">
      <c r="A25" t="s">
        <v>39</v>
      </c>
      <c r="B25">
        <v>2</v>
      </c>
      <c r="C25">
        <v>307</v>
      </c>
      <c r="F25" t="s">
        <v>10</v>
      </c>
      <c r="H25" s="5" t="s">
        <v>40</v>
      </c>
      <c r="I25" s="5"/>
      <c r="J25" s="5"/>
      <c r="K25" s="5">
        <v>6038</v>
      </c>
      <c r="L25" s="5"/>
      <c r="M25" s="5">
        <v>6315</v>
      </c>
    </row>
    <row r="26" spans="1:13">
      <c r="A26" t="s">
        <v>131</v>
      </c>
      <c r="B26">
        <v>2</v>
      </c>
      <c r="C26">
        <v>344</v>
      </c>
      <c r="F26" t="s">
        <v>10</v>
      </c>
    </row>
    <row r="27" spans="1:13">
      <c r="A27" t="s">
        <v>41</v>
      </c>
      <c r="B27">
        <v>2</v>
      </c>
      <c r="C27">
        <v>346</v>
      </c>
      <c r="F27" t="s">
        <v>10</v>
      </c>
    </row>
    <row r="28" spans="1:13">
      <c r="A28" t="s">
        <v>135</v>
      </c>
      <c r="B28">
        <v>2</v>
      </c>
      <c r="C28">
        <v>347</v>
      </c>
      <c r="F28" t="s">
        <v>10</v>
      </c>
    </row>
    <row r="29" spans="1:13">
      <c r="A29" t="s">
        <v>43</v>
      </c>
      <c r="B29">
        <v>2</v>
      </c>
      <c r="C29">
        <v>351</v>
      </c>
      <c r="F29" t="s">
        <v>10</v>
      </c>
    </row>
    <row r="30" spans="1:13">
      <c r="A30" t="s">
        <v>136</v>
      </c>
      <c r="B30">
        <v>4</v>
      </c>
      <c r="C30">
        <v>353</v>
      </c>
      <c r="F30" t="s">
        <v>10</v>
      </c>
    </row>
    <row r="31" spans="1:13">
      <c r="A31" t="s">
        <v>45</v>
      </c>
      <c r="B31">
        <v>2</v>
      </c>
      <c r="C31">
        <v>363</v>
      </c>
      <c r="F31" t="s">
        <v>10</v>
      </c>
    </row>
    <row r="32" spans="1:13">
      <c r="A32" t="s">
        <v>48</v>
      </c>
      <c r="B32">
        <v>2</v>
      </c>
      <c r="C32">
        <v>366</v>
      </c>
      <c r="F32" t="s">
        <v>10</v>
      </c>
    </row>
    <row r="33" spans="1:6">
      <c r="A33" t="s">
        <v>47</v>
      </c>
      <c r="B33">
        <v>2</v>
      </c>
      <c r="C33">
        <v>375</v>
      </c>
      <c r="F33" t="s">
        <v>10</v>
      </c>
    </row>
    <row r="34" spans="1:6">
      <c r="A34" t="s">
        <v>49</v>
      </c>
      <c r="B34">
        <v>2</v>
      </c>
      <c r="C34">
        <v>395</v>
      </c>
      <c r="F34" t="s">
        <v>10</v>
      </c>
    </row>
    <row r="35" spans="1:6">
      <c r="A35" t="s">
        <v>50</v>
      </c>
      <c r="B35">
        <v>2</v>
      </c>
      <c r="C35">
        <v>400</v>
      </c>
      <c r="F35" t="s">
        <v>10</v>
      </c>
    </row>
    <row r="36" spans="1:6">
      <c r="A36" t="s">
        <v>51</v>
      </c>
      <c r="B36">
        <v>2</v>
      </c>
      <c r="C36">
        <v>413</v>
      </c>
      <c r="F36" t="s">
        <v>10</v>
      </c>
    </row>
    <row r="37" spans="1:6">
      <c r="A37" t="s">
        <v>53</v>
      </c>
      <c r="B37">
        <v>2</v>
      </c>
      <c r="C37">
        <v>416</v>
      </c>
      <c r="F37" t="s">
        <v>10</v>
      </c>
    </row>
    <row r="38" spans="1:6">
      <c r="A38" t="s">
        <v>52</v>
      </c>
      <c r="B38">
        <v>2</v>
      </c>
      <c r="C38">
        <v>419</v>
      </c>
      <c r="F38" t="s">
        <v>10</v>
      </c>
    </row>
    <row r="39" spans="1:6">
      <c r="A39" t="s">
        <v>54</v>
      </c>
      <c r="B39">
        <v>2</v>
      </c>
      <c r="C39">
        <v>425</v>
      </c>
      <c r="F39" t="s">
        <v>10</v>
      </c>
    </row>
    <row r="40" spans="1:6">
      <c r="A40" t="s">
        <v>55</v>
      </c>
      <c r="B40">
        <v>2</v>
      </c>
      <c r="C40">
        <v>432</v>
      </c>
      <c r="F40" t="s">
        <v>10</v>
      </c>
    </row>
    <row r="41" spans="1:6">
      <c r="A41" t="s">
        <v>56</v>
      </c>
      <c r="B41">
        <v>2</v>
      </c>
      <c r="C41">
        <v>437</v>
      </c>
      <c r="F41" t="s">
        <v>10</v>
      </c>
    </row>
    <row r="42" spans="1:6">
      <c r="A42" t="s">
        <v>57</v>
      </c>
      <c r="B42">
        <v>2</v>
      </c>
      <c r="C42">
        <v>445</v>
      </c>
      <c r="F42" t="s">
        <v>10</v>
      </c>
    </row>
    <row r="43" spans="1:6">
      <c r="A43" t="s">
        <v>58</v>
      </c>
      <c r="B43">
        <v>2</v>
      </c>
      <c r="C43">
        <v>461</v>
      </c>
      <c r="F43" t="s">
        <v>10</v>
      </c>
    </row>
    <row r="44" spans="1:6">
      <c r="A44" t="s">
        <v>60</v>
      </c>
      <c r="B44">
        <v>2</v>
      </c>
      <c r="C44">
        <v>476</v>
      </c>
      <c r="F44" t="s">
        <v>10</v>
      </c>
    </row>
    <row r="45" spans="1:6">
      <c r="A45" t="s">
        <v>59</v>
      </c>
      <c r="B45">
        <v>2</v>
      </c>
      <c r="C45">
        <v>480</v>
      </c>
      <c r="F45" t="s">
        <v>10</v>
      </c>
    </row>
    <row r="46" spans="1:6">
      <c r="A46" t="s">
        <v>61</v>
      </c>
      <c r="B46">
        <v>2</v>
      </c>
      <c r="C46">
        <v>492</v>
      </c>
      <c r="F46" t="s">
        <v>10</v>
      </c>
    </row>
    <row r="47" spans="1:6">
      <c r="A47" t="s">
        <v>62</v>
      </c>
      <c r="B47">
        <v>2</v>
      </c>
      <c r="C47">
        <v>594</v>
      </c>
      <c r="F47" t="s">
        <v>10</v>
      </c>
    </row>
    <row r="48" spans="1:6">
      <c r="A48" t="s">
        <v>64</v>
      </c>
      <c r="B48">
        <v>2</v>
      </c>
      <c r="C48">
        <v>608</v>
      </c>
      <c r="F48" t="s">
        <v>10</v>
      </c>
    </row>
    <row r="49" spans="1:6">
      <c r="A49" t="s">
        <v>63</v>
      </c>
      <c r="B49">
        <v>2</v>
      </c>
      <c r="C49">
        <v>612</v>
      </c>
      <c r="F49" t="s">
        <v>10</v>
      </c>
    </row>
    <row r="50" spans="1:6">
      <c r="A50" t="s">
        <v>65</v>
      </c>
      <c r="B50">
        <v>2</v>
      </c>
      <c r="C50">
        <v>685</v>
      </c>
      <c r="F50" t="s">
        <v>10</v>
      </c>
    </row>
    <row r="51" spans="1:6">
      <c r="A51" t="s">
        <v>66</v>
      </c>
      <c r="B51">
        <v>2</v>
      </c>
      <c r="C51">
        <v>748</v>
      </c>
      <c r="F51" t="s">
        <v>10</v>
      </c>
    </row>
    <row r="52" spans="1:6">
      <c r="A52" t="s">
        <v>67</v>
      </c>
      <c r="B52">
        <v>2</v>
      </c>
      <c r="C52">
        <v>840</v>
      </c>
      <c r="F52" t="s">
        <v>10</v>
      </c>
    </row>
    <row r="53" spans="1:6">
      <c r="A53" t="s">
        <v>68</v>
      </c>
      <c r="B53">
        <v>2</v>
      </c>
      <c r="C53">
        <v>1003</v>
      </c>
      <c r="F53" t="s">
        <v>10</v>
      </c>
    </row>
    <row r="54" spans="1:6">
      <c r="A54" t="s">
        <v>69</v>
      </c>
      <c r="B54">
        <v>8</v>
      </c>
      <c r="C54">
        <v>1110</v>
      </c>
      <c r="F54" t="s">
        <v>10</v>
      </c>
    </row>
    <row r="55" spans="1:6">
      <c r="A55" t="s">
        <v>70</v>
      </c>
      <c r="B55">
        <v>4</v>
      </c>
      <c r="C55">
        <v>1211</v>
      </c>
      <c r="F55" t="s">
        <v>10</v>
      </c>
    </row>
    <row r="56" spans="1:6">
      <c r="A56" t="s">
        <v>71</v>
      </c>
      <c r="B56">
        <v>2</v>
      </c>
      <c r="C56">
        <v>1393</v>
      </c>
      <c r="F56" t="s">
        <v>10</v>
      </c>
    </row>
    <row r="57" spans="1:6">
      <c r="A57" t="s">
        <v>72</v>
      </c>
      <c r="B57">
        <v>2</v>
      </c>
      <c r="C57">
        <v>1415</v>
      </c>
      <c r="F57" t="s">
        <v>10</v>
      </c>
    </row>
    <row r="58" spans="1:6">
      <c r="A58" t="s">
        <v>73</v>
      </c>
      <c r="B58">
        <v>2</v>
      </c>
      <c r="C58">
        <v>1456</v>
      </c>
      <c r="F58" t="s">
        <v>10</v>
      </c>
    </row>
    <row r="60" spans="1:6">
      <c r="A60" s="3" t="s">
        <v>74</v>
      </c>
    </row>
    <row r="61" spans="1:6">
      <c r="A61" s="3" t="s">
        <v>2</v>
      </c>
      <c r="B61" s="3" t="s">
        <v>3</v>
      </c>
      <c r="C61" s="3" t="s">
        <v>4</v>
      </c>
      <c r="D61" s="3" t="s">
        <v>5</v>
      </c>
      <c r="E61" s="3" t="s">
        <v>6</v>
      </c>
      <c r="F61" s="3" t="s">
        <v>7</v>
      </c>
    </row>
    <row r="62" spans="1:6">
      <c r="A62" t="s">
        <v>75</v>
      </c>
      <c r="B62">
        <v>2</v>
      </c>
      <c r="C62">
        <v>338</v>
      </c>
      <c r="F62" t="s">
        <v>10</v>
      </c>
    </row>
    <row r="64" spans="1:6">
      <c r="A64" s="3" t="s">
        <v>76</v>
      </c>
    </row>
    <row r="65" spans="1:6">
      <c r="A65" s="3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7</v>
      </c>
    </row>
    <row r="66" spans="1:6">
      <c r="A66" t="s">
        <v>77</v>
      </c>
      <c r="B66">
        <v>2</v>
      </c>
      <c r="C66">
        <v>334</v>
      </c>
      <c r="F66" t="s">
        <v>10</v>
      </c>
    </row>
    <row r="67" spans="1:6">
      <c r="A67" t="s">
        <v>78</v>
      </c>
      <c r="B67">
        <v>4</v>
      </c>
      <c r="C67">
        <v>988</v>
      </c>
      <c r="F67" t="s">
        <v>10</v>
      </c>
    </row>
    <row r="69" spans="1:6">
      <c r="A69" s="3" t="s">
        <v>79</v>
      </c>
    </row>
    <row r="70" spans="1:6">
      <c r="A70" s="3" t="s">
        <v>2</v>
      </c>
      <c r="B70" s="3" t="s">
        <v>3</v>
      </c>
      <c r="C70" s="3" t="s">
        <v>4</v>
      </c>
      <c r="D70" s="3" t="s">
        <v>5</v>
      </c>
      <c r="E70" s="3" t="s">
        <v>6</v>
      </c>
      <c r="F70" s="3" t="s">
        <v>7</v>
      </c>
    </row>
    <row r="71" spans="1:6">
      <c r="A71" s="8" t="s">
        <v>80</v>
      </c>
      <c r="B71" s="8">
        <v>2</v>
      </c>
      <c r="C71" s="8">
        <v>1918</v>
      </c>
      <c r="F71" t="s">
        <v>10</v>
      </c>
    </row>
    <row r="72" spans="1:6">
      <c r="A72" s="8" t="s">
        <v>81</v>
      </c>
      <c r="B72" s="8">
        <v>2</v>
      </c>
      <c r="C72" s="8">
        <v>2019</v>
      </c>
      <c r="F72" t="s">
        <v>10</v>
      </c>
    </row>
    <row r="73" spans="1:6">
      <c r="A73" s="8" t="s">
        <v>82</v>
      </c>
      <c r="B73" s="8">
        <v>6</v>
      </c>
      <c r="C73" s="8">
        <v>2067</v>
      </c>
      <c r="F73" t="s">
        <v>10</v>
      </c>
    </row>
    <row r="74" spans="1:6">
      <c r="A74" s="8" t="s">
        <v>83</v>
      </c>
      <c r="B74" s="8">
        <v>2</v>
      </c>
      <c r="C74" s="8">
        <v>2121</v>
      </c>
      <c r="F74" t="s">
        <v>10</v>
      </c>
    </row>
    <row r="75" spans="1:6">
      <c r="A75" s="8" t="s">
        <v>84</v>
      </c>
      <c r="B75" s="8">
        <v>4</v>
      </c>
      <c r="C75" s="8">
        <v>2168</v>
      </c>
      <c r="F75" t="s">
        <v>10</v>
      </c>
    </row>
    <row r="76" spans="1:6">
      <c r="A76" s="8" t="s">
        <v>85</v>
      </c>
      <c r="B76" s="8">
        <v>2</v>
      </c>
      <c r="C76" s="8">
        <v>2186</v>
      </c>
      <c r="F76" t="s">
        <v>10</v>
      </c>
    </row>
    <row r="77" spans="1:6">
      <c r="A77" s="8" t="s">
        <v>86</v>
      </c>
      <c r="B77" s="8">
        <v>2</v>
      </c>
      <c r="C77" s="8">
        <v>2221</v>
      </c>
      <c r="F77" t="s">
        <v>10</v>
      </c>
    </row>
    <row r="78" spans="1:6">
      <c r="A78" s="8" t="s">
        <v>87</v>
      </c>
      <c r="B78" s="8">
        <v>2</v>
      </c>
      <c r="C78" s="8">
        <v>2243</v>
      </c>
      <c r="F78" t="s">
        <v>10</v>
      </c>
    </row>
    <row r="79" spans="1:6">
      <c r="A79" s="8" t="s">
        <v>88</v>
      </c>
      <c r="B79" s="8">
        <v>2</v>
      </c>
      <c r="C79" s="8">
        <v>2315</v>
      </c>
      <c r="F79" t="s">
        <v>10</v>
      </c>
    </row>
    <row r="81" spans="1:6">
      <c r="A81" s="3" t="s">
        <v>89</v>
      </c>
    </row>
    <row r="82" spans="1:6">
      <c r="A82" s="3" t="s">
        <v>2</v>
      </c>
      <c r="B82" s="3" t="s">
        <v>3</v>
      </c>
      <c r="C82" s="3" t="s">
        <v>4</v>
      </c>
      <c r="D82" s="3" t="s">
        <v>5</v>
      </c>
      <c r="E82" s="3" t="s">
        <v>6</v>
      </c>
      <c r="F82" s="3" t="s">
        <v>7</v>
      </c>
    </row>
    <row r="83" spans="1:6">
      <c r="A83" t="s">
        <v>90</v>
      </c>
      <c r="B83">
        <v>2</v>
      </c>
      <c r="C83">
        <v>372</v>
      </c>
      <c r="F83" t="s">
        <v>10</v>
      </c>
    </row>
    <row r="85" spans="1:6">
      <c r="A85" s="3" t="s">
        <v>91</v>
      </c>
    </row>
    <row r="86" spans="1:6">
      <c r="A86" s="3" t="s">
        <v>2</v>
      </c>
      <c r="B86" s="3" t="s">
        <v>3</v>
      </c>
      <c r="C86" s="3" t="s">
        <v>4</v>
      </c>
      <c r="D86" s="3" t="s">
        <v>5</v>
      </c>
      <c r="E86" s="3" t="s">
        <v>6</v>
      </c>
      <c r="F86" s="3" t="s">
        <v>7</v>
      </c>
    </row>
    <row r="87" spans="1:6">
      <c r="A87" s="8" t="s">
        <v>92</v>
      </c>
      <c r="B87" s="8">
        <v>2</v>
      </c>
      <c r="C87" s="8">
        <v>2067</v>
      </c>
      <c r="F87" t="s">
        <v>10</v>
      </c>
    </row>
    <row r="89" spans="1:6">
      <c r="A89" s="3" t="s">
        <v>93</v>
      </c>
    </row>
    <row r="90" spans="1:6">
      <c r="A90" s="3" t="s">
        <v>2</v>
      </c>
      <c r="B90" s="3" t="s">
        <v>3</v>
      </c>
      <c r="C90" s="3" t="s">
        <v>4</v>
      </c>
      <c r="D90" s="3" t="s">
        <v>5</v>
      </c>
      <c r="E90" s="3" t="s">
        <v>6</v>
      </c>
      <c r="F90" s="3" t="s">
        <v>7</v>
      </c>
    </row>
    <row r="91" spans="1:6">
      <c r="A91" s="8" t="s">
        <v>94</v>
      </c>
      <c r="B91" s="8">
        <v>2</v>
      </c>
      <c r="C91" s="8">
        <v>1756</v>
      </c>
      <c r="F91" t="s">
        <v>10</v>
      </c>
    </row>
    <row r="92" spans="1:6">
      <c r="A92" s="8" t="s">
        <v>95</v>
      </c>
      <c r="B92" s="8">
        <v>2</v>
      </c>
      <c r="C92" s="8">
        <v>1766</v>
      </c>
      <c r="F92" t="s">
        <v>10</v>
      </c>
    </row>
    <row r="93" spans="1:6">
      <c r="A93" s="8" t="s">
        <v>96</v>
      </c>
      <c r="B93" s="8">
        <v>2</v>
      </c>
      <c r="C93" s="8">
        <v>1807</v>
      </c>
      <c r="F93" t="s">
        <v>10</v>
      </c>
    </row>
    <row r="94" spans="1:6">
      <c r="A94" s="8" t="s">
        <v>97</v>
      </c>
      <c r="B94" s="8">
        <v>2</v>
      </c>
      <c r="C94" s="8">
        <v>1817</v>
      </c>
      <c r="F94" t="s">
        <v>10</v>
      </c>
    </row>
    <row r="95" spans="1:6">
      <c r="A95" s="8" t="s">
        <v>98</v>
      </c>
      <c r="B95" s="8">
        <v>2</v>
      </c>
      <c r="C95" s="8">
        <v>2168</v>
      </c>
      <c r="F95" t="s">
        <v>10</v>
      </c>
    </row>
    <row r="97" spans="1:6">
      <c r="A97" s="3" t="s">
        <v>99</v>
      </c>
    </row>
    <row r="98" spans="1:6">
      <c r="A98" s="3" t="s">
        <v>2</v>
      </c>
      <c r="B98" s="3" t="s">
        <v>3</v>
      </c>
      <c r="C98" s="3" t="s">
        <v>4</v>
      </c>
      <c r="D98" s="3" t="s">
        <v>5</v>
      </c>
      <c r="E98" s="3" t="s">
        <v>6</v>
      </c>
      <c r="F98" s="3" t="s">
        <v>7</v>
      </c>
    </row>
    <row r="99" spans="1:6">
      <c r="A99" s="8" t="s">
        <v>100</v>
      </c>
      <c r="B99" s="8">
        <v>2</v>
      </c>
      <c r="C99" s="8">
        <v>2085</v>
      </c>
      <c r="F99" t="s">
        <v>10</v>
      </c>
    </row>
    <row r="100" spans="1:6">
      <c r="A100" s="8" t="s">
        <v>101</v>
      </c>
      <c r="B100" s="8">
        <v>2</v>
      </c>
      <c r="C100" s="8">
        <v>2108</v>
      </c>
      <c r="F100" t="s">
        <v>10</v>
      </c>
    </row>
    <row r="101" spans="1:6">
      <c r="A101" s="8" t="s">
        <v>102</v>
      </c>
      <c r="B101" s="8">
        <v>2</v>
      </c>
      <c r="C101" s="8">
        <v>2143</v>
      </c>
      <c r="F101" t="s">
        <v>10</v>
      </c>
    </row>
    <row r="102" spans="1:6">
      <c r="A102" s="8" t="s">
        <v>103</v>
      </c>
      <c r="B102" s="8">
        <v>2</v>
      </c>
      <c r="C102" s="8">
        <v>2168</v>
      </c>
      <c r="F102" t="s">
        <v>10</v>
      </c>
    </row>
    <row r="103" spans="1:6">
      <c r="A103" s="8" t="s">
        <v>104</v>
      </c>
      <c r="B103" s="8">
        <v>2</v>
      </c>
      <c r="C103" s="8">
        <v>2176</v>
      </c>
      <c r="F103" t="s">
        <v>10</v>
      </c>
    </row>
    <row r="105" spans="1:6">
      <c r="A105" s="3" t="s">
        <v>105</v>
      </c>
    </row>
    <row r="106" spans="1:6">
      <c r="A106" s="3" t="s">
        <v>2</v>
      </c>
      <c r="B106" s="3" t="s">
        <v>3</v>
      </c>
      <c r="C106" s="3" t="s">
        <v>4</v>
      </c>
      <c r="D106" s="3" t="s">
        <v>5</v>
      </c>
      <c r="E106" s="3" t="s">
        <v>6</v>
      </c>
      <c r="F106" s="3" t="s">
        <v>7</v>
      </c>
    </row>
    <row r="107" spans="1:6">
      <c r="A107" t="s">
        <v>106</v>
      </c>
      <c r="B107">
        <v>2</v>
      </c>
      <c r="C107">
        <v>3160</v>
      </c>
      <c r="F107" t="s">
        <v>10</v>
      </c>
    </row>
    <row r="109" spans="1:6">
      <c r="A109" s="3" t="s">
        <v>107</v>
      </c>
    </row>
    <row r="110" spans="1:6">
      <c r="A110" s="3" t="s">
        <v>2</v>
      </c>
      <c r="B110" s="3" t="s">
        <v>3</v>
      </c>
      <c r="C110" s="3" t="s">
        <v>4</v>
      </c>
      <c r="D110" s="3" t="s">
        <v>5</v>
      </c>
      <c r="E110" s="3" t="s">
        <v>6</v>
      </c>
      <c r="F110" s="3" t="s">
        <v>7</v>
      </c>
    </row>
    <row r="111" spans="1:6">
      <c r="A111" s="8" t="s">
        <v>108</v>
      </c>
      <c r="B111" s="8">
        <v>2</v>
      </c>
      <c r="C111" s="8">
        <v>2029</v>
      </c>
      <c r="F111" t="s">
        <v>10</v>
      </c>
    </row>
    <row r="112" spans="1:6">
      <c r="A112" s="8" t="s">
        <v>109</v>
      </c>
      <c r="B112" s="8">
        <v>2</v>
      </c>
      <c r="C112" s="8">
        <v>2047</v>
      </c>
      <c r="F112" t="s">
        <v>10</v>
      </c>
    </row>
    <row r="113" spans="1:6">
      <c r="A113" s="8" t="s">
        <v>110</v>
      </c>
      <c r="B113" s="8">
        <v>2</v>
      </c>
      <c r="C113" s="8">
        <v>2076</v>
      </c>
      <c r="F113" t="s">
        <v>10</v>
      </c>
    </row>
    <row r="114" spans="1:6">
      <c r="A114" s="8" t="s">
        <v>111</v>
      </c>
      <c r="B114" s="8">
        <v>2</v>
      </c>
      <c r="C114" s="8">
        <v>2107</v>
      </c>
      <c r="F114" t="s">
        <v>10</v>
      </c>
    </row>
    <row r="116" spans="1:6">
      <c r="A116" s="3" t="s">
        <v>112</v>
      </c>
    </row>
    <row r="117" spans="1:6">
      <c r="A117" s="3" t="s">
        <v>2</v>
      </c>
      <c r="B117" s="3" t="s">
        <v>3</v>
      </c>
      <c r="C117" s="3" t="s">
        <v>4</v>
      </c>
      <c r="D117" s="3" t="s">
        <v>5</v>
      </c>
      <c r="E117" s="3" t="s">
        <v>6</v>
      </c>
      <c r="F117" s="3" t="s">
        <v>7</v>
      </c>
    </row>
    <row r="118" spans="1:6">
      <c r="A118" t="s">
        <v>113</v>
      </c>
      <c r="B118">
        <v>2</v>
      </c>
      <c r="C118">
        <v>1030</v>
      </c>
      <c r="D118">
        <v>1019</v>
      </c>
      <c r="E118">
        <v>11</v>
      </c>
      <c r="F118" s="9" t="s">
        <v>114</v>
      </c>
    </row>
    <row r="120" spans="1:6">
      <c r="A120" s="3" t="s">
        <v>115</v>
      </c>
    </row>
    <row r="121" spans="1:6">
      <c r="A121" s="3" t="s">
        <v>2</v>
      </c>
      <c r="B121" s="3" t="s">
        <v>3</v>
      </c>
      <c r="C121" s="3" t="s">
        <v>4</v>
      </c>
      <c r="D121" s="3" t="s">
        <v>5</v>
      </c>
      <c r="E121" s="3" t="s">
        <v>6</v>
      </c>
      <c r="F121" s="3" t="s">
        <v>7</v>
      </c>
    </row>
    <row r="122" spans="1:6">
      <c r="A122" t="s">
        <v>116</v>
      </c>
      <c r="B122">
        <v>2</v>
      </c>
      <c r="C122">
        <v>1550</v>
      </c>
      <c r="F122" t="s">
        <v>10</v>
      </c>
    </row>
    <row r="124" spans="1:6">
      <c r="A124" s="3" t="s">
        <v>117</v>
      </c>
    </row>
    <row r="125" spans="1:6">
      <c r="A125" s="3" t="s">
        <v>2</v>
      </c>
      <c r="B125" s="3" t="s">
        <v>3</v>
      </c>
      <c r="C125" s="3" t="s">
        <v>4</v>
      </c>
      <c r="D125" s="3" t="s">
        <v>5</v>
      </c>
      <c r="E125" s="3" t="s">
        <v>6</v>
      </c>
      <c r="F125" s="3" t="s">
        <v>7</v>
      </c>
    </row>
    <row r="126" spans="1:6">
      <c r="A126" t="s">
        <v>118</v>
      </c>
      <c r="B126">
        <v>2</v>
      </c>
      <c r="C126">
        <v>3571</v>
      </c>
      <c r="D126">
        <v>3560</v>
      </c>
      <c r="E126">
        <v>11</v>
      </c>
      <c r="F126" s="9" t="s">
        <v>114</v>
      </c>
    </row>
    <row r="128" spans="1:6">
      <c r="A128" s="3" t="s">
        <v>119</v>
      </c>
    </row>
    <row r="129" spans="1:6">
      <c r="A129" s="3" t="s">
        <v>2</v>
      </c>
      <c r="B129" s="3" t="s">
        <v>3</v>
      </c>
      <c r="C129" s="3" t="s">
        <v>4</v>
      </c>
      <c r="D129" s="3" t="s">
        <v>5</v>
      </c>
      <c r="E129" s="3" t="s">
        <v>6</v>
      </c>
      <c r="F129" s="3" t="s">
        <v>7</v>
      </c>
    </row>
    <row r="130" spans="1:6">
      <c r="A130" t="s">
        <v>120</v>
      </c>
      <c r="B130">
        <v>2</v>
      </c>
      <c r="C130">
        <v>3551</v>
      </c>
      <c r="F130" t="s">
        <v>10</v>
      </c>
    </row>
    <row r="131" spans="1:6">
      <c r="A131" t="s">
        <v>121</v>
      </c>
      <c r="B131">
        <v>2</v>
      </c>
      <c r="C131">
        <v>4054</v>
      </c>
      <c r="F131" t="s">
        <v>10</v>
      </c>
    </row>
    <row r="132" spans="1:6">
      <c r="A132" t="s">
        <v>122</v>
      </c>
      <c r="B132">
        <v>2</v>
      </c>
      <c r="C132">
        <v>4058</v>
      </c>
      <c r="F132" t="s">
        <v>10</v>
      </c>
    </row>
    <row r="134" spans="1:6">
      <c r="A134" s="3" t="s">
        <v>125</v>
      </c>
    </row>
    <row r="135" spans="1:6">
      <c r="A135" s="3" t="s">
        <v>2</v>
      </c>
      <c r="B135" s="3" t="s">
        <v>3</v>
      </c>
      <c r="C135" s="3" t="s">
        <v>4</v>
      </c>
      <c r="D135" s="3" t="s">
        <v>5</v>
      </c>
      <c r="E135" s="3" t="s">
        <v>6</v>
      </c>
      <c r="F135" s="3" t="s">
        <v>7</v>
      </c>
    </row>
    <row r="136" spans="1:6">
      <c r="A136" t="s">
        <v>126</v>
      </c>
      <c r="B136">
        <v>2</v>
      </c>
      <c r="C136">
        <v>3542</v>
      </c>
      <c r="F136" t="s">
        <v>10</v>
      </c>
    </row>
    <row r="137" spans="1:6">
      <c r="A137" t="s">
        <v>127</v>
      </c>
      <c r="B137">
        <v>2</v>
      </c>
      <c r="C137">
        <v>4043</v>
      </c>
      <c r="F137" t="s">
        <v>10</v>
      </c>
    </row>
    <row r="138" spans="1:6">
      <c r="A138" t="s">
        <v>128</v>
      </c>
      <c r="B138">
        <v>2</v>
      </c>
      <c r="C138">
        <v>4045</v>
      </c>
      <c r="F138" t="s">
        <v>10</v>
      </c>
    </row>
    <row r="140" spans="1:6">
      <c r="A140" s="3" t="s">
        <v>123</v>
      </c>
    </row>
    <row r="141" spans="1:6">
      <c r="A141" s="3" t="s">
        <v>2</v>
      </c>
      <c r="B141" s="3" t="s">
        <v>3</v>
      </c>
      <c r="C141" s="3" t="s">
        <v>4</v>
      </c>
      <c r="D141" s="3" t="s">
        <v>5</v>
      </c>
      <c r="E141" s="3" t="s">
        <v>6</v>
      </c>
      <c r="F141" s="3" t="s">
        <v>7</v>
      </c>
    </row>
    <row r="142" spans="1:6">
      <c r="A142" t="s">
        <v>124</v>
      </c>
      <c r="B142">
        <v>4</v>
      </c>
      <c r="C142">
        <v>4078</v>
      </c>
      <c r="D142">
        <v>4067</v>
      </c>
      <c r="E142">
        <v>11</v>
      </c>
      <c r="F142" s="9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7D6DE-E1AF-4918-9A34-3BF036521C57}">
  <dimension ref="A1:M143"/>
  <sheetViews>
    <sheetView workbookViewId="0"/>
  </sheetViews>
  <sheetFormatPr defaultRowHeight="15"/>
  <cols>
    <col min="1" max="1" width="43.28515625" customWidth="1"/>
  </cols>
  <sheetData>
    <row r="1" spans="1:13" ht="20.25">
      <c r="A1" s="1" t="s">
        <v>0</v>
      </c>
    </row>
    <row r="2" spans="1:13">
      <c r="A2" s="2" t="s">
        <v>148</v>
      </c>
      <c r="B2" s="2"/>
    </row>
    <row r="3" spans="1:13">
      <c r="A3" s="2"/>
      <c r="B3" s="2"/>
    </row>
    <row r="4" spans="1:13">
      <c r="A4" s="3"/>
    </row>
    <row r="5" spans="1:13">
      <c r="A5" s="3"/>
    </row>
    <row r="6" spans="1:13">
      <c r="A6" s="3"/>
    </row>
    <row r="8" spans="1:13">
      <c r="A8" s="3" t="s">
        <v>1</v>
      </c>
    </row>
    <row r="9" spans="1:13" ht="20.25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H9" s="4" t="s">
        <v>8</v>
      </c>
      <c r="I9" s="5"/>
      <c r="J9" s="5"/>
      <c r="K9" s="5"/>
      <c r="L9" s="5"/>
      <c r="M9" s="5"/>
    </row>
    <row r="10" spans="1:13">
      <c r="A10" t="s">
        <v>9</v>
      </c>
      <c r="B10">
        <v>2</v>
      </c>
      <c r="C10">
        <v>1555</v>
      </c>
      <c r="F10" t="s">
        <v>10</v>
      </c>
      <c r="H10" s="5" t="s">
        <v>137</v>
      </c>
      <c r="I10" s="5"/>
      <c r="J10" s="5"/>
      <c r="K10" s="5"/>
      <c r="L10" s="5"/>
      <c r="M10" s="5"/>
    </row>
    <row r="11" spans="1:13">
      <c r="A11" s="6" t="s">
        <v>138</v>
      </c>
      <c r="H11" s="5"/>
      <c r="I11" s="5"/>
      <c r="J11" s="5"/>
      <c r="K11" s="5"/>
      <c r="L11" s="5"/>
      <c r="M11" s="5"/>
    </row>
    <row r="12" spans="1:13">
      <c r="H12" s="7" t="s">
        <v>13</v>
      </c>
      <c r="I12" s="5"/>
      <c r="J12" s="5"/>
      <c r="K12" s="5"/>
      <c r="L12" s="5"/>
      <c r="M12" s="5"/>
    </row>
    <row r="13" spans="1:13">
      <c r="A13" s="3" t="s">
        <v>14</v>
      </c>
      <c r="H13" s="7" t="s">
        <v>10</v>
      </c>
      <c r="I13" s="7" t="s">
        <v>15</v>
      </c>
      <c r="J13" s="7" t="s">
        <v>16</v>
      </c>
      <c r="K13" s="7" t="s">
        <v>17</v>
      </c>
      <c r="L13" s="7" t="s">
        <v>18</v>
      </c>
      <c r="M13" s="7" t="s">
        <v>19</v>
      </c>
    </row>
    <row r="14" spans="1:13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H14" s="5" t="s">
        <v>20</v>
      </c>
      <c r="I14" s="5">
        <v>7048</v>
      </c>
      <c r="J14" s="5">
        <v>6960</v>
      </c>
      <c r="K14" s="5">
        <v>7070</v>
      </c>
      <c r="L14" s="5">
        <v>7206</v>
      </c>
      <c r="M14" s="5">
        <f>1275+1616+2315+1263+1065+(0+0+0+0+0)</f>
        <v>7534</v>
      </c>
    </row>
    <row r="15" spans="1:13">
      <c r="A15" t="s">
        <v>21</v>
      </c>
      <c r="B15">
        <v>2</v>
      </c>
      <c r="C15">
        <v>334</v>
      </c>
      <c r="F15" t="s">
        <v>10</v>
      </c>
      <c r="H15" s="5" t="s">
        <v>22</v>
      </c>
      <c r="I15" s="5">
        <v>7015</v>
      </c>
      <c r="J15" s="5">
        <v>6929</v>
      </c>
      <c r="K15" s="5">
        <v>7043</v>
      </c>
      <c r="L15" s="5">
        <v>7168</v>
      </c>
      <c r="M15" s="5">
        <f>1275+1616+2315+1263+802+(0+0+0+0+0)</f>
        <v>7271</v>
      </c>
    </row>
    <row r="16" spans="1:13">
      <c r="A16" t="s">
        <v>23</v>
      </c>
      <c r="B16">
        <v>2</v>
      </c>
      <c r="C16">
        <v>374</v>
      </c>
      <c r="F16" t="s">
        <v>10</v>
      </c>
      <c r="H16" s="5" t="s">
        <v>24</v>
      </c>
      <c r="I16" s="5">
        <v>6975</v>
      </c>
      <c r="J16" s="5">
        <v>6902</v>
      </c>
      <c r="K16" s="5">
        <v>7057</v>
      </c>
      <c r="L16" s="5">
        <v>7183</v>
      </c>
      <c r="M16" s="5">
        <f>1275+1616+2315+1263+656+(0+0+0+0+0)</f>
        <v>7125</v>
      </c>
    </row>
    <row r="17" spans="1:13">
      <c r="H17" s="5" t="s">
        <v>25</v>
      </c>
      <c r="I17" s="5">
        <v>6951</v>
      </c>
      <c r="J17" s="5">
        <v>6884</v>
      </c>
      <c r="K17" s="5">
        <v>7006</v>
      </c>
      <c r="L17" s="5">
        <v>7134</v>
      </c>
      <c r="M17" s="5">
        <f>1275+1616+2315+1263+537+(0+0+0+0+0)</f>
        <v>7006</v>
      </c>
    </row>
    <row r="18" spans="1:13">
      <c r="A18" s="3" t="s">
        <v>26</v>
      </c>
      <c r="H18" s="5" t="s">
        <v>27</v>
      </c>
      <c r="I18" s="5">
        <v>6902</v>
      </c>
      <c r="J18" s="5">
        <v>6852</v>
      </c>
      <c r="K18" s="5">
        <v>6983</v>
      </c>
      <c r="L18" s="5">
        <v>7091</v>
      </c>
      <c r="M18" s="5">
        <f>1275+1616+1999+1157+900+(0+0+0+0+0)</f>
        <v>6947</v>
      </c>
    </row>
    <row r="19" spans="1:13">
      <c r="A19" s="3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H19" s="5" t="s">
        <v>28</v>
      </c>
      <c r="I19" s="5">
        <v>6865</v>
      </c>
      <c r="J19" s="5">
        <v>6816</v>
      </c>
      <c r="K19" s="5">
        <v>6994</v>
      </c>
      <c r="L19" s="5">
        <v>7100</v>
      </c>
      <c r="M19" s="5">
        <f>1275+1616+1999+1157+741+(0+0+0+0+0)</f>
        <v>6788</v>
      </c>
    </row>
    <row r="20" spans="1:13">
      <c r="A20" t="s">
        <v>29</v>
      </c>
      <c r="B20">
        <v>2</v>
      </c>
      <c r="C20">
        <v>274</v>
      </c>
      <c r="F20" t="s">
        <v>10</v>
      </c>
      <c r="H20" s="5" t="s">
        <v>30</v>
      </c>
      <c r="I20" s="5">
        <v>6756</v>
      </c>
      <c r="J20" s="5">
        <v>6718</v>
      </c>
      <c r="K20" s="5">
        <v>6939</v>
      </c>
      <c r="L20" s="5">
        <v>7027</v>
      </c>
      <c r="M20" s="5">
        <f>1275+1616+1999+1157+645+(0+0+0+0+0)</f>
        <v>6692</v>
      </c>
    </row>
    <row r="21" spans="1:13">
      <c r="A21" t="s">
        <v>31</v>
      </c>
      <c r="B21">
        <v>2</v>
      </c>
      <c r="C21">
        <v>300</v>
      </c>
      <c r="F21" t="s">
        <v>10</v>
      </c>
      <c r="H21" s="5" t="s">
        <v>32</v>
      </c>
      <c r="I21" s="5">
        <v>6716</v>
      </c>
      <c r="J21" s="5">
        <v>6673</v>
      </c>
      <c r="K21" s="5">
        <v>6888</v>
      </c>
      <c r="L21" s="5">
        <v>6969</v>
      </c>
      <c r="M21" s="5">
        <f>1275+1616+1999+1157+663+(0+0+0+0+0)</f>
        <v>6710</v>
      </c>
    </row>
    <row r="22" spans="1:13">
      <c r="A22" t="s">
        <v>33</v>
      </c>
      <c r="B22">
        <v>2</v>
      </c>
      <c r="C22">
        <v>332</v>
      </c>
      <c r="F22" t="s">
        <v>10</v>
      </c>
      <c r="H22" s="5" t="s">
        <v>34</v>
      </c>
      <c r="I22" s="5">
        <v>6387</v>
      </c>
      <c r="J22" s="5">
        <v>6365</v>
      </c>
      <c r="K22" s="5">
        <v>6788</v>
      </c>
      <c r="L22" s="5">
        <v>6855</v>
      </c>
      <c r="M22" s="5">
        <f>1275+1616+2104+1157+476+(0+0+0+0+0)</f>
        <v>6628</v>
      </c>
    </row>
    <row r="23" spans="1:13">
      <c r="A23" t="s">
        <v>35</v>
      </c>
      <c r="B23">
        <v>2</v>
      </c>
      <c r="C23">
        <v>338</v>
      </c>
      <c r="F23" t="s">
        <v>10</v>
      </c>
      <c r="H23" s="5" t="s">
        <v>36</v>
      </c>
      <c r="I23" s="5">
        <v>6190</v>
      </c>
      <c r="J23" s="5">
        <v>6248</v>
      </c>
      <c r="K23" s="5">
        <v>6739</v>
      </c>
      <c r="L23" s="5">
        <v>6800</v>
      </c>
      <c r="M23" s="5">
        <f>1275+1616+2104+1157+441+(0+0+0+0+0)</f>
        <v>6593</v>
      </c>
    </row>
    <row r="24" spans="1:13">
      <c r="A24" t="s">
        <v>37</v>
      </c>
      <c r="B24">
        <v>2</v>
      </c>
      <c r="C24">
        <v>344</v>
      </c>
      <c r="F24" t="s">
        <v>10</v>
      </c>
      <c r="H24" s="5" t="s">
        <v>38</v>
      </c>
      <c r="I24" s="5"/>
      <c r="J24" s="5"/>
      <c r="K24" s="5">
        <v>6431</v>
      </c>
      <c r="L24" s="5">
        <v>6376</v>
      </c>
      <c r="M24" s="5">
        <f>1275+1616+2104+1157+415+(0+0+0+0+0)</f>
        <v>6567</v>
      </c>
    </row>
    <row r="25" spans="1:13">
      <c r="A25" t="s">
        <v>39</v>
      </c>
      <c r="B25">
        <v>2</v>
      </c>
      <c r="C25">
        <v>345</v>
      </c>
      <c r="F25" t="s">
        <v>10</v>
      </c>
      <c r="H25" s="5" t="s">
        <v>40</v>
      </c>
      <c r="I25" s="5"/>
      <c r="J25" s="5"/>
      <c r="K25" s="5">
        <v>6301</v>
      </c>
      <c r="L25" s="5"/>
      <c r="M25" s="5">
        <f>1275+1616+2104+1157+449+(0+0+0+0+0)</f>
        <v>6601</v>
      </c>
    </row>
    <row r="26" spans="1:13">
      <c r="A26" t="s">
        <v>131</v>
      </c>
      <c r="B26">
        <v>2</v>
      </c>
      <c r="C26">
        <v>383</v>
      </c>
      <c r="F26" t="s">
        <v>10</v>
      </c>
    </row>
    <row r="27" spans="1:13">
      <c r="A27" t="s">
        <v>41</v>
      </c>
      <c r="B27">
        <v>2</v>
      </c>
      <c r="C27">
        <v>385</v>
      </c>
      <c r="F27" t="s">
        <v>10</v>
      </c>
    </row>
    <row r="28" spans="1:13">
      <c r="A28" t="s">
        <v>135</v>
      </c>
      <c r="B28">
        <v>2</v>
      </c>
      <c r="C28">
        <v>388</v>
      </c>
      <c r="F28" t="s">
        <v>10</v>
      </c>
    </row>
    <row r="29" spans="1:13">
      <c r="A29" t="s">
        <v>46</v>
      </c>
      <c r="B29">
        <v>2</v>
      </c>
      <c r="C29">
        <v>391</v>
      </c>
      <c r="F29" t="s">
        <v>10</v>
      </c>
    </row>
    <row r="30" spans="1:13">
      <c r="A30" t="s">
        <v>43</v>
      </c>
      <c r="B30">
        <v>2</v>
      </c>
      <c r="C30">
        <v>393</v>
      </c>
      <c r="F30" t="s">
        <v>10</v>
      </c>
    </row>
    <row r="31" spans="1:13">
      <c r="A31" t="s">
        <v>44</v>
      </c>
      <c r="B31">
        <v>2</v>
      </c>
      <c r="C31">
        <v>394</v>
      </c>
      <c r="F31" t="s">
        <v>10</v>
      </c>
    </row>
    <row r="32" spans="1:13">
      <c r="A32" t="s">
        <v>139</v>
      </c>
      <c r="B32">
        <v>4</v>
      </c>
      <c r="C32">
        <v>405</v>
      </c>
      <c r="F32" t="s">
        <v>10</v>
      </c>
    </row>
    <row r="33" spans="1:6">
      <c r="A33" t="s">
        <v>47</v>
      </c>
      <c r="B33">
        <v>2</v>
      </c>
      <c r="C33">
        <v>415</v>
      </c>
      <c r="F33" t="s">
        <v>10</v>
      </c>
    </row>
    <row r="34" spans="1:6">
      <c r="A34" t="s">
        <v>49</v>
      </c>
      <c r="B34">
        <v>2</v>
      </c>
      <c r="C34">
        <v>439</v>
      </c>
      <c r="F34" t="s">
        <v>10</v>
      </c>
    </row>
    <row r="35" spans="1:6">
      <c r="A35" t="s">
        <v>50</v>
      </c>
      <c r="B35">
        <v>2</v>
      </c>
      <c r="C35">
        <v>441</v>
      </c>
      <c r="F35" t="s">
        <v>10</v>
      </c>
    </row>
    <row r="36" spans="1:6">
      <c r="A36" t="s">
        <v>51</v>
      </c>
      <c r="B36">
        <v>2</v>
      </c>
      <c r="C36">
        <v>449</v>
      </c>
      <c r="F36" t="s">
        <v>10</v>
      </c>
    </row>
    <row r="37" spans="1:6">
      <c r="A37" t="s">
        <v>140</v>
      </c>
      <c r="B37">
        <v>4</v>
      </c>
      <c r="C37">
        <v>460</v>
      </c>
      <c r="F37" t="s">
        <v>10</v>
      </c>
    </row>
    <row r="38" spans="1:6">
      <c r="A38" t="s">
        <v>54</v>
      </c>
      <c r="B38">
        <v>2</v>
      </c>
      <c r="C38">
        <v>469</v>
      </c>
      <c r="F38" t="s">
        <v>10</v>
      </c>
    </row>
    <row r="39" spans="1:6">
      <c r="A39" t="s">
        <v>55</v>
      </c>
      <c r="B39">
        <v>2</v>
      </c>
      <c r="C39">
        <v>476</v>
      </c>
      <c r="F39" t="s">
        <v>10</v>
      </c>
    </row>
    <row r="40" spans="1:6">
      <c r="A40" t="s">
        <v>56</v>
      </c>
      <c r="B40">
        <v>2</v>
      </c>
      <c r="C40">
        <v>481</v>
      </c>
      <c r="F40" t="s">
        <v>10</v>
      </c>
    </row>
    <row r="41" spans="1:6">
      <c r="A41" t="s">
        <v>57</v>
      </c>
      <c r="B41">
        <v>2</v>
      </c>
      <c r="C41">
        <v>490</v>
      </c>
      <c r="F41" t="s">
        <v>10</v>
      </c>
    </row>
    <row r="42" spans="1:6">
      <c r="A42" t="s">
        <v>58</v>
      </c>
      <c r="B42">
        <v>2</v>
      </c>
      <c r="C42">
        <v>505</v>
      </c>
      <c r="F42" t="s">
        <v>10</v>
      </c>
    </row>
    <row r="43" spans="1:6">
      <c r="A43" t="s">
        <v>60</v>
      </c>
      <c r="B43">
        <v>2</v>
      </c>
      <c r="C43">
        <v>520</v>
      </c>
      <c r="F43" t="s">
        <v>10</v>
      </c>
    </row>
    <row r="44" spans="1:6">
      <c r="A44" t="s">
        <v>59</v>
      </c>
      <c r="B44">
        <v>2</v>
      </c>
      <c r="C44">
        <v>527</v>
      </c>
      <c r="F44" t="s">
        <v>10</v>
      </c>
    </row>
    <row r="45" spans="1:6">
      <c r="A45" t="s">
        <v>61</v>
      </c>
      <c r="B45">
        <v>2</v>
      </c>
      <c r="C45">
        <v>537</v>
      </c>
      <c r="F45" t="s">
        <v>10</v>
      </c>
    </row>
    <row r="46" spans="1:6">
      <c r="A46" t="s">
        <v>62</v>
      </c>
      <c r="B46">
        <v>2</v>
      </c>
      <c r="C46">
        <v>645</v>
      </c>
      <c r="F46" t="s">
        <v>10</v>
      </c>
    </row>
    <row r="47" spans="1:6">
      <c r="A47" t="s">
        <v>64</v>
      </c>
      <c r="B47">
        <v>2</v>
      </c>
      <c r="C47">
        <v>656</v>
      </c>
      <c r="F47" t="s">
        <v>10</v>
      </c>
    </row>
    <row r="48" spans="1:6">
      <c r="A48" t="s">
        <v>63</v>
      </c>
      <c r="B48">
        <v>2</v>
      </c>
      <c r="C48">
        <v>663</v>
      </c>
      <c r="F48" t="s">
        <v>10</v>
      </c>
    </row>
    <row r="49" spans="1:6">
      <c r="A49" t="s">
        <v>65</v>
      </c>
      <c r="B49">
        <v>2</v>
      </c>
      <c r="C49">
        <v>741</v>
      </c>
      <c r="F49" t="s">
        <v>10</v>
      </c>
    </row>
    <row r="50" spans="1:6">
      <c r="A50" t="s">
        <v>66</v>
      </c>
      <c r="B50">
        <v>2</v>
      </c>
      <c r="C50">
        <v>802</v>
      </c>
      <c r="F50" t="s">
        <v>10</v>
      </c>
    </row>
    <row r="51" spans="1:6">
      <c r="A51" t="s">
        <v>67</v>
      </c>
      <c r="B51">
        <v>2</v>
      </c>
      <c r="C51">
        <v>900</v>
      </c>
      <c r="F51" t="s">
        <v>10</v>
      </c>
    </row>
    <row r="52" spans="1:6">
      <c r="A52" t="s">
        <v>68</v>
      </c>
      <c r="B52">
        <v>2</v>
      </c>
      <c r="C52">
        <v>1065</v>
      </c>
      <c r="F52" t="s">
        <v>10</v>
      </c>
    </row>
    <row r="53" spans="1:6">
      <c r="A53" t="s">
        <v>69</v>
      </c>
      <c r="B53">
        <v>8</v>
      </c>
      <c r="C53">
        <v>1157</v>
      </c>
      <c r="F53" t="s">
        <v>10</v>
      </c>
    </row>
    <row r="54" spans="1:6">
      <c r="A54" t="s">
        <v>70</v>
      </c>
      <c r="B54">
        <v>4</v>
      </c>
      <c r="C54">
        <v>1263</v>
      </c>
      <c r="F54" t="s">
        <v>10</v>
      </c>
    </row>
    <row r="55" spans="1:6">
      <c r="A55" t="s">
        <v>71</v>
      </c>
      <c r="B55">
        <v>2</v>
      </c>
      <c r="C55">
        <v>1479</v>
      </c>
      <c r="F55" t="s">
        <v>10</v>
      </c>
    </row>
    <row r="56" spans="1:6">
      <c r="A56" t="s">
        <v>72</v>
      </c>
      <c r="B56">
        <v>2</v>
      </c>
      <c r="C56">
        <v>1501</v>
      </c>
      <c r="F56" t="s">
        <v>10</v>
      </c>
    </row>
    <row r="57" spans="1:6">
      <c r="A57" t="s">
        <v>73</v>
      </c>
      <c r="B57">
        <v>2</v>
      </c>
      <c r="C57">
        <v>1545</v>
      </c>
      <c r="F57" t="s">
        <v>10</v>
      </c>
    </row>
    <row r="59" spans="1:6">
      <c r="A59" s="3" t="s">
        <v>74</v>
      </c>
    </row>
    <row r="60" spans="1:6">
      <c r="A60" s="3" t="s">
        <v>2</v>
      </c>
      <c r="B60" s="3" t="s">
        <v>3</v>
      </c>
      <c r="C60" s="3" t="s">
        <v>4</v>
      </c>
      <c r="D60" s="3" t="s">
        <v>5</v>
      </c>
      <c r="E60" s="3" t="s">
        <v>6</v>
      </c>
      <c r="F60" s="3" t="s">
        <v>7</v>
      </c>
    </row>
    <row r="61" spans="1:6">
      <c r="A61" t="s">
        <v>75</v>
      </c>
      <c r="B61">
        <v>2</v>
      </c>
      <c r="C61">
        <v>378</v>
      </c>
      <c r="F61" t="s">
        <v>10</v>
      </c>
    </row>
    <row r="63" spans="1:6">
      <c r="A63" s="3" t="s">
        <v>76</v>
      </c>
    </row>
    <row r="64" spans="1:6">
      <c r="A64" s="3" t="s">
        <v>2</v>
      </c>
      <c r="B64" s="3" t="s">
        <v>3</v>
      </c>
      <c r="C64" s="3" t="s">
        <v>4</v>
      </c>
      <c r="D64" s="3" t="s">
        <v>5</v>
      </c>
      <c r="E64" s="3" t="s">
        <v>6</v>
      </c>
      <c r="F64" s="3" t="s">
        <v>7</v>
      </c>
    </row>
    <row r="65" spans="1:6">
      <c r="A65" t="s">
        <v>77</v>
      </c>
      <c r="B65">
        <v>2</v>
      </c>
      <c r="C65">
        <v>374</v>
      </c>
      <c r="F65" t="s">
        <v>10</v>
      </c>
    </row>
    <row r="66" spans="1:6">
      <c r="A66" t="s">
        <v>78</v>
      </c>
      <c r="B66">
        <v>4</v>
      </c>
      <c r="C66">
        <v>1030</v>
      </c>
      <c r="F66" t="s">
        <v>10</v>
      </c>
    </row>
    <row r="68" spans="1:6">
      <c r="A68" s="3" t="s">
        <v>79</v>
      </c>
    </row>
    <row r="69" spans="1:6">
      <c r="A69" s="3" t="s">
        <v>2</v>
      </c>
      <c r="B69" s="3" t="s">
        <v>3</v>
      </c>
      <c r="C69" s="3" t="s">
        <v>4</v>
      </c>
      <c r="D69" s="3" t="s">
        <v>5</v>
      </c>
      <c r="E69" s="3" t="s">
        <v>6</v>
      </c>
      <c r="F69" s="3" t="s">
        <v>7</v>
      </c>
    </row>
    <row r="70" spans="1:6">
      <c r="A70" s="8" t="s">
        <v>80</v>
      </c>
      <c r="B70" s="8">
        <v>2</v>
      </c>
      <c r="C70" s="8">
        <v>1999</v>
      </c>
      <c r="F70" t="s">
        <v>10</v>
      </c>
    </row>
    <row r="71" spans="1:6">
      <c r="A71" s="8" t="s">
        <v>81</v>
      </c>
      <c r="B71" s="8">
        <v>2</v>
      </c>
      <c r="C71" s="8">
        <v>2104</v>
      </c>
      <c r="F71" t="s">
        <v>10</v>
      </c>
    </row>
    <row r="72" spans="1:6">
      <c r="A72" s="8" t="s">
        <v>82</v>
      </c>
      <c r="B72" s="8">
        <v>6</v>
      </c>
      <c r="C72" s="8">
        <v>2154</v>
      </c>
      <c r="F72" t="s">
        <v>10</v>
      </c>
    </row>
    <row r="73" spans="1:6">
      <c r="A73" s="8" t="s">
        <v>83</v>
      </c>
      <c r="B73" s="8">
        <v>2</v>
      </c>
      <c r="C73" s="8">
        <v>2237</v>
      </c>
      <c r="F73" t="s">
        <v>10</v>
      </c>
    </row>
    <row r="74" spans="1:6">
      <c r="A74" s="8" t="s">
        <v>84</v>
      </c>
      <c r="B74" s="8">
        <v>4</v>
      </c>
      <c r="C74" s="8">
        <v>2259</v>
      </c>
      <c r="F74" t="s">
        <v>10</v>
      </c>
    </row>
    <row r="75" spans="1:6">
      <c r="A75" s="8" t="s">
        <v>85</v>
      </c>
      <c r="B75" s="8">
        <v>2</v>
      </c>
      <c r="C75" s="8">
        <v>2301</v>
      </c>
      <c r="F75" t="s">
        <v>10</v>
      </c>
    </row>
    <row r="76" spans="1:6">
      <c r="A76" s="8" t="s">
        <v>86</v>
      </c>
      <c r="B76" s="8">
        <v>2</v>
      </c>
      <c r="C76" s="8">
        <v>2315</v>
      </c>
      <c r="F76" t="s">
        <v>10</v>
      </c>
    </row>
    <row r="77" spans="1:6">
      <c r="A77" s="8" t="s">
        <v>87</v>
      </c>
      <c r="B77" s="8">
        <v>2</v>
      </c>
      <c r="C77" s="8">
        <v>2365</v>
      </c>
      <c r="F77" t="s">
        <v>10</v>
      </c>
    </row>
    <row r="78" spans="1:6">
      <c r="A78" s="8" t="s">
        <v>88</v>
      </c>
      <c r="B78" s="8">
        <v>2</v>
      </c>
      <c r="C78" s="8">
        <v>2437</v>
      </c>
      <c r="F78" t="s">
        <v>10</v>
      </c>
    </row>
    <row r="80" spans="1:6">
      <c r="A80" s="3" t="s">
        <v>89</v>
      </c>
    </row>
    <row r="81" spans="1:6">
      <c r="A81" s="3" t="s">
        <v>2</v>
      </c>
      <c r="B81" s="3" t="s">
        <v>3</v>
      </c>
      <c r="C81" s="3" t="s">
        <v>4</v>
      </c>
      <c r="D81" s="3" t="s">
        <v>5</v>
      </c>
      <c r="E81" s="3" t="s">
        <v>6</v>
      </c>
      <c r="F81" s="3" t="s">
        <v>7</v>
      </c>
    </row>
    <row r="82" spans="1:6">
      <c r="A82" t="s">
        <v>90</v>
      </c>
      <c r="B82">
        <v>2</v>
      </c>
      <c r="C82">
        <v>415</v>
      </c>
      <c r="F82" t="s">
        <v>10</v>
      </c>
    </row>
    <row r="84" spans="1:6">
      <c r="A84" s="3" t="s">
        <v>91</v>
      </c>
    </row>
    <row r="85" spans="1:6">
      <c r="A85" s="3" t="s">
        <v>2</v>
      </c>
      <c r="B85" s="3" t="s">
        <v>3</v>
      </c>
      <c r="C85" s="3" t="s">
        <v>4</v>
      </c>
      <c r="D85" s="3" t="s">
        <v>5</v>
      </c>
      <c r="E85" s="3" t="s">
        <v>6</v>
      </c>
      <c r="F85" s="3" t="s">
        <v>7</v>
      </c>
    </row>
    <row r="86" spans="1:6">
      <c r="A86" s="8" t="s">
        <v>92</v>
      </c>
      <c r="B86" s="8">
        <v>2</v>
      </c>
      <c r="C86" s="8">
        <v>2154</v>
      </c>
      <c r="F86" t="s">
        <v>10</v>
      </c>
    </row>
    <row r="88" spans="1:6">
      <c r="A88" s="3" t="s">
        <v>93</v>
      </c>
    </row>
    <row r="89" spans="1:6">
      <c r="A89" s="3" t="s">
        <v>2</v>
      </c>
      <c r="B89" s="3" t="s">
        <v>3</v>
      </c>
      <c r="C89" s="3" t="s">
        <v>4</v>
      </c>
      <c r="D89" s="3" t="s">
        <v>5</v>
      </c>
      <c r="E89" s="3" t="s">
        <v>6</v>
      </c>
      <c r="F89" s="3" t="s">
        <v>7</v>
      </c>
    </row>
    <row r="90" spans="1:6">
      <c r="A90" s="8" t="s">
        <v>94</v>
      </c>
      <c r="B90" s="8">
        <v>2</v>
      </c>
      <c r="C90" s="8">
        <v>1831</v>
      </c>
      <c r="F90" t="s">
        <v>10</v>
      </c>
    </row>
    <row r="91" spans="1:6">
      <c r="A91" s="8" t="s">
        <v>95</v>
      </c>
      <c r="B91" s="8">
        <v>2</v>
      </c>
      <c r="C91" s="8">
        <v>1841</v>
      </c>
      <c r="F91" t="s">
        <v>10</v>
      </c>
    </row>
    <row r="92" spans="1:6">
      <c r="A92" s="8" t="s">
        <v>96</v>
      </c>
      <c r="B92" s="8">
        <v>2</v>
      </c>
      <c r="C92" s="8">
        <v>1883</v>
      </c>
      <c r="F92" t="s">
        <v>10</v>
      </c>
    </row>
    <row r="93" spans="1:6">
      <c r="A93" s="8" t="s">
        <v>97</v>
      </c>
      <c r="B93" s="8">
        <v>2</v>
      </c>
      <c r="C93" s="8">
        <v>1894</v>
      </c>
      <c r="F93" t="s">
        <v>10</v>
      </c>
    </row>
    <row r="94" spans="1:6">
      <c r="A94" s="8" t="s">
        <v>98</v>
      </c>
      <c r="B94" s="8">
        <v>2</v>
      </c>
      <c r="C94" s="8">
        <v>2259</v>
      </c>
      <c r="F94" t="s">
        <v>10</v>
      </c>
    </row>
    <row r="96" spans="1:6">
      <c r="A96" s="3" t="s">
        <v>99</v>
      </c>
    </row>
    <row r="97" spans="1:6">
      <c r="A97" s="3" t="s">
        <v>2</v>
      </c>
      <c r="B97" s="3" t="s">
        <v>3</v>
      </c>
      <c r="C97" s="3" t="s">
        <v>4</v>
      </c>
      <c r="D97" s="3" t="s">
        <v>5</v>
      </c>
      <c r="E97" s="3" t="s">
        <v>6</v>
      </c>
      <c r="F97" s="3" t="s">
        <v>7</v>
      </c>
    </row>
    <row r="98" spans="1:6">
      <c r="A98" s="8" t="s">
        <v>100</v>
      </c>
      <c r="B98" s="8">
        <v>2</v>
      </c>
      <c r="C98" s="8">
        <v>2200</v>
      </c>
      <c r="F98" t="s">
        <v>10</v>
      </c>
    </row>
    <row r="99" spans="1:6">
      <c r="A99" s="8" t="s">
        <v>101</v>
      </c>
      <c r="B99" s="8">
        <v>2</v>
      </c>
      <c r="C99" s="8">
        <v>2224</v>
      </c>
      <c r="F99" t="s">
        <v>10</v>
      </c>
    </row>
    <row r="100" spans="1:6">
      <c r="A100" s="8" t="s">
        <v>141</v>
      </c>
      <c r="B100" s="8">
        <v>4</v>
      </c>
      <c r="C100" s="8">
        <v>2259</v>
      </c>
      <c r="F100" t="s">
        <v>10</v>
      </c>
    </row>
    <row r="101" spans="1:6">
      <c r="A101" s="8" t="s">
        <v>104</v>
      </c>
      <c r="B101" s="8">
        <v>2</v>
      </c>
      <c r="C101" s="8">
        <v>2292</v>
      </c>
      <c r="F101" t="s">
        <v>10</v>
      </c>
    </row>
    <row r="103" spans="1:6">
      <c r="A103" s="3" t="s">
        <v>105</v>
      </c>
    </row>
    <row r="104" spans="1:6">
      <c r="A104" s="3" t="s">
        <v>2</v>
      </c>
      <c r="B104" s="3" t="s">
        <v>3</v>
      </c>
      <c r="C104" s="3" t="s">
        <v>4</v>
      </c>
      <c r="D104" s="3" t="s">
        <v>5</v>
      </c>
      <c r="E104" s="3" t="s">
        <v>6</v>
      </c>
      <c r="F104" s="3" t="s">
        <v>7</v>
      </c>
    </row>
    <row r="105" spans="1:6">
      <c r="A105" t="s">
        <v>106</v>
      </c>
      <c r="B105">
        <v>2</v>
      </c>
      <c r="C105">
        <v>3294</v>
      </c>
      <c r="F105" t="s">
        <v>10</v>
      </c>
    </row>
    <row r="107" spans="1:6">
      <c r="A107" s="3" t="s">
        <v>107</v>
      </c>
    </row>
    <row r="108" spans="1:6">
      <c r="A108" s="3" t="s">
        <v>2</v>
      </c>
      <c r="B108" s="3" t="s">
        <v>3</v>
      </c>
      <c r="C108" s="3" t="s">
        <v>4</v>
      </c>
      <c r="D108" s="3" t="s">
        <v>5</v>
      </c>
      <c r="E108" s="3" t="s">
        <v>6</v>
      </c>
      <c r="F108" s="3" t="s">
        <v>7</v>
      </c>
    </row>
    <row r="109" spans="1:6">
      <c r="A109" s="8" t="s">
        <v>108</v>
      </c>
      <c r="B109" s="8">
        <v>2</v>
      </c>
      <c r="C109" s="8">
        <v>2142</v>
      </c>
      <c r="F109" t="s">
        <v>10</v>
      </c>
    </row>
    <row r="110" spans="1:6">
      <c r="A110" s="8" t="s">
        <v>109</v>
      </c>
      <c r="B110" s="8">
        <v>2</v>
      </c>
      <c r="C110" s="8">
        <v>2160</v>
      </c>
      <c r="F110" t="s">
        <v>10</v>
      </c>
    </row>
    <row r="111" spans="1:6">
      <c r="A111" s="8" t="s">
        <v>110</v>
      </c>
      <c r="B111" s="8">
        <v>2</v>
      </c>
      <c r="C111" s="8">
        <v>2189</v>
      </c>
      <c r="F111" t="s">
        <v>10</v>
      </c>
    </row>
    <row r="112" spans="1:6">
      <c r="A112" s="8" t="s">
        <v>111</v>
      </c>
      <c r="B112" s="8">
        <v>2</v>
      </c>
      <c r="C112" s="8">
        <v>2220</v>
      </c>
      <c r="F112" t="s">
        <v>10</v>
      </c>
    </row>
    <row r="114" spans="1:6">
      <c r="A114" s="3" t="s">
        <v>112</v>
      </c>
    </row>
    <row r="115" spans="1:6">
      <c r="A115" s="3" t="s">
        <v>2</v>
      </c>
      <c r="B115" s="3" t="s">
        <v>3</v>
      </c>
      <c r="C115" s="3" t="s">
        <v>4</v>
      </c>
      <c r="D115" s="3" t="s">
        <v>5</v>
      </c>
      <c r="E115" s="3" t="s">
        <v>6</v>
      </c>
      <c r="F115" s="3" t="s">
        <v>7</v>
      </c>
    </row>
    <row r="116" spans="1:6">
      <c r="A116" t="s">
        <v>113</v>
      </c>
      <c r="B116">
        <v>2</v>
      </c>
      <c r="C116">
        <f>D116+E116</f>
        <v>1073</v>
      </c>
      <c r="D116">
        <v>1062</v>
      </c>
      <c r="E116">
        <v>11</v>
      </c>
      <c r="F116" s="9" t="s">
        <v>114</v>
      </c>
    </row>
    <row r="118" spans="1:6">
      <c r="A118" s="3" t="s">
        <v>115</v>
      </c>
    </row>
    <row r="119" spans="1:6">
      <c r="A119" s="3" t="s">
        <v>2</v>
      </c>
      <c r="B119" s="3" t="s">
        <v>3</v>
      </c>
      <c r="C119" s="3" t="s">
        <v>4</v>
      </c>
      <c r="D119" s="3" t="s">
        <v>5</v>
      </c>
      <c r="E119" s="3" t="s">
        <v>6</v>
      </c>
      <c r="F119" s="3" t="s">
        <v>7</v>
      </c>
    </row>
    <row r="120" spans="1:6">
      <c r="A120" t="s">
        <v>116</v>
      </c>
      <c r="B120">
        <v>2</v>
      </c>
      <c r="C120">
        <v>1616</v>
      </c>
      <c r="F120" t="s">
        <v>10</v>
      </c>
    </row>
    <row r="122" spans="1:6">
      <c r="A122" s="3" t="s">
        <v>117</v>
      </c>
    </row>
    <row r="123" spans="1:6">
      <c r="A123" s="3" t="s">
        <v>2</v>
      </c>
      <c r="B123" s="3" t="s">
        <v>3</v>
      </c>
      <c r="C123" s="3" t="s">
        <v>4</v>
      </c>
      <c r="D123" s="3" t="s">
        <v>5</v>
      </c>
      <c r="E123" s="3" t="s">
        <v>6</v>
      </c>
      <c r="F123" s="3" t="s">
        <v>7</v>
      </c>
    </row>
    <row r="124" spans="1:6">
      <c r="A124" t="s">
        <v>118</v>
      </c>
      <c r="B124">
        <v>2</v>
      </c>
      <c r="C124">
        <f>D124+E124</f>
        <v>3722</v>
      </c>
      <c r="D124">
        <v>3711</v>
      </c>
      <c r="E124">
        <v>11</v>
      </c>
      <c r="F124" s="9" t="s">
        <v>114</v>
      </c>
    </row>
    <row r="126" spans="1:6">
      <c r="A126" s="3" t="s">
        <v>119</v>
      </c>
    </row>
    <row r="127" spans="1:6">
      <c r="A127" s="3" t="s">
        <v>2</v>
      </c>
      <c r="B127" s="3" t="s">
        <v>3</v>
      </c>
      <c r="C127" s="3" t="s">
        <v>4</v>
      </c>
      <c r="D127" s="3" t="s">
        <v>5</v>
      </c>
      <c r="E127" s="3" t="s">
        <v>6</v>
      </c>
      <c r="F127" s="3" t="s">
        <v>7</v>
      </c>
    </row>
    <row r="128" spans="1:6">
      <c r="A128" t="s">
        <v>120</v>
      </c>
      <c r="B128">
        <v>2</v>
      </c>
      <c r="C128">
        <v>3698</v>
      </c>
      <c r="F128" t="s">
        <v>10</v>
      </c>
    </row>
    <row r="130" spans="1:6">
      <c r="A130" s="3" t="s">
        <v>142</v>
      </c>
    </row>
    <row r="131" spans="1:6">
      <c r="A131" s="3" t="s">
        <v>2</v>
      </c>
      <c r="B131" s="3" t="s">
        <v>3</v>
      </c>
      <c r="C131" s="3" t="s">
        <v>4</v>
      </c>
      <c r="D131" s="3" t="s">
        <v>5</v>
      </c>
      <c r="E131" s="3" t="s">
        <v>6</v>
      </c>
      <c r="F131" s="3" t="s">
        <v>7</v>
      </c>
    </row>
    <row r="132" spans="1:6">
      <c r="A132" t="s">
        <v>121</v>
      </c>
      <c r="B132">
        <v>2</v>
      </c>
      <c r="C132">
        <v>4221</v>
      </c>
      <c r="F132" t="s">
        <v>10</v>
      </c>
    </row>
    <row r="133" spans="1:6">
      <c r="A133" t="s">
        <v>122</v>
      </c>
      <c r="B133">
        <v>2</v>
      </c>
      <c r="C133">
        <v>4226</v>
      </c>
      <c r="F133" t="s">
        <v>10</v>
      </c>
    </row>
    <row r="135" spans="1:6">
      <c r="A135" s="3" t="s">
        <v>123</v>
      </c>
    </row>
    <row r="136" spans="1:6">
      <c r="A136" s="3" t="s">
        <v>2</v>
      </c>
      <c r="B136" s="3" t="s">
        <v>3</v>
      </c>
      <c r="C136" s="3" t="s">
        <v>4</v>
      </c>
      <c r="D136" s="3" t="s">
        <v>5</v>
      </c>
      <c r="E136" s="3" t="s">
        <v>6</v>
      </c>
      <c r="F136" s="3" t="s">
        <v>7</v>
      </c>
    </row>
    <row r="137" spans="1:6">
      <c r="A137" t="s">
        <v>124</v>
      </c>
      <c r="B137">
        <v>4</v>
      </c>
      <c r="C137">
        <f>D137+E137</f>
        <v>4250</v>
      </c>
      <c r="D137">
        <v>4239</v>
      </c>
      <c r="E137">
        <v>11</v>
      </c>
      <c r="F137" s="9" t="s">
        <v>114</v>
      </c>
    </row>
    <row r="139" spans="1:6">
      <c r="A139" s="3" t="s">
        <v>125</v>
      </c>
    </row>
    <row r="140" spans="1:6">
      <c r="A140" s="3" t="s">
        <v>2</v>
      </c>
      <c r="B140" s="3" t="s">
        <v>3</v>
      </c>
      <c r="C140" s="3" t="s">
        <v>4</v>
      </c>
      <c r="D140" s="3" t="s">
        <v>5</v>
      </c>
      <c r="E140" s="3" t="s">
        <v>6</v>
      </c>
      <c r="F140" s="3" t="s">
        <v>7</v>
      </c>
    </row>
    <row r="141" spans="1:6">
      <c r="A141" t="s">
        <v>126</v>
      </c>
      <c r="B141">
        <v>2</v>
      </c>
      <c r="C141">
        <v>3689</v>
      </c>
      <c r="F141" t="s">
        <v>10</v>
      </c>
    </row>
    <row r="142" spans="1:6">
      <c r="A142" t="s">
        <v>127</v>
      </c>
      <c r="B142">
        <v>2</v>
      </c>
      <c r="C142">
        <v>4210</v>
      </c>
      <c r="F142" t="s">
        <v>10</v>
      </c>
    </row>
    <row r="143" spans="1:6">
      <c r="A143" t="s">
        <v>128</v>
      </c>
      <c r="B143">
        <v>2</v>
      </c>
      <c r="C143">
        <v>4212</v>
      </c>
      <c r="F143" t="s"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09F0C-5040-4784-BAE9-E77BCAA983CE}">
  <dimension ref="A1:M144"/>
  <sheetViews>
    <sheetView tabSelected="1" workbookViewId="0"/>
  </sheetViews>
  <sheetFormatPr defaultRowHeight="15"/>
  <cols>
    <col min="1" max="1" width="43.7109375" customWidth="1"/>
  </cols>
  <sheetData>
    <row r="1" spans="1:13" ht="20.25">
      <c r="A1" s="1" t="s">
        <v>0</v>
      </c>
    </row>
    <row r="2" spans="1:13">
      <c r="A2" s="2" t="s">
        <v>147</v>
      </c>
      <c r="B2" s="2"/>
    </row>
    <row r="3" spans="1:13">
      <c r="A3" s="2"/>
      <c r="B3" s="2"/>
    </row>
    <row r="4" spans="1:13">
      <c r="A4" s="3"/>
    </row>
    <row r="5" spans="1:13">
      <c r="A5" s="3"/>
    </row>
    <row r="6" spans="1:13">
      <c r="A6" s="3"/>
    </row>
    <row r="8" spans="1:13">
      <c r="A8" s="3" t="s">
        <v>1</v>
      </c>
    </row>
    <row r="9" spans="1:13" ht="20.25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H9" s="4" t="s">
        <v>8</v>
      </c>
      <c r="I9" s="5"/>
      <c r="J9" s="5"/>
      <c r="K9" s="5"/>
      <c r="L9" s="5"/>
      <c r="M9" s="5"/>
    </row>
    <row r="10" spans="1:13">
      <c r="A10" t="s">
        <v>9</v>
      </c>
      <c r="B10">
        <v>2</v>
      </c>
      <c r="C10">
        <v>1610</v>
      </c>
      <c r="F10" t="s">
        <v>10</v>
      </c>
      <c r="H10" s="5" t="s">
        <v>143</v>
      </c>
      <c r="I10" s="5"/>
      <c r="J10" s="5"/>
      <c r="K10" s="5"/>
      <c r="L10" s="5"/>
      <c r="M10" s="5"/>
    </row>
    <row r="11" spans="1:13">
      <c r="A11" s="6" t="s">
        <v>144</v>
      </c>
      <c r="H11" s="5"/>
      <c r="I11" s="5"/>
      <c r="J11" s="5"/>
      <c r="K11" s="5"/>
      <c r="L11" s="5"/>
      <c r="M11" s="5"/>
    </row>
    <row r="12" spans="1:13">
      <c r="A12" s="6"/>
      <c r="H12" s="7" t="s">
        <v>13</v>
      </c>
      <c r="I12" s="5"/>
      <c r="J12" s="5"/>
      <c r="K12" s="5"/>
      <c r="L12" s="5"/>
      <c r="M12" s="5"/>
    </row>
    <row r="13" spans="1:13">
      <c r="A13" s="3" t="s">
        <v>14</v>
      </c>
      <c r="H13" s="7" t="s">
        <v>10</v>
      </c>
      <c r="I13" s="7" t="s">
        <v>15</v>
      </c>
      <c r="J13" s="7" t="s">
        <v>16</v>
      </c>
      <c r="K13" s="7" t="s">
        <v>17</v>
      </c>
      <c r="L13" s="7" t="s">
        <v>18</v>
      </c>
      <c r="M13" s="7" t="s">
        <v>19</v>
      </c>
    </row>
    <row r="14" spans="1:13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H14" s="5" t="s">
        <v>20</v>
      </c>
      <c r="I14" s="5">
        <v>7349</v>
      </c>
      <c r="J14" s="5">
        <v>7258</v>
      </c>
      <c r="K14" s="5">
        <v>7372</v>
      </c>
      <c r="L14" s="5">
        <v>7513</v>
      </c>
      <c r="M14" s="5">
        <f>1330+1684+2413+1316+1129+(0+0+0+0+0)</f>
        <v>7872</v>
      </c>
    </row>
    <row r="15" spans="1:13">
      <c r="A15" t="s">
        <v>21</v>
      </c>
      <c r="B15">
        <v>2</v>
      </c>
      <c r="C15">
        <v>374</v>
      </c>
      <c r="F15" t="s">
        <v>10</v>
      </c>
      <c r="H15" s="5" t="s">
        <v>22</v>
      </c>
      <c r="I15" s="5">
        <v>7316</v>
      </c>
      <c r="J15" s="5">
        <v>7227</v>
      </c>
      <c r="K15" s="5">
        <v>7343</v>
      </c>
      <c r="L15" s="5">
        <v>7473</v>
      </c>
      <c r="M15" s="5">
        <f>1330+1684+2413+1316+858+(0+0+0+0+0)</f>
        <v>7601</v>
      </c>
    </row>
    <row r="16" spans="1:13">
      <c r="A16" t="s">
        <v>23</v>
      </c>
      <c r="B16">
        <v>2</v>
      </c>
      <c r="C16">
        <v>416</v>
      </c>
      <c r="F16" t="s">
        <v>10</v>
      </c>
      <c r="H16" s="5" t="s">
        <v>24</v>
      </c>
      <c r="I16" s="5">
        <v>7275</v>
      </c>
      <c r="J16" s="5">
        <v>7200</v>
      </c>
      <c r="K16" s="5">
        <v>7358</v>
      </c>
      <c r="L16" s="5">
        <v>7490</v>
      </c>
      <c r="M16" s="5">
        <f>1330+1684+2413+1316+706+(0+0+0+0+0)</f>
        <v>7449</v>
      </c>
    </row>
    <row r="17" spans="1:13">
      <c r="H17" s="5" t="s">
        <v>25</v>
      </c>
      <c r="I17" s="5">
        <v>7252</v>
      </c>
      <c r="J17" s="5">
        <v>7182</v>
      </c>
      <c r="K17" s="5">
        <v>7307</v>
      </c>
      <c r="L17" s="5">
        <v>7440</v>
      </c>
      <c r="M17" s="5">
        <f>1330+1684+2413+1316+583+(0+0+0+0+0)</f>
        <v>7326</v>
      </c>
    </row>
    <row r="18" spans="1:13">
      <c r="A18" s="3" t="s">
        <v>26</v>
      </c>
      <c r="H18" s="5" t="s">
        <v>27</v>
      </c>
      <c r="I18" s="5">
        <v>7200</v>
      </c>
      <c r="J18" s="5">
        <v>7148</v>
      </c>
      <c r="K18" s="5">
        <v>7282</v>
      </c>
      <c r="L18" s="5">
        <v>7396</v>
      </c>
      <c r="M18" s="5">
        <f>1330+1684+2084+1206+962+(0+0+0+0+0)</f>
        <v>7266</v>
      </c>
    </row>
    <row r="19" spans="1:13">
      <c r="A19" s="3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H19" s="5" t="s">
        <v>28</v>
      </c>
      <c r="I19" s="5">
        <v>7161</v>
      </c>
      <c r="J19" s="5">
        <v>7109</v>
      </c>
      <c r="K19" s="5">
        <v>7293</v>
      </c>
      <c r="L19" s="5">
        <v>7404</v>
      </c>
      <c r="M19" s="5">
        <f>1330+1684+2084+1206+798+(0+0+0+0+0)</f>
        <v>7102</v>
      </c>
    </row>
    <row r="20" spans="1:13">
      <c r="A20" t="s">
        <v>29</v>
      </c>
      <c r="B20">
        <v>2</v>
      </c>
      <c r="C20">
        <v>312</v>
      </c>
      <c r="F20" t="s">
        <v>10</v>
      </c>
      <c r="H20" s="5" t="s">
        <v>30</v>
      </c>
      <c r="I20" s="5">
        <v>7048</v>
      </c>
      <c r="J20" s="5">
        <v>7008</v>
      </c>
      <c r="K20" s="5">
        <v>7238</v>
      </c>
      <c r="L20" s="5">
        <v>7330</v>
      </c>
      <c r="M20" s="5">
        <f>1330+1684+2084+1206+698+(0+0+0+0+0)</f>
        <v>7002</v>
      </c>
    </row>
    <row r="21" spans="1:13">
      <c r="A21" t="s">
        <v>31</v>
      </c>
      <c r="B21">
        <v>2</v>
      </c>
      <c r="C21">
        <v>338</v>
      </c>
      <c r="F21" t="s">
        <v>10</v>
      </c>
      <c r="H21" s="5" t="s">
        <v>32</v>
      </c>
      <c r="I21" s="5">
        <v>7006</v>
      </c>
      <c r="J21" s="5">
        <v>6960</v>
      </c>
      <c r="K21" s="5">
        <v>7185</v>
      </c>
      <c r="L21" s="5">
        <v>7270</v>
      </c>
      <c r="M21" s="5">
        <f>1330+1684+2084+1206+715+(0+0+0+0+0)</f>
        <v>7019</v>
      </c>
    </row>
    <row r="22" spans="1:13">
      <c r="A22" t="s">
        <v>33</v>
      </c>
      <c r="B22">
        <v>2</v>
      </c>
      <c r="C22">
        <v>370</v>
      </c>
      <c r="F22" t="s">
        <v>10</v>
      </c>
      <c r="H22" s="5" t="s">
        <v>34</v>
      </c>
      <c r="I22" s="5">
        <v>6663</v>
      </c>
      <c r="J22" s="5">
        <v>6640</v>
      </c>
      <c r="K22" s="5">
        <v>7081</v>
      </c>
      <c r="L22" s="5">
        <v>7152</v>
      </c>
      <c r="M22" s="5">
        <f>1330+1684+2194+1206+520+(0+0+0+0+0)</f>
        <v>6934</v>
      </c>
    </row>
    <row r="23" spans="1:13">
      <c r="A23" t="s">
        <v>35</v>
      </c>
      <c r="B23">
        <v>2</v>
      </c>
      <c r="C23">
        <v>378</v>
      </c>
      <c r="F23" t="s">
        <v>10</v>
      </c>
      <c r="H23" s="5" t="s">
        <v>36</v>
      </c>
      <c r="I23" s="5">
        <v>6457</v>
      </c>
      <c r="J23" s="5">
        <v>6515</v>
      </c>
      <c r="K23" s="5">
        <v>7030</v>
      </c>
      <c r="L23" s="5">
        <v>7093</v>
      </c>
      <c r="M23" s="5">
        <f>1330+1684+2194+1206+483+(0+0+0+0+0)</f>
        <v>6897</v>
      </c>
    </row>
    <row r="24" spans="1:13">
      <c r="A24" t="s">
        <v>37</v>
      </c>
      <c r="B24">
        <v>2</v>
      </c>
      <c r="C24">
        <v>385</v>
      </c>
      <c r="F24" t="s">
        <v>10</v>
      </c>
      <c r="H24" s="5" t="s">
        <v>38</v>
      </c>
      <c r="I24" s="5"/>
      <c r="J24" s="5"/>
      <c r="K24" s="5">
        <v>6708</v>
      </c>
      <c r="L24" s="5">
        <v>6649</v>
      </c>
      <c r="M24" s="5">
        <f>1330+1684+2194+1206+456+(0+0+0+0+0)</f>
        <v>6870</v>
      </c>
    </row>
    <row r="25" spans="1:13">
      <c r="A25" t="s">
        <v>39</v>
      </c>
      <c r="B25">
        <v>2</v>
      </c>
      <c r="C25">
        <v>386</v>
      </c>
      <c r="F25" t="s">
        <v>10</v>
      </c>
      <c r="H25" s="5" t="s">
        <v>40</v>
      </c>
      <c r="I25" s="5"/>
      <c r="J25" s="5"/>
      <c r="K25" s="5">
        <v>6571</v>
      </c>
      <c r="L25" s="5"/>
      <c r="M25" s="5">
        <f>1330+1684+2194+1206+487+(0+0+0+0+0)</f>
        <v>6901</v>
      </c>
    </row>
    <row r="26" spans="1:13">
      <c r="A26" t="s">
        <v>131</v>
      </c>
      <c r="B26">
        <v>2</v>
      </c>
      <c r="C26">
        <v>425</v>
      </c>
      <c r="F26" t="s">
        <v>10</v>
      </c>
    </row>
    <row r="27" spans="1:13">
      <c r="A27" t="s">
        <v>41</v>
      </c>
      <c r="B27">
        <v>2</v>
      </c>
      <c r="C27">
        <v>426</v>
      </c>
      <c r="F27" t="s">
        <v>10</v>
      </c>
    </row>
    <row r="28" spans="1:13">
      <c r="A28" t="s">
        <v>145</v>
      </c>
      <c r="B28">
        <v>4</v>
      </c>
      <c r="C28">
        <v>431</v>
      </c>
      <c r="F28" t="s">
        <v>10</v>
      </c>
    </row>
    <row r="29" spans="1:13">
      <c r="A29" t="s">
        <v>146</v>
      </c>
      <c r="B29">
        <v>4</v>
      </c>
      <c r="C29">
        <v>436</v>
      </c>
      <c r="F29" t="s">
        <v>10</v>
      </c>
    </row>
    <row r="30" spans="1:13">
      <c r="A30" t="s">
        <v>48</v>
      </c>
      <c r="B30">
        <v>2</v>
      </c>
      <c r="C30">
        <v>446</v>
      </c>
      <c r="F30" t="s">
        <v>10</v>
      </c>
    </row>
    <row r="31" spans="1:13">
      <c r="A31" t="s">
        <v>45</v>
      </c>
      <c r="B31">
        <v>2</v>
      </c>
      <c r="C31">
        <v>448</v>
      </c>
      <c r="F31" t="s">
        <v>10</v>
      </c>
    </row>
    <row r="32" spans="1:13">
      <c r="A32" t="s">
        <v>47</v>
      </c>
      <c r="B32">
        <v>2</v>
      </c>
      <c r="C32">
        <v>456</v>
      </c>
      <c r="F32" t="s">
        <v>10</v>
      </c>
    </row>
    <row r="33" spans="1:6">
      <c r="A33" t="s">
        <v>50</v>
      </c>
      <c r="B33">
        <v>2</v>
      </c>
      <c r="C33">
        <v>483</v>
      </c>
      <c r="F33" t="s">
        <v>10</v>
      </c>
    </row>
    <row r="34" spans="1:6">
      <c r="A34" t="s">
        <v>49</v>
      </c>
      <c r="B34">
        <v>2</v>
      </c>
      <c r="C34">
        <v>484</v>
      </c>
      <c r="F34" t="s">
        <v>10</v>
      </c>
    </row>
    <row r="35" spans="1:6">
      <c r="A35" t="s">
        <v>51</v>
      </c>
      <c r="B35">
        <v>2</v>
      </c>
      <c r="C35">
        <v>487</v>
      </c>
      <c r="F35" t="s">
        <v>10</v>
      </c>
    </row>
    <row r="36" spans="1:6">
      <c r="A36" t="s">
        <v>52</v>
      </c>
      <c r="B36">
        <v>2</v>
      </c>
      <c r="C36">
        <v>504</v>
      </c>
      <c r="F36" t="s">
        <v>10</v>
      </c>
    </row>
    <row r="37" spans="1:6">
      <c r="A37" t="s">
        <v>53</v>
      </c>
      <c r="B37">
        <v>2</v>
      </c>
      <c r="C37">
        <v>507</v>
      </c>
      <c r="F37" t="s">
        <v>10</v>
      </c>
    </row>
    <row r="38" spans="1:6">
      <c r="A38" t="s">
        <v>54</v>
      </c>
      <c r="B38">
        <v>2</v>
      </c>
      <c r="C38">
        <v>516</v>
      </c>
      <c r="F38" t="s">
        <v>10</v>
      </c>
    </row>
    <row r="39" spans="1:6">
      <c r="A39" t="s">
        <v>55</v>
      </c>
      <c r="B39">
        <v>2</v>
      </c>
      <c r="C39">
        <v>520</v>
      </c>
      <c r="F39" t="s">
        <v>10</v>
      </c>
    </row>
    <row r="40" spans="1:6">
      <c r="A40" t="s">
        <v>56</v>
      </c>
      <c r="B40">
        <v>2</v>
      </c>
      <c r="C40">
        <v>528</v>
      </c>
      <c r="F40" t="s">
        <v>10</v>
      </c>
    </row>
    <row r="41" spans="1:6">
      <c r="A41" t="s">
        <v>57</v>
      </c>
      <c r="B41">
        <v>2</v>
      </c>
      <c r="C41">
        <v>536</v>
      </c>
      <c r="F41" t="s">
        <v>10</v>
      </c>
    </row>
    <row r="42" spans="1:6">
      <c r="A42" t="s">
        <v>58</v>
      </c>
      <c r="B42">
        <v>2</v>
      </c>
      <c r="C42">
        <v>550</v>
      </c>
      <c r="F42" t="s">
        <v>10</v>
      </c>
    </row>
    <row r="43" spans="1:6">
      <c r="A43" t="s">
        <v>60</v>
      </c>
      <c r="B43">
        <v>2</v>
      </c>
      <c r="C43">
        <v>567</v>
      </c>
      <c r="F43" t="s">
        <v>10</v>
      </c>
    </row>
    <row r="44" spans="1:6">
      <c r="A44" t="s">
        <v>59</v>
      </c>
      <c r="B44">
        <v>2</v>
      </c>
      <c r="C44">
        <v>576</v>
      </c>
      <c r="F44" t="s">
        <v>10</v>
      </c>
    </row>
    <row r="45" spans="1:6">
      <c r="A45" t="s">
        <v>61</v>
      </c>
      <c r="B45">
        <v>2</v>
      </c>
      <c r="C45">
        <v>583</v>
      </c>
      <c r="F45" t="s">
        <v>10</v>
      </c>
    </row>
    <row r="46" spans="1:6">
      <c r="A46" t="s">
        <v>62</v>
      </c>
      <c r="B46">
        <v>2</v>
      </c>
      <c r="C46">
        <v>698</v>
      </c>
      <c r="F46" t="s">
        <v>10</v>
      </c>
    </row>
    <row r="47" spans="1:6">
      <c r="A47" t="s">
        <v>64</v>
      </c>
      <c r="B47">
        <v>2</v>
      </c>
      <c r="C47">
        <v>706</v>
      </c>
      <c r="F47" t="s">
        <v>10</v>
      </c>
    </row>
    <row r="48" spans="1:6">
      <c r="A48" t="s">
        <v>63</v>
      </c>
      <c r="B48">
        <v>2</v>
      </c>
      <c r="C48">
        <v>715</v>
      </c>
      <c r="F48" t="s">
        <v>10</v>
      </c>
    </row>
    <row r="49" spans="1:6">
      <c r="A49" t="s">
        <v>65</v>
      </c>
      <c r="B49">
        <v>2</v>
      </c>
      <c r="C49">
        <v>798</v>
      </c>
      <c r="F49" t="s">
        <v>10</v>
      </c>
    </row>
    <row r="50" spans="1:6">
      <c r="A50" t="s">
        <v>66</v>
      </c>
      <c r="B50">
        <v>2</v>
      </c>
      <c r="C50">
        <v>858</v>
      </c>
      <c r="F50" t="s">
        <v>10</v>
      </c>
    </row>
    <row r="51" spans="1:6">
      <c r="A51" t="s">
        <v>67</v>
      </c>
      <c r="B51">
        <v>2</v>
      </c>
      <c r="C51">
        <v>962</v>
      </c>
      <c r="F51" t="s">
        <v>10</v>
      </c>
    </row>
    <row r="52" spans="1:6">
      <c r="A52" t="s">
        <v>68</v>
      </c>
      <c r="B52">
        <v>2</v>
      </c>
      <c r="C52">
        <v>1129</v>
      </c>
      <c r="F52" t="s">
        <v>10</v>
      </c>
    </row>
    <row r="53" spans="1:6">
      <c r="A53" t="s">
        <v>69</v>
      </c>
      <c r="B53">
        <v>8</v>
      </c>
      <c r="C53">
        <v>1206</v>
      </c>
      <c r="F53" t="s">
        <v>10</v>
      </c>
    </row>
    <row r="54" spans="1:6">
      <c r="A54" t="s">
        <v>70</v>
      </c>
      <c r="B54">
        <v>4</v>
      </c>
      <c r="C54">
        <v>1316</v>
      </c>
      <c r="F54" t="s">
        <v>10</v>
      </c>
    </row>
    <row r="55" spans="1:6">
      <c r="A55" t="s">
        <v>71</v>
      </c>
      <c r="B55">
        <v>2</v>
      </c>
      <c r="C55">
        <v>1569</v>
      </c>
      <c r="F55" t="s">
        <v>10</v>
      </c>
    </row>
    <row r="56" spans="1:6">
      <c r="A56" t="s">
        <v>72</v>
      </c>
      <c r="B56">
        <v>2</v>
      </c>
      <c r="C56">
        <v>1592</v>
      </c>
      <c r="F56" t="s">
        <v>10</v>
      </c>
    </row>
    <row r="57" spans="1:6">
      <c r="A57" t="s">
        <v>73</v>
      </c>
      <c r="B57">
        <v>2</v>
      </c>
      <c r="C57">
        <v>1637</v>
      </c>
      <c r="F57" t="s">
        <v>10</v>
      </c>
    </row>
    <row r="59" spans="1:6">
      <c r="A59" s="3" t="s">
        <v>74</v>
      </c>
    </row>
    <row r="60" spans="1:6">
      <c r="A60" s="3" t="s">
        <v>2</v>
      </c>
      <c r="B60" s="3" t="s">
        <v>3</v>
      </c>
      <c r="C60" s="3" t="s">
        <v>4</v>
      </c>
      <c r="D60" s="3" t="s">
        <v>5</v>
      </c>
      <c r="E60" s="3" t="s">
        <v>6</v>
      </c>
      <c r="F60" s="3" t="s">
        <v>7</v>
      </c>
    </row>
    <row r="61" spans="1:6">
      <c r="A61" t="s">
        <v>75</v>
      </c>
      <c r="B61">
        <v>2</v>
      </c>
      <c r="C61">
        <v>420</v>
      </c>
      <c r="F61" t="s">
        <v>10</v>
      </c>
    </row>
    <row r="63" spans="1:6">
      <c r="A63" s="3" t="s">
        <v>76</v>
      </c>
    </row>
    <row r="64" spans="1:6">
      <c r="A64" s="3" t="s">
        <v>2</v>
      </c>
      <c r="B64" s="3" t="s">
        <v>3</v>
      </c>
      <c r="C64" s="3" t="s">
        <v>4</v>
      </c>
      <c r="D64" s="3" t="s">
        <v>5</v>
      </c>
      <c r="E64" s="3" t="s">
        <v>6</v>
      </c>
      <c r="F64" s="3" t="s">
        <v>7</v>
      </c>
    </row>
    <row r="65" spans="1:6">
      <c r="A65" t="s">
        <v>77</v>
      </c>
      <c r="B65">
        <v>2</v>
      </c>
      <c r="C65">
        <v>417</v>
      </c>
      <c r="F65" t="s">
        <v>10</v>
      </c>
    </row>
    <row r="66" spans="1:6">
      <c r="A66" t="s">
        <v>78</v>
      </c>
      <c r="B66">
        <v>4</v>
      </c>
      <c r="C66">
        <v>1074</v>
      </c>
      <c r="F66" t="s">
        <v>10</v>
      </c>
    </row>
    <row r="68" spans="1:6">
      <c r="A68" s="3" t="s">
        <v>79</v>
      </c>
    </row>
    <row r="69" spans="1:6">
      <c r="A69" s="3" t="s">
        <v>2</v>
      </c>
      <c r="B69" s="3" t="s">
        <v>3</v>
      </c>
      <c r="C69" s="3" t="s">
        <v>4</v>
      </c>
      <c r="D69" s="3" t="s">
        <v>5</v>
      </c>
      <c r="E69" s="3" t="s">
        <v>6</v>
      </c>
      <c r="F69" s="3" t="s">
        <v>7</v>
      </c>
    </row>
    <row r="70" spans="1:6">
      <c r="A70" s="8" t="s">
        <v>80</v>
      </c>
      <c r="B70" s="8">
        <v>2</v>
      </c>
      <c r="C70" s="8">
        <v>2084</v>
      </c>
      <c r="F70" t="s">
        <v>10</v>
      </c>
    </row>
    <row r="71" spans="1:6">
      <c r="A71" s="8" t="s">
        <v>81</v>
      </c>
      <c r="B71" s="8">
        <v>2</v>
      </c>
      <c r="C71" s="8">
        <v>2194</v>
      </c>
      <c r="F71" t="s">
        <v>10</v>
      </c>
    </row>
    <row r="72" spans="1:6">
      <c r="A72" s="8" t="s">
        <v>82</v>
      </c>
      <c r="B72" s="8">
        <v>6</v>
      </c>
      <c r="C72" s="8">
        <v>2246</v>
      </c>
      <c r="F72" t="s">
        <v>10</v>
      </c>
    </row>
    <row r="73" spans="1:6">
      <c r="A73" s="8" t="s">
        <v>84</v>
      </c>
      <c r="B73" s="8">
        <v>4</v>
      </c>
      <c r="C73" s="8">
        <v>2355</v>
      </c>
      <c r="F73" t="s">
        <v>10</v>
      </c>
    </row>
    <row r="74" spans="1:6">
      <c r="A74" s="8" t="s">
        <v>83</v>
      </c>
      <c r="B74" s="8">
        <v>2</v>
      </c>
      <c r="C74" s="8">
        <v>2358</v>
      </c>
      <c r="F74" t="s">
        <v>10</v>
      </c>
    </row>
    <row r="75" spans="1:6">
      <c r="A75" s="8" t="s">
        <v>86</v>
      </c>
      <c r="B75" s="8">
        <v>2</v>
      </c>
      <c r="C75" s="8">
        <v>2413</v>
      </c>
      <c r="F75" t="s">
        <v>10</v>
      </c>
    </row>
    <row r="76" spans="1:6">
      <c r="A76" s="8" t="s">
        <v>85</v>
      </c>
      <c r="B76" s="8">
        <v>2</v>
      </c>
      <c r="C76" s="8">
        <v>2423</v>
      </c>
      <c r="F76" t="s">
        <v>10</v>
      </c>
    </row>
    <row r="77" spans="1:6">
      <c r="A77" s="8" t="s">
        <v>87</v>
      </c>
      <c r="B77" s="8">
        <v>2</v>
      </c>
      <c r="C77" s="8">
        <v>2491</v>
      </c>
      <c r="F77" t="s">
        <v>10</v>
      </c>
    </row>
    <row r="78" spans="1:6">
      <c r="A78" s="8" t="s">
        <v>88</v>
      </c>
      <c r="B78" s="8">
        <v>2</v>
      </c>
      <c r="C78" s="8">
        <v>2564</v>
      </c>
      <c r="F78" t="s">
        <v>10</v>
      </c>
    </row>
    <row r="80" spans="1:6">
      <c r="A80" s="3" t="s">
        <v>89</v>
      </c>
    </row>
    <row r="81" spans="1:6">
      <c r="A81" s="3" t="s">
        <v>2</v>
      </c>
      <c r="B81" s="3" t="s">
        <v>3</v>
      </c>
      <c r="C81" s="3" t="s">
        <v>4</v>
      </c>
      <c r="D81" s="3" t="s">
        <v>5</v>
      </c>
      <c r="E81" s="3" t="s">
        <v>6</v>
      </c>
      <c r="F81" s="3" t="s">
        <v>7</v>
      </c>
    </row>
    <row r="82" spans="1:6">
      <c r="A82" t="s">
        <v>90</v>
      </c>
      <c r="B82">
        <v>2</v>
      </c>
      <c r="C82">
        <v>459</v>
      </c>
      <c r="F82" t="s">
        <v>10</v>
      </c>
    </row>
    <row r="84" spans="1:6">
      <c r="A84" s="3" t="s">
        <v>91</v>
      </c>
    </row>
    <row r="85" spans="1:6">
      <c r="A85" s="3" t="s">
        <v>2</v>
      </c>
      <c r="B85" s="3" t="s">
        <v>3</v>
      </c>
      <c r="C85" s="3" t="s">
        <v>4</v>
      </c>
      <c r="D85" s="3" t="s">
        <v>5</v>
      </c>
      <c r="E85" s="3" t="s">
        <v>6</v>
      </c>
      <c r="F85" s="3" t="s">
        <v>7</v>
      </c>
    </row>
    <row r="86" spans="1:6">
      <c r="A86" s="8" t="s">
        <v>92</v>
      </c>
      <c r="B86" s="8">
        <v>2</v>
      </c>
      <c r="C86" s="8">
        <v>2246</v>
      </c>
      <c r="F86" t="s">
        <v>10</v>
      </c>
    </row>
    <row r="88" spans="1:6">
      <c r="A88" s="3" t="s">
        <v>93</v>
      </c>
    </row>
    <row r="89" spans="1:6">
      <c r="A89" s="3" t="s">
        <v>2</v>
      </c>
      <c r="B89" s="3" t="s">
        <v>3</v>
      </c>
      <c r="C89" s="3" t="s">
        <v>4</v>
      </c>
      <c r="D89" s="3" t="s">
        <v>5</v>
      </c>
      <c r="E89" s="3" t="s">
        <v>6</v>
      </c>
      <c r="F89" s="3" t="s">
        <v>7</v>
      </c>
    </row>
    <row r="90" spans="1:6">
      <c r="A90" s="8" t="s">
        <v>94</v>
      </c>
      <c r="B90" s="8">
        <v>2</v>
      </c>
      <c r="C90" s="8">
        <v>1908</v>
      </c>
      <c r="F90" t="s">
        <v>10</v>
      </c>
    </row>
    <row r="91" spans="1:6">
      <c r="A91" s="8" t="s">
        <v>95</v>
      </c>
      <c r="B91" s="8">
        <v>2</v>
      </c>
      <c r="C91" s="8">
        <v>1919</v>
      </c>
      <c r="F91" t="s">
        <v>10</v>
      </c>
    </row>
    <row r="92" spans="1:6">
      <c r="A92" s="8" t="s">
        <v>96</v>
      </c>
      <c r="B92" s="8">
        <v>2</v>
      </c>
      <c r="C92" s="8">
        <v>1963</v>
      </c>
      <c r="F92" t="s">
        <v>10</v>
      </c>
    </row>
    <row r="93" spans="1:6">
      <c r="A93" s="8" t="s">
        <v>97</v>
      </c>
      <c r="B93" s="8">
        <v>2</v>
      </c>
      <c r="C93" s="8">
        <v>1974</v>
      </c>
      <c r="F93" t="s">
        <v>10</v>
      </c>
    </row>
    <row r="94" spans="1:6">
      <c r="A94" s="8" t="s">
        <v>98</v>
      </c>
      <c r="B94" s="8">
        <v>2</v>
      </c>
      <c r="C94" s="8">
        <v>2355</v>
      </c>
      <c r="F94" t="s">
        <v>10</v>
      </c>
    </row>
    <row r="96" spans="1:6">
      <c r="A96" s="3" t="s">
        <v>99</v>
      </c>
    </row>
    <row r="97" spans="1:6">
      <c r="A97" s="3" t="s">
        <v>2</v>
      </c>
      <c r="B97" s="3" t="s">
        <v>3</v>
      </c>
      <c r="C97" s="3" t="s">
        <v>4</v>
      </c>
      <c r="D97" s="3" t="s">
        <v>5</v>
      </c>
      <c r="E97" s="3" t="s">
        <v>6</v>
      </c>
      <c r="F97" s="3" t="s">
        <v>7</v>
      </c>
    </row>
    <row r="98" spans="1:6">
      <c r="A98" s="8" t="s">
        <v>100</v>
      </c>
      <c r="B98" s="8">
        <v>2</v>
      </c>
      <c r="C98" s="8">
        <v>2321</v>
      </c>
      <c r="F98" t="s">
        <v>10</v>
      </c>
    </row>
    <row r="99" spans="1:6">
      <c r="A99" s="8" t="s">
        <v>101</v>
      </c>
      <c r="B99" s="8">
        <v>2</v>
      </c>
      <c r="C99" s="8">
        <v>2344</v>
      </c>
      <c r="F99" t="s">
        <v>10</v>
      </c>
    </row>
    <row r="100" spans="1:6">
      <c r="A100" s="8" t="s">
        <v>103</v>
      </c>
      <c r="B100" s="8">
        <v>2</v>
      </c>
      <c r="C100" s="8">
        <v>2355</v>
      </c>
      <c r="F100" t="s">
        <v>10</v>
      </c>
    </row>
    <row r="101" spans="1:6">
      <c r="A101" s="8" t="s">
        <v>102</v>
      </c>
      <c r="B101" s="8">
        <v>2</v>
      </c>
      <c r="C101" s="8">
        <v>2380</v>
      </c>
      <c r="F101" t="s">
        <v>10</v>
      </c>
    </row>
    <row r="102" spans="1:6">
      <c r="A102" s="8" t="s">
        <v>104</v>
      </c>
      <c r="B102" s="8">
        <v>2</v>
      </c>
      <c r="C102" s="8">
        <v>2413</v>
      </c>
      <c r="F102" t="s">
        <v>10</v>
      </c>
    </row>
    <row r="104" spans="1:6">
      <c r="A104" s="3" t="s">
        <v>105</v>
      </c>
    </row>
    <row r="105" spans="1:6">
      <c r="A105" s="3" t="s">
        <v>2</v>
      </c>
      <c r="B105" s="3" t="s">
        <v>3</v>
      </c>
      <c r="C105" s="3" t="s">
        <v>4</v>
      </c>
      <c r="D105" s="3" t="s">
        <v>5</v>
      </c>
      <c r="E105" s="3" t="s">
        <v>6</v>
      </c>
      <c r="F105" s="3" t="s">
        <v>7</v>
      </c>
    </row>
    <row r="106" spans="1:6">
      <c r="A106" t="s">
        <v>106</v>
      </c>
      <c r="B106">
        <v>2</v>
      </c>
      <c r="C106">
        <v>3434</v>
      </c>
      <c r="F106" t="s">
        <v>10</v>
      </c>
    </row>
    <row r="108" spans="1:6">
      <c r="A108" s="3" t="s">
        <v>107</v>
      </c>
    </row>
    <row r="109" spans="1:6">
      <c r="A109" s="3" t="s">
        <v>2</v>
      </c>
      <c r="B109" s="3" t="s">
        <v>3</v>
      </c>
      <c r="C109" s="3" t="s">
        <v>4</v>
      </c>
      <c r="D109" s="3" t="s">
        <v>5</v>
      </c>
      <c r="E109" s="3" t="s">
        <v>6</v>
      </c>
      <c r="F109" s="3" t="s">
        <v>7</v>
      </c>
    </row>
    <row r="110" spans="1:6">
      <c r="A110" s="8" t="s">
        <v>108</v>
      </c>
      <c r="B110" s="8">
        <v>2</v>
      </c>
      <c r="C110" s="8">
        <v>2260</v>
      </c>
      <c r="F110" t="s">
        <v>10</v>
      </c>
    </row>
    <row r="111" spans="1:6">
      <c r="A111" s="8" t="s">
        <v>109</v>
      </c>
      <c r="B111" s="8">
        <v>2</v>
      </c>
      <c r="C111" s="8">
        <v>2278</v>
      </c>
      <c r="F111" t="s">
        <v>10</v>
      </c>
    </row>
    <row r="112" spans="1:6">
      <c r="A112" s="8" t="s">
        <v>110</v>
      </c>
      <c r="B112" s="8">
        <v>2</v>
      </c>
      <c r="C112" s="8">
        <v>2307</v>
      </c>
      <c r="F112" t="s">
        <v>10</v>
      </c>
    </row>
    <row r="113" spans="1:6">
      <c r="A113" s="8" t="s">
        <v>111</v>
      </c>
      <c r="B113" s="8">
        <v>2</v>
      </c>
      <c r="C113" s="8">
        <v>2338</v>
      </c>
      <c r="F113" t="s">
        <v>10</v>
      </c>
    </row>
    <row r="115" spans="1:6">
      <c r="A115" s="3" t="s">
        <v>112</v>
      </c>
    </row>
    <row r="116" spans="1:6">
      <c r="A116" s="3" t="s">
        <v>2</v>
      </c>
      <c r="B116" s="3" t="s">
        <v>3</v>
      </c>
      <c r="C116" s="3" t="s">
        <v>4</v>
      </c>
      <c r="D116" s="3" t="s">
        <v>5</v>
      </c>
      <c r="E116" s="3" t="s">
        <v>6</v>
      </c>
      <c r="F116" s="3" t="s">
        <v>7</v>
      </c>
    </row>
    <row r="117" spans="1:6">
      <c r="A117" t="s">
        <v>113</v>
      </c>
      <c r="B117">
        <v>2</v>
      </c>
      <c r="C117">
        <f>D117+E117</f>
        <v>1118</v>
      </c>
      <c r="D117">
        <v>1107</v>
      </c>
      <c r="E117">
        <v>11</v>
      </c>
      <c r="F117" s="9" t="s">
        <v>114</v>
      </c>
    </row>
    <row r="119" spans="1:6">
      <c r="A119" s="3" t="s">
        <v>115</v>
      </c>
    </row>
    <row r="120" spans="1:6">
      <c r="A120" s="3" t="s">
        <v>2</v>
      </c>
      <c r="B120" s="3" t="s">
        <v>3</v>
      </c>
      <c r="C120" s="3" t="s">
        <v>4</v>
      </c>
      <c r="D120" s="3" t="s">
        <v>5</v>
      </c>
      <c r="E120" s="3" t="s">
        <v>6</v>
      </c>
      <c r="F120" s="3" t="s">
        <v>7</v>
      </c>
    </row>
    <row r="121" spans="1:6">
      <c r="A121" t="s">
        <v>116</v>
      </c>
      <c r="B121">
        <v>2</v>
      </c>
      <c r="C121">
        <v>1684</v>
      </c>
      <c r="F121" t="s">
        <v>10</v>
      </c>
    </row>
    <row r="123" spans="1:6">
      <c r="A123" s="10" t="s">
        <v>117</v>
      </c>
    </row>
    <row r="124" spans="1:6">
      <c r="A124" s="3" t="s">
        <v>2</v>
      </c>
      <c r="B124" s="3" t="s">
        <v>3</v>
      </c>
      <c r="C124" s="3" t="s">
        <v>4</v>
      </c>
      <c r="D124" s="3" t="s">
        <v>5</v>
      </c>
      <c r="E124" s="3" t="s">
        <v>6</v>
      </c>
      <c r="F124" s="3" t="s">
        <v>7</v>
      </c>
    </row>
    <row r="125" spans="1:6">
      <c r="A125" t="s">
        <v>118</v>
      </c>
      <c r="B125">
        <v>2</v>
      </c>
      <c r="C125">
        <f>D125+E125</f>
        <v>3880</v>
      </c>
      <c r="D125">
        <v>3869</v>
      </c>
      <c r="E125">
        <v>11</v>
      </c>
      <c r="F125" s="9" t="s">
        <v>114</v>
      </c>
    </row>
    <row r="127" spans="1:6">
      <c r="A127" s="10" t="s">
        <v>119</v>
      </c>
    </row>
    <row r="128" spans="1:6">
      <c r="A128" s="3" t="s">
        <v>2</v>
      </c>
      <c r="B128" s="3" t="s">
        <v>3</v>
      </c>
      <c r="C128" s="3" t="s">
        <v>4</v>
      </c>
      <c r="D128" s="3" t="s">
        <v>5</v>
      </c>
      <c r="E128" s="3" t="s">
        <v>6</v>
      </c>
      <c r="F128" s="3" t="s">
        <v>7</v>
      </c>
    </row>
    <row r="129" spans="1:6">
      <c r="A129" t="s">
        <v>120</v>
      </c>
      <c r="B129">
        <v>2</v>
      </c>
      <c r="C129">
        <v>3856</v>
      </c>
      <c r="F129" t="s">
        <v>10</v>
      </c>
    </row>
    <row r="131" spans="1:6">
      <c r="A131" s="10" t="s">
        <v>142</v>
      </c>
    </row>
    <row r="132" spans="1:6">
      <c r="A132" s="3" t="s">
        <v>2</v>
      </c>
      <c r="B132" s="3" t="s">
        <v>3</v>
      </c>
      <c r="C132" s="3" t="s">
        <v>4</v>
      </c>
      <c r="D132" s="3" t="s">
        <v>5</v>
      </c>
      <c r="E132" s="3" t="s">
        <v>6</v>
      </c>
      <c r="F132" s="3" t="s">
        <v>7</v>
      </c>
    </row>
    <row r="133" spans="1:6">
      <c r="A133" t="s">
        <v>121</v>
      </c>
      <c r="B133">
        <v>2</v>
      </c>
      <c r="C133">
        <v>4401</v>
      </c>
      <c r="F133" t="s">
        <v>10</v>
      </c>
    </row>
    <row r="134" spans="1:6">
      <c r="A134" t="s">
        <v>122</v>
      </c>
      <c r="B134">
        <v>2</v>
      </c>
      <c r="C134">
        <v>4406</v>
      </c>
      <c r="F134" t="s">
        <v>10</v>
      </c>
    </row>
    <row r="136" spans="1:6">
      <c r="A136" s="10" t="s">
        <v>123</v>
      </c>
    </row>
    <row r="137" spans="1:6">
      <c r="A137" s="3" t="s">
        <v>2</v>
      </c>
      <c r="B137" s="3" t="s">
        <v>3</v>
      </c>
      <c r="C137" s="3" t="s">
        <v>4</v>
      </c>
      <c r="D137" s="3" t="s">
        <v>5</v>
      </c>
      <c r="E137" s="3" t="s">
        <v>6</v>
      </c>
      <c r="F137" s="3" t="s">
        <v>7</v>
      </c>
    </row>
    <row r="138" spans="1:6">
      <c r="A138" t="s">
        <v>124</v>
      </c>
      <c r="B138">
        <v>4</v>
      </c>
      <c r="C138">
        <f>D138+E138</f>
        <v>4430</v>
      </c>
      <c r="D138">
        <v>4419</v>
      </c>
      <c r="E138">
        <v>11</v>
      </c>
      <c r="F138" s="9" t="s">
        <v>114</v>
      </c>
    </row>
    <row r="140" spans="1:6">
      <c r="A140" s="10" t="s">
        <v>125</v>
      </c>
    </row>
    <row r="141" spans="1:6">
      <c r="A141" s="3" t="s">
        <v>2</v>
      </c>
      <c r="B141" s="3" t="s">
        <v>3</v>
      </c>
      <c r="C141" s="3" t="s">
        <v>4</v>
      </c>
      <c r="D141" s="3" t="s">
        <v>5</v>
      </c>
      <c r="E141" s="3" t="s">
        <v>6</v>
      </c>
      <c r="F141" s="3" t="s">
        <v>7</v>
      </c>
    </row>
    <row r="142" spans="1:6">
      <c r="A142" t="s">
        <v>126</v>
      </c>
      <c r="B142">
        <v>2</v>
      </c>
      <c r="C142">
        <v>3846</v>
      </c>
      <c r="F142" t="s">
        <v>10</v>
      </c>
    </row>
    <row r="143" spans="1:6">
      <c r="A143" t="s">
        <v>127</v>
      </c>
      <c r="B143">
        <v>2</v>
      </c>
      <c r="C143">
        <v>4390</v>
      </c>
      <c r="F143" t="s">
        <v>10</v>
      </c>
    </row>
    <row r="144" spans="1:6">
      <c r="A144" t="s">
        <v>128</v>
      </c>
      <c r="B144">
        <v>2</v>
      </c>
      <c r="C144">
        <v>4392</v>
      </c>
      <c r="F144" t="s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XS</vt:lpstr>
      <vt:lpstr>S</vt:lpstr>
      <vt:lpstr>M</vt:lpstr>
      <vt:lpstr>L</vt:lpstr>
      <vt:lpstr>XL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Dagault</dc:creator>
  <cp:lastModifiedBy>David Dagault</cp:lastModifiedBy>
  <dcterms:created xsi:type="dcterms:W3CDTF">2024-07-04T12:39:23Z</dcterms:created>
  <dcterms:modified xsi:type="dcterms:W3CDTF">2024-07-04T12:43:25Z</dcterms:modified>
</cp:coreProperties>
</file>