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My Docs\Gliders\Glider complete info\Freedride\"/>
    </mc:Choice>
  </mc:AlternateContent>
  <bookViews>
    <workbookView xWindow="1860" yWindow="0" windowWidth="27870" windowHeight="12795"/>
  </bookViews>
  <sheets>
    <sheet name="15" sheetId="7" r:id="rId1"/>
    <sheet name="16" sheetId="5" r:id="rId2"/>
    <sheet name="17" sheetId="4" r:id="rId3"/>
    <sheet name="19" sheetId="3" r:id="rId4"/>
    <sheet name="21" sheetId="2" r:id="rId5"/>
    <sheet name="23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7" l="1"/>
  <c r="H23" i="7"/>
  <c r="G23" i="7"/>
  <c r="K22" i="7"/>
  <c r="I22" i="7"/>
  <c r="H22" i="7"/>
  <c r="G22" i="7"/>
  <c r="J21" i="7"/>
  <c r="I21" i="7"/>
  <c r="H21" i="7"/>
  <c r="G21" i="7"/>
  <c r="K20" i="7"/>
  <c r="J20" i="7"/>
  <c r="I20" i="7"/>
  <c r="H20" i="7"/>
  <c r="G20" i="7"/>
  <c r="J19" i="7"/>
  <c r="I19" i="7"/>
  <c r="H19" i="7"/>
  <c r="G19" i="7"/>
  <c r="K18" i="7"/>
  <c r="J18" i="7"/>
  <c r="I18" i="7"/>
  <c r="H18" i="7"/>
  <c r="G18" i="7"/>
  <c r="K17" i="7"/>
  <c r="J17" i="7"/>
  <c r="I17" i="7"/>
  <c r="H17" i="7"/>
  <c r="G17" i="7"/>
  <c r="K16" i="7"/>
  <c r="J16" i="7"/>
  <c r="I16" i="7"/>
  <c r="H16" i="7"/>
  <c r="G16" i="7"/>
  <c r="K15" i="7"/>
  <c r="J15" i="7"/>
  <c r="I15" i="7"/>
  <c r="H15" i="7"/>
  <c r="G15" i="7"/>
  <c r="K14" i="7"/>
  <c r="J14" i="7"/>
  <c r="I14" i="7"/>
  <c r="H14" i="7"/>
  <c r="G14" i="7"/>
  <c r="K13" i="7"/>
  <c r="J13" i="7"/>
  <c r="I13" i="7"/>
  <c r="H13" i="7"/>
  <c r="G13" i="7"/>
  <c r="K12" i="7"/>
  <c r="J12" i="7"/>
  <c r="I12" i="7"/>
  <c r="H12" i="7"/>
  <c r="G12" i="7"/>
  <c r="K11" i="7"/>
  <c r="J11" i="7"/>
  <c r="I11" i="7"/>
  <c r="H11" i="7"/>
  <c r="G11" i="7"/>
  <c r="K10" i="7"/>
  <c r="J10" i="7"/>
  <c r="I10" i="7"/>
  <c r="H10" i="7"/>
  <c r="G10" i="7"/>
  <c r="K9" i="7"/>
  <c r="J9" i="7"/>
  <c r="I9" i="7"/>
  <c r="H9" i="7"/>
  <c r="G9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<sst xmlns="http://schemas.openxmlformats.org/spreadsheetml/2006/main" count="1248" uniqueCount="223">
  <si>
    <t>Suspension line details</t>
  </si>
  <si>
    <t>10-200</t>
  </si>
  <si>
    <t>Name</t>
  </si>
  <si>
    <t>No.</t>
  </si>
  <si>
    <t>Sewn</t>
  </si>
  <si>
    <t>KRL</t>
  </si>
  <si>
    <t>mark at 1495</t>
  </si>
  <si>
    <t>6843-160</t>
  </si>
  <si>
    <t>CR1, DR1</t>
  </si>
  <si>
    <t>CR2, DR2</t>
  </si>
  <si>
    <t>AR3, BR3</t>
  </si>
  <si>
    <t>CR3, DR3</t>
  </si>
  <si>
    <t>6843-200</t>
  </si>
  <si>
    <t>AR1</t>
  </si>
  <si>
    <t>BR1</t>
  </si>
  <si>
    <t>AR2</t>
  </si>
  <si>
    <t>BR2</t>
  </si>
  <si>
    <t>8000U-130</t>
  </si>
  <si>
    <t>BM2</t>
  </si>
  <si>
    <t>BM1</t>
  </si>
  <si>
    <t>CRU4</t>
  </si>
  <si>
    <t>8000U-130 R</t>
  </si>
  <si>
    <t>AM3</t>
  </si>
  <si>
    <t>AM2</t>
  </si>
  <si>
    <t>AM1</t>
  </si>
  <si>
    <t>8000U-50</t>
  </si>
  <si>
    <t>B10</t>
  </si>
  <si>
    <t>B2</t>
  </si>
  <si>
    <t>B6</t>
  </si>
  <si>
    <t>C10</t>
  </si>
  <si>
    <t>B11</t>
  </si>
  <si>
    <t>B14</t>
  </si>
  <si>
    <t>B13</t>
  </si>
  <si>
    <t>B12</t>
  </si>
  <si>
    <t>B16</t>
  </si>
  <si>
    <t>B7</t>
  </si>
  <si>
    <t>B9</t>
  </si>
  <si>
    <t>C14</t>
  </si>
  <si>
    <t>B8</t>
  </si>
  <si>
    <t>C12</t>
  </si>
  <si>
    <t>C11, C13</t>
  </si>
  <si>
    <t>A16</t>
  </si>
  <si>
    <t>C2</t>
  </si>
  <si>
    <t>C6</t>
  </si>
  <si>
    <t>B3</t>
  </si>
  <si>
    <t>C9</t>
  </si>
  <si>
    <t>C16, C7</t>
  </si>
  <si>
    <t>C8</t>
  </si>
  <si>
    <t>B15</t>
  </si>
  <si>
    <t>D14</t>
  </si>
  <si>
    <t>C5</t>
  </si>
  <si>
    <t>A15</t>
  </si>
  <si>
    <t>D10</t>
  </si>
  <si>
    <t>C1</t>
  </si>
  <si>
    <t>D13</t>
  </si>
  <si>
    <t>D12</t>
  </si>
  <si>
    <t>D11</t>
  </si>
  <si>
    <t>C3</t>
  </si>
  <si>
    <t>C4</t>
  </si>
  <si>
    <t>C15</t>
  </si>
  <si>
    <t>D9</t>
  </si>
  <si>
    <t>D8</t>
  </si>
  <si>
    <t>D6</t>
  </si>
  <si>
    <t>D7</t>
  </si>
  <si>
    <t>K6</t>
  </si>
  <si>
    <t>D2</t>
  </si>
  <si>
    <t>D5</t>
  </si>
  <si>
    <t>K3</t>
  </si>
  <si>
    <t>K4</t>
  </si>
  <si>
    <t>K2</t>
  </si>
  <si>
    <t>D1</t>
  </si>
  <si>
    <t>D3</t>
  </si>
  <si>
    <t>K7</t>
  </si>
  <si>
    <t>D4</t>
  </si>
  <si>
    <t>MSA, MSB, MSC</t>
  </si>
  <si>
    <t>K10</t>
  </si>
  <si>
    <t>BMU2, CMU2, DMU2, KMU6</t>
  </si>
  <si>
    <t>K5</t>
  </si>
  <si>
    <t>K8</t>
  </si>
  <si>
    <t>KMU5</t>
  </si>
  <si>
    <t>K11</t>
  </si>
  <si>
    <t>K9</t>
  </si>
  <si>
    <t>K12</t>
  </si>
  <si>
    <t>CMU1, DMU1</t>
  </si>
  <si>
    <t>K1</t>
  </si>
  <si>
    <t>K13</t>
  </si>
  <si>
    <t>KMU4</t>
  </si>
  <si>
    <t>KMU3</t>
  </si>
  <si>
    <t>KMU2</t>
  </si>
  <si>
    <t>KMU1</t>
  </si>
  <si>
    <t>BM6, CM6, DM6</t>
  </si>
  <si>
    <t>8000U-50 R</t>
  </si>
  <si>
    <t>A10</t>
  </si>
  <si>
    <t>A14</t>
  </si>
  <si>
    <t>A13</t>
  </si>
  <si>
    <t>A11</t>
  </si>
  <si>
    <t>A12</t>
  </si>
  <si>
    <t>AMU2</t>
  </si>
  <si>
    <t>AM6</t>
  </si>
  <si>
    <t>8000U-70</t>
  </si>
  <si>
    <t>B5</t>
  </si>
  <si>
    <t>B1</t>
  </si>
  <si>
    <t>B4</t>
  </si>
  <si>
    <t>BMU1</t>
  </si>
  <si>
    <t>CM5, DM5</t>
  </si>
  <si>
    <t>CM4, CM4</t>
  </si>
  <si>
    <t>CM3, DM3</t>
  </si>
  <si>
    <t>DM2</t>
  </si>
  <si>
    <t>DM1</t>
  </si>
  <si>
    <t>8000U-70 R</t>
  </si>
  <si>
    <t>A6</t>
  </si>
  <si>
    <t>A2</t>
  </si>
  <si>
    <t>A9</t>
  </si>
  <si>
    <t>A7</t>
  </si>
  <si>
    <t>A8</t>
  </si>
  <si>
    <t>A3</t>
  </si>
  <si>
    <t>AMU1</t>
  </si>
  <si>
    <t>KML2</t>
  </si>
  <si>
    <t>KML3</t>
  </si>
  <si>
    <t>KML1</t>
  </si>
  <si>
    <t>8000U-90</t>
  </si>
  <si>
    <t>BM5</t>
  </si>
  <si>
    <t>BM4</t>
  </si>
  <si>
    <t>BM3</t>
  </si>
  <si>
    <t>CM2</t>
  </si>
  <si>
    <t>CM1</t>
  </si>
  <si>
    <t>8000U-90 R</t>
  </si>
  <si>
    <t>A5</t>
  </si>
  <si>
    <t>A1</t>
  </si>
  <si>
    <t>A4</t>
  </si>
  <si>
    <t>AM5</t>
  </si>
  <si>
    <t>AM4</t>
  </si>
  <si>
    <t>DSL-140</t>
  </si>
  <si>
    <t>KRU</t>
  </si>
  <si>
    <t>CRL4</t>
  </si>
  <si>
    <t>TIP STEERING</t>
  </si>
  <si>
    <t>10-200-040</t>
  </si>
  <si>
    <t>KTRL</t>
  </si>
  <si>
    <t>mark at 1050</t>
  </si>
  <si>
    <t>KTRL (spare to go in kit)</t>
  </si>
  <si>
    <t>mark at 1770</t>
  </si>
  <si>
    <t>DSL140 Blue</t>
  </si>
  <si>
    <t>KTRU</t>
  </si>
  <si>
    <t>DSL70 Blue</t>
  </si>
  <si>
    <t>KT1</t>
  </si>
  <si>
    <t>KT2</t>
  </si>
  <si>
    <t>mark at 1420</t>
  </si>
  <si>
    <t>B2, C10</t>
  </si>
  <si>
    <t>C13</t>
  </si>
  <si>
    <t>B8, C11, C12</t>
  </si>
  <si>
    <t>C7</t>
  </si>
  <si>
    <t>C16, D14</t>
  </si>
  <si>
    <t>D10, D13</t>
  </si>
  <si>
    <t>D6, D8</t>
  </si>
  <si>
    <t>mark at 1365</t>
  </si>
  <si>
    <t>B11, B13, B14</t>
  </si>
  <si>
    <t>C11</t>
  </si>
  <si>
    <t>C16</t>
  </si>
  <si>
    <t>B15, C8</t>
  </si>
  <si>
    <t>mark at 1060</t>
  </si>
  <si>
    <t>mark at 1300</t>
  </si>
  <si>
    <t>CR2</t>
  </si>
  <si>
    <t>DR2</t>
  </si>
  <si>
    <t>B14, C11</t>
  </si>
  <si>
    <t>B8, C13</t>
  </si>
  <si>
    <t>C16, C2</t>
  </si>
  <si>
    <t>C7, D10</t>
  </si>
  <si>
    <t>D3, D4</t>
  </si>
  <si>
    <t>KMU3, KMU2</t>
  </si>
  <si>
    <t>A13, A14</t>
  </si>
  <si>
    <t>mark at 1270</t>
  </si>
  <si>
    <t>C12, C6</t>
  </si>
  <si>
    <t>B15, C7</t>
  </si>
  <si>
    <t>B9, C5</t>
  </si>
  <si>
    <t>mark at 1240</t>
  </si>
  <si>
    <t>B13, C11</t>
  </si>
  <si>
    <t>B11, B14, B7</t>
  </si>
  <si>
    <t>B6, C14, C7</t>
  </si>
  <si>
    <t>B2, C10, C12, C13</t>
  </si>
  <si>
    <t>A16, B12</t>
  </si>
  <si>
    <t>C2, C5</t>
  </si>
  <si>
    <t>K2, K3</t>
  </si>
  <si>
    <t>BMU2</t>
  </si>
  <si>
    <t>CMU2</t>
  </si>
  <si>
    <t>DMU2, KMU6</t>
  </si>
  <si>
    <t>CMU1</t>
  </si>
  <si>
    <t>DMU1</t>
  </si>
  <si>
    <t>BM6</t>
  </si>
  <si>
    <t>CM6</t>
  </si>
  <si>
    <t>DM6</t>
  </si>
  <si>
    <t>mark at 1065</t>
  </si>
  <si>
    <t>mark at 1715</t>
  </si>
  <si>
    <t>A</t>
  </si>
  <si>
    <t>B</t>
  </si>
  <si>
    <t>C</t>
  </si>
  <si>
    <t>D</t>
  </si>
  <si>
    <t>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</si>
  <si>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</si>
  <si>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</si>
  <si>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</si>
  <si>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</si>
  <si>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</si>
  <si>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</si>
  <si>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</si>
  <si>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</si>
  <si>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</si>
  <si>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</si>
  <si>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</si>
  <si>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</si>
  <si>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</si>
  <si>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</si>
  <si>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</si>
  <si>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</si>
  <si>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Freeride 23</t>
  </si>
  <si>
    <t>Freeride 21</t>
  </si>
  <si>
    <t>Freeride 19</t>
  </si>
  <si>
    <t>Freeride 17</t>
  </si>
  <si>
    <t>Freeride 16</t>
  </si>
  <si>
    <t>Freeride 15</t>
  </si>
  <si>
    <t>CR1</t>
  </si>
  <si>
    <t>DR1</t>
  </si>
  <si>
    <t>CR3</t>
  </si>
  <si>
    <t>DR3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</si>
</sst>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6"/>
      <color rgb="FF00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left"/>
    </xf>
    <xf numFmtId="0" fontId="2" fillId="0" borderId="0">
      <alignment horizontal="right"/>
    </xf>
    <xf numFmtId="0" fontId="5" fillId="0" borderId="0">
      <alignment horizontal="center"/>
    </xf>
    <xf numFmtId="0" fontId="5" fillId="0" borderId="0">
      <alignment horizontal="left"/>
    </xf>
    <xf numFmtId="0" fontId="8" fillId="0" borderId="0">
      <alignment horizontal="left"/>
    </xf>
    <xf numFmtId="0" fontId="5" fillId="0" borderId="0">
      <alignment horizontal="center"/>
    </xf>
    <xf numFmtId="0" fontId="5" fillId="0" borderId="0">
      <alignment horizontal="right"/>
    </xf>
    <xf numFmtId="0" fontId="5" fillId="0" borderId="0">
      <alignment horizontal="left"/>
    </xf>
    <xf numFmtId="0" fontId="5" fillId="0" borderId="0">
      <alignment horizontal="left"/>
    </xf>
    <xf numFmtId="0" fontId="9" fillId="0" borderId="0">
      <alignment horizontal="left"/>
    </xf>
    <xf numFmtId="0" fontId="10" fillId="0" borderId="0">
      <alignment horizontal="left"/>
    </xf>
    <xf numFmtId="0" fontId="6" fillId="0" borderId="0"/>
  </cellStyleXfs>
  <cellXfs count="45">
    <xf numFmtId="0" fontId="0" fillId="0" borderId="0" xfId="0"/>
    <xf numFmtId="0" fontId="1" fillId="0" borderId="0" xfId="1" applyNumberFormat="1" applyFont="1" applyFill="1">
      <alignment horizontal="left"/>
    </xf>
    <xf numFmtId="0" fontId="2" fillId="0" borderId="0" xfId="2" applyNumberFormat="1" applyFont="1" applyFill="1">
      <alignment horizontal="left"/>
    </xf>
    <xf numFmtId="0" fontId="2" fillId="0" borderId="0" xfId="3" applyNumberFormat="1" applyFont="1" applyFill="1">
      <alignment horizontal="left"/>
    </xf>
    <xf numFmtId="0" fontId="2" fillId="0" borderId="0" xfId="4" applyNumberFormat="1" applyFont="1" applyFill="1">
      <alignment horizontal="left"/>
    </xf>
    <xf numFmtId="0" fontId="2" fillId="0" borderId="0" xfId="5" applyNumberFormat="1" applyFont="1" applyFill="1">
      <alignment horizontal="right"/>
    </xf>
    <xf numFmtId="0" fontId="3" fillId="0" borderId="0" xfId="4" applyNumberFormat="1" applyFont="1" applyFill="1">
      <alignment horizontal="left"/>
    </xf>
    <xf numFmtId="0" fontId="4" fillId="0" borderId="0" xfId="0" applyFont="1"/>
    <xf numFmtId="0" fontId="5" fillId="0" borderId="0" xfId="3" applyFont="1" applyFill="1">
      <alignment horizontal="left"/>
    </xf>
    <xf numFmtId="0" fontId="5" fillId="0" borderId="0" xfId="4" applyFont="1" applyFill="1">
      <alignment horizontal="left"/>
    </xf>
    <xf numFmtId="0" fontId="5" fillId="0" borderId="0" xfId="5" applyFont="1" applyFill="1">
      <alignment horizontal="right"/>
    </xf>
    <xf numFmtId="0" fontId="3" fillId="0" borderId="0" xfId="4" applyFont="1" applyFill="1">
      <alignment horizontal="left"/>
    </xf>
    <xf numFmtId="0" fontId="6" fillId="0" borderId="0" xfId="0" applyFont="1"/>
    <xf numFmtId="0" fontId="0" fillId="0" borderId="0" xfId="0" applyFill="1"/>
    <xf numFmtId="0" fontId="0" fillId="0" borderId="1" xfId="0" applyFill="1" applyBorder="1" applyAlignment="1">
      <alignment horizontal="left"/>
    </xf>
    <xf numFmtId="0" fontId="7" fillId="0" borderId="1" xfId="10" applyFont="1" applyFill="1" applyBorder="1" applyAlignment="1">
      <alignment horizontal="left"/>
    </xf>
    <xf numFmtId="0" fontId="7" fillId="0" borderId="1" xfId="7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7" fillId="0" borderId="1" xfId="10" applyFont="1" applyFill="1" applyBorder="1" applyAlignment="1">
      <alignment horizontal="left"/>
    </xf>
    <xf numFmtId="0" fontId="7" fillId="0" borderId="1" xfId="7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7" fillId="0" borderId="1" xfId="10" applyFont="1" applyFill="1" applyBorder="1" applyAlignment="1">
      <alignment horizontal="left"/>
    </xf>
    <xf numFmtId="0" fontId="7" fillId="0" borderId="1" xfId="7" applyFont="1" applyFill="1" applyBorder="1" applyAlignment="1">
      <alignment horizontal="left"/>
    </xf>
    <xf numFmtId="0" fontId="7" fillId="0" borderId="1" xfId="10" applyFont="1" applyFill="1" applyBorder="1">
      <alignment horizontal="right"/>
    </xf>
    <xf numFmtId="0" fontId="7" fillId="0" borderId="1" xfId="7" applyFont="1" applyFill="1" applyBorder="1">
      <alignment horizontal="left"/>
    </xf>
    <xf numFmtId="0" fontId="0" fillId="0" borderId="1" xfId="0" applyFill="1" applyBorder="1" applyAlignment="1">
      <alignment horizontal="left"/>
    </xf>
    <xf numFmtId="0" fontId="7" fillId="0" borderId="1" xfId="10" applyFont="1" applyFill="1" applyBorder="1" applyAlignment="1">
      <alignment horizontal="left"/>
    </xf>
    <xf numFmtId="0" fontId="7" fillId="0" borderId="1" xfId="7" applyFont="1" applyFill="1" applyBorder="1" applyAlignment="1">
      <alignment horizontal="left"/>
    </xf>
    <xf numFmtId="0" fontId="11" fillId="0" borderId="0" xfId="4" applyNumberFormat="1" applyFont="1" applyFill="1">
      <alignment horizontal="left"/>
    </xf>
    <xf numFmtId="0" fontId="11" fillId="0" borderId="0" xfId="4" applyFont="1" applyFill="1">
      <alignment horizontal="left"/>
    </xf>
    <xf numFmtId="0" fontId="10" fillId="0" borderId="0" xfId="14">
      <alignment horizontal="left"/>
    </xf>
    <xf numFmtId="0" fontId="6" fillId="0" borderId="0" xfId="15"/>
    <xf numFmtId="0" fontId="5" fillId="0" borderId="0" xfId="12" applyFont="1">
      <alignment horizontal="left"/>
    </xf>
    <xf numFmtId="0" fontId="5" fillId="0" borderId="0" xfId="12">
      <alignment horizontal="left"/>
    </xf>
    <xf numFmtId="0" fontId="6" fillId="0" borderId="0" xfId="15" applyFont="1"/>
    <xf numFmtId="0" fontId="5" fillId="0" borderId="0" xfId="11">
      <alignment horizontal="left"/>
    </xf>
    <xf numFmtId="0" fontId="5" fillId="0" borderId="0" xfId="7">
      <alignment horizontal="left"/>
    </xf>
    <xf numFmtId="0" fontId="5" fillId="0" borderId="0" xfId="10">
      <alignment horizontal="right"/>
    </xf>
    <xf numFmtId="0" fontId="11" fillId="0" borderId="0" xfId="7" applyFont="1">
      <alignment horizontal="left"/>
    </xf>
    <xf numFmtId="0" fontId="3" fillId="0" borderId="0" xfId="7" applyFont="1">
      <alignment horizontal="left"/>
    </xf>
    <xf numFmtId="0" fontId="6" fillId="0" borderId="0" xfId="15" applyFill="1"/>
    <xf numFmtId="0" fontId="5" fillId="0" borderId="0" xfId="11" applyFont="1">
      <alignment horizontal="left"/>
    </xf>
    <xf numFmtId="0" fontId="5" fillId="0" borderId="0" xfId="7" applyFont="1">
      <alignment horizontal="left"/>
    </xf>
    <xf numFmtId="0" fontId="5" fillId="0" borderId="0" xfId="10" applyFont="1">
      <alignment horizontal="right"/>
    </xf>
  </cellXfs>
  <cellStyles count="16">
    <cellStyle name="Center" xfId="6"/>
    <cellStyle name="Header" xfId="4"/>
    <cellStyle name="Header 2" xfId="7"/>
    <cellStyle name="Header1" xfId="8"/>
    <cellStyle name="HeaderCenter" xfId="9"/>
    <cellStyle name="HeaderRight" xfId="5"/>
    <cellStyle name="HeaderRight 2" xfId="10"/>
    <cellStyle name="Material" xfId="3"/>
    <cellStyle name="Material 2" xfId="11"/>
    <cellStyle name="Normal" xfId="0" builtinId="0"/>
    <cellStyle name="Normal 2" xfId="15"/>
    <cellStyle name="Proto" xfId="2"/>
    <cellStyle name="Proto 2" xfId="12"/>
    <cellStyle name="Remark" xfId="13"/>
    <cellStyle name="Title" xfId="1" builtinId="15"/>
    <cellStyle name="Title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6"/>
  <sheetViews>
    <sheetView tabSelected="1" workbookViewId="0">
      <selection activeCell="D7" sqref="D7"/>
    </sheetView>
  </sheetViews>
  <sheetFormatPr defaultRowHeight="15" x14ac:dyDescent="0.25"/>
  <cols>
    <col min="1" max="1" width="56" style="32" customWidth="1"/>
    <col min="2" max="16384" width="9.140625" style="32"/>
  </cols>
  <sheetData>
    <row r="1" spans="1:12" ht="20.25" x14ac:dyDescent="0.3">
      <c r="A1" s="31" t="s">
        <v>0</v>
      </c>
    </row>
    <row r="2" spans="1:12" x14ac:dyDescent="0.25">
      <c r="A2" s="33" t="s">
        <v>218</v>
      </c>
    </row>
    <row r="3" spans="1:12" x14ac:dyDescent="0.25">
      <c r="A3" s="34"/>
      <c r="B3" s="34"/>
      <c r="F3" s="35"/>
    </row>
    <row r="5" spans="1:12" x14ac:dyDescent="0.25">
      <c r="A5" s="36" t="s">
        <v>1</v>
      </c>
      <c r="G5" s="35"/>
    </row>
    <row r="6" spans="1:12" x14ac:dyDescent="0.25">
      <c r="A6" s="37" t="s">
        <v>2</v>
      </c>
      <c r="B6" s="38" t="s">
        <v>3</v>
      </c>
      <c r="C6" s="38" t="s">
        <v>4</v>
      </c>
      <c r="G6" s="38" t="s">
        <v>192</v>
      </c>
      <c r="H6" s="38" t="s">
        <v>193</v>
      </c>
      <c r="I6" s="38" t="s">
        <v>194</v>
      </c>
      <c r="J6" s="38" t="s">
        <v>195</v>
      </c>
      <c r="K6" s="38" t="s">
        <v>196</v>
      </c>
      <c r="L6" s="38"/>
    </row>
    <row r="7" spans="1:12" x14ac:dyDescent="0.25">
      <c r="A7" s="35" t="s">
        <v>5</v>
      </c>
      <c r="B7" s="35">
        <v>2</v>
      </c>
      <c r="C7" s="35">
        <v>1690</v>
      </c>
      <c r="D7" s="35"/>
    </row>
    <row r="8" spans="1:12" x14ac:dyDescent="0.25">
      <c r="A8" s="39" t="s">
        <v>174</v>
      </c>
      <c r="B8" s="35"/>
      <c r="C8" s="35"/>
      <c r="D8" s="35"/>
      <c r="F8" s="37" t="s">
        <v>197</v>
      </c>
      <c r="G8" s="32">
        <f>2730+1880+293+(-7-5+5)-15</f>
        <v>4881</v>
      </c>
      <c r="H8" s="32">
        <f>2740+1860+245+(-7-5+5)</f>
        <v>4838</v>
      </c>
      <c r="I8" s="32">
        <f>2745+1880+267+(-7-4+5)</f>
        <v>4886</v>
      </c>
      <c r="J8" s="32">
        <f>2745+1880+377+(0+0+0)</f>
        <v>5002</v>
      </c>
      <c r="K8" s="32">
        <f>1150+1180+1830+820+539+(0-3-3-3+5)</f>
        <v>5515</v>
      </c>
    </row>
    <row r="9" spans="1:12" x14ac:dyDescent="0.25">
      <c r="A9" s="40"/>
      <c r="F9" s="37" t="s">
        <v>198</v>
      </c>
      <c r="G9" s="32">
        <f>2730+1880+256+(-7-5+5)-15</f>
        <v>4844</v>
      </c>
      <c r="H9" s="32">
        <f>2740+1860+206+(-7-5+5)</f>
        <v>4799</v>
      </c>
      <c r="I9" s="32">
        <f>2745+1880+227+(-7-4+5)</f>
        <v>4846</v>
      </c>
      <c r="J9" s="32">
        <f>2745+1880+336+(0+0+0)</f>
        <v>4961</v>
      </c>
      <c r="K9" s="32">
        <f>1150+1180+1830+820+358+(0-3-3-3+0)</f>
        <v>5329</v>
      </c>
    </row>
    <row r="10" spans="1:12" x14ac:dyDescent="0.25">
      <c r="A10" s="36" t="s">
        <v>7</v>
      </c>
      <c r="F10" s="37" t="s">
        <v>199</v>
      </c>
      <c r="G10" s="32">
        <f>2730+1800+293+(-7-5+5)-15</f>
        <v>4801</v>
      </c>
      <c r="H10" s="32">
        <f>2740+1800+225+(-7-5+5)</f>
        <v>4758</v>
      </c>
      <c r="I10" s="32">
        <f>2745+1800+263+(-7-4+5)</f>
        <v>4802</v>
      </c>
      <c r="J10" s="32">
        <f>2745+1800+368+(0+0+0)</f>
        <v>4913</v>
      </c>
      <c r="K10" s="32">
        <f>1150+1180+1830+750+358+(0-3-3-3+5)</f>
        <v>5264</v>
      </c>
    </row>
    <row r="11" spans="1:12" x14ac:dyDescent="0.25">
      <c r="A11" s="37" t="s">
        <v>2</v>
      </c>
      <c r="B11" s="38" t="s">
        <v>3</v>
      </c>
      <c r="C11" s="38" t="s">
        <v>4</v>
      </c>
      <c r="F11" s="37" t="s">
        <v>200</v>
      </c>
      <c r="G11" s="32">
        <f>2730+1800+297+(-7-5+5)-15</f>
        <v>4805</v>
      </c>
      <c r="H11" s="32">
        <f>2740+1800+230+(-7-5+5)</f>
        <v>4763</v>
      </c>
      <c r="I11" s="32">
        <f>2745+1800+266+(-7-4+5)</f>
        <v>4805</v>
      </c>
      <c r="J11" s="32">
        <f>2745+1800+368+(0+0+0)</f>
        <v>4913</v>
      </c>
      <c r="K11" s="32">
        <f>1150+1180+1830+750+367+(0-3-3-3+5)</f>
        <v>5273</v>
      </c>
    </row>
    <row r="12" spans="1:12" x14ac:dyDescent="0.25">
      <c r="A12" s="35" t="s">
        <v>219</v>
      </c>
      <c r="B12" s="32">
        <v>2</v>
      </c>
      <c r="C12" s="32">
        <v>2725</v>
      </c>
      <c r="F12" s="37" t="s">
        <v>201</v>
      </c>
      <c r="G12" s="32">
        <f>2830+1700+248+(-7-5+5)-15</f>
        <v>4756</v>
      </c>
      <c r="H12" s="32">
        <f>2840+1660+226+(-5-4+5)</f>
        <v>4722</v>
      </c>
      <c r="I12" s="32">
        <f>2845+1700+227+(-5-4+5)</f>
        <v>4768</v>
      </c>
      <c r="J12" s="32">
        <f>2845+1700+326+(0+0+0)</f>
        <v>4871</v>
      </c>
      <c r="K12" s="32">
        <f>1150+1180+1650+740+412+(0-3-3-3+5)</f>
        <v>5128</v>
      </c>
    </row>
    <row r="13" spans="1:12" x14ac:dyDescent="0.25">
      <c r="A13" s="35" t="s">
        <v>220</v>
      </c>
      <c r="B13" s="32">
        <v>2</v>
      </c>
      <c r="C13" s="32">
        <v>2700</v>
      </c>
      <c r="F13" s="37" t="s">
        <v>202</v>
      </c>
      <c r="G13" s="32">
        <f>2830+1700+225+(-7-5+5)-15</f>
        <v>4733</v>
      </c>
      <c r="H13" s="32">
        <f>2840+1660+205+(-5-4+5)</f>
        <v>4701</v>
      </c>
      <c r="I13" s="32">
        <f>2845+1700+204+(-5-4+5)</f>
        <v>4745</v>
      </c>
      <c r="J13" s="32">
        <f>2845+1700+299+(0+0+0)</f>
        <v>4844</v>
      </c>
      <c r="K13" s="32">
        <f>1150+1180+1650+740+314+(0-3-3-3+5)</f>
        <v>5030</v>
      </c>
    </row>
    <row r="14" spans="1:12" x14ac:dyDescent="0.25">
      <c r="A14" s="35" t="s">
        <v>161</v>
      </c>
      <c r="B14" s="32">
        <v>2</v>
      </c>
      <c r="C14" s="32">
        <v>2825</v>
      </c>
      <c r="F14" s="37" t="s">
        <v>203</v>
      </c>
      <c r="G14" s="32">
        <f>2830+1660+229+(-7-4+5)-15</f>
        <v>4698</v>
      </c>
      <c r="H14" s="32">
        <f>2840+1630+202+(-5-4+5)</f>
        <v>4668</v>
      </c>
      <c r="I14" s="32">
        <f>2845+1660+205+(-5-4+5)</f>
        <v>4706</v>
      </c>
      <c r="J14" s="32">
        <f>2845+1660+289+(0-4+0)</f>
        <v>4790</v>
      </c>
      <c r="K14" s="32">
        <f>1150+1180+1650+670+363+(0-3-3-3+5)</f>
        <v>5009</v>
      </c>
    </row>
    <row r="15" spans="1:12" x14ac:dyDescent="0.25">
      <c r="A15" s="35" t="s">
        <v>162</v>
      </c>
      <c r="B15" s="32">
        <v>2</v>
      </c>
      <c r="C15" s="32">
        <v>2800</v>
      </c>
      <c r="F15" s="37" t="s">
        <v>204</v>
      </c>
      <c r="G15" s="32">
        <f>2830+1660+236+(-7-4+5)-15</f>
        <v>4705</v>
      </c>
      <c r="H15" s="32">
        <f>2840+1630+210+(-5-4+5)</f>
        <v>4676</v>
      </c>
      <c r="I15" s="32">
        <f>2845+1660+209+(-5-4+5)</f>
        <v>4710</v>
      </c>
      <c r="J15" s="32">
        <f>2845+1660+288+(0-4+0)</f>
        <v>4789</v>
      </c>
      <c r="K15" s="32">
        <f>1150+1180+1650+670+432+(0-3-3-3+5)</f>
        <v>5078</v>
      </c>
    </row>
    <row r="16" spans="1:12" x14ac:dyDescent="0.25">
      <c r="A16" s="32" t="s">
        <v>10</v>
      </c>
      <c r="B16" s="32">
        <v>4</v>
      </c>
      <c r="C16" s="32">
        <v>3110</v>
      </c>
      <c r="F16" s="37" t="s">
        <v>205</v>
      </c>
      <c r="G16" s="32">
        <f>3110+740+580+254+(-5-4-3+5)</f>
        <v>4677</v>
      </c>
      <c r="H16" s="32">
        <f>3110+740+540+247+(-5-4-3+5)</f>
        <v>4630</v>
      </c>
      <c r="I16" s="32">
        <f>3115+740+560+254+(-5-3-3+5)</f>
        <v>4663</v>
      </c>
      <c r="J16" s="32">
        <f>3115+740+600+284+(0+0+0+0)</f>
        <v>4739</v>
      </c>
      <c r="K16" s="32">
        <f>1150+1180+1770+550+408+(0-3-3-3+5)</f>
        <v>5054</v>
      </c>
    </row>
    <row r="17" spans="1:11" x14ac:dyDescent="0.25">
      <c r="A17" s="35" t="s">
        <v>221</v>
      </c>
      <c r="B17" s="32">
        <v>2</v>
      </c>
      <c r="C17" s="32">
        <v>3095</v>
      </c>
      <c r="F17" s="37" t="s">
        <v>206</v>
      </c>
      <c r="G17" s="32">
        <f>3110+740+580+207+(-5-4-3+5)</f>
        <v>4630</v>
      </c>
      <c r="H17" s="32">
        <f>3110+740+540+201+(-5-4-3+5)</f>
        <v>4584</v>
      </c>
      <c r="I17" s="32">
        <f>3115+740+560+206+(-5-3-3+5)</f>
        <v>4615</v>
      </c>
      <c r="J17" s="32">
        <f>3115+740+600+231+(0+0+0+0)</f>
        <v>4686</v>
      </c>
      <c r="K17" s="32">
        <f>1150+1180+1770+550+355+(0-3-3-3+5)</f>
        <v>5001</v>
      </c>
    </row>
    <row r="18" spans="1:11" x14ac:dyDescent="0.25">
      <c r="A18" s="35" t="s">
        <v>222</v>
      </c>
      <c r="B18" s="32">
        <v>2</v>
      </c>
      <c r="C18" s="32">
        <v>3070</v>
      </c>
      <c r="F18" s="37" t="s">
        <v>207</v>
      </c>
      <c r="G18" s="32">
        <f>3110+740+520+213+(-5-4-3+5)</f>
        <v>4576</v>
      </c>
      <c r="H18" s="32">
        <f>3110+740+490+202+(-5-4-3+5)</f>
        <v>4535</v>
      </c>
      <c r="I18" s="32">
        <f>3115+740+510+200+(-5-3-3+5)</f>
        <v>4559</v>
      </c>
      <c r="J18" s="32">
        <f>3115+740+520+244+(0+0+0+0)</f>
        <v>4619</v>
      </c>
      <c r="K18" s="32">
        <f>1150+1180+1770+520+392+(0-3-3-3+5)</f>
        <v>5008</v>
      </c>
    </row>
    <row r="19" spans="1:11" x14ac:dyDescent="0.25">
      <c r="F19" s="37" t="s">
        <v>208</v>
      </c>
      <c r="G19" s="32">
        <f>3110+740+520+222+(-5-4-3+5)</f>
        <v>4585</v>
      </c>
      <c r="H19" s="32">
        <f>3110+740+490+212+(-5-4-3+5)</f>
        <v>4545</v>
      </c>
      <c r="I19" s="32">
        <f>3115+740+510+206+(-5-3-3+5)</f>
        <v>4565</v>
      </c>
      <c r="J19" s="32">
        <f>3115+740+520+242+(0+0+0+0)</f>
        <v>4617</v>
      </c>
    </row>
    <row r="20" spans="1:11" x14ac:dyDescent="0.25">
      <c r="A20" s="36" t="s">
        <v>12</v>
      </c>
      <c r="F20" s="37" t="s">
        <v>209</v>
      </c>
      <c r="G20" s="32">
        <f>3110+1210+210+(-5-4+5)</f>
        <v>4526</v>
      </c>
      <c r="H20" s="32">
        <f>3110+1190+200+(-5-3+5)</f>
        <v>4497</v>
      </c>
      <c r="I20" s="32">
        <f>3115+1200+206+(-5-3+5)</f>
        <v>4518</v>
      </c>
      <c r="J20" s="32">
        <f>3115+1210+236+(0+0+0)</f>
        <v>4561</v>
      </c>
      <c r="K20" s="32">
        <f>1150+1180+1770+520+414+(0-3-3-3+5)</f>
        <v>5030</v>
      </c>
    </row>
    <row r="21" spans="1:11" x14ac:dyDescent="0.25">
      <c r="A21" s="37" t="s">
        <v>2</v>
      </c>
      <c r="B21" s="38" t="s">
        <v>3</v>
      </c>
      <c r="C21" s="38" t="s">
        <v>4</v>
      </c>
      <c r="F21" s="37" t="s">
        <v>210</v>
      </c>
      <c r="G21" s="32">
        <f>3110+1210+211+(-5-4+5)</f>
        <v>4527</v>
      </c>
      <c r="H21" s="32">
        <f>3110+1190+202+(-5-3+5)</f>
        <v>4499</v>
      </c>
      <c r="I21" s="32">
        <f>3115+1200+205+(-5-3+5)</f>
        <v>4517</v>
      </c>
      <c r="J21" s="32">
        <f>3115+1210+230+(0+0+0)</f>
        <v>4555</v>
      </c>
    </row>
    <row r="22" spans="1:11" x14ac:dyDescent="0.25">
      <c r="A22" s="32" t="s">
        <v>13</v>
      </c>
      <c r="B22" s="32">
        <v>2</v>
      </c>
      <c r="C22" s="32">
        <v>2715</v>
      </c>
      <c r="F22" s="37" t="s">
        <v>211</v>
      </c>
      <c r="G22" s="32">
        <f>900+2740+480+246+(-3-3+0+5)</f>
        <v>4365</v>
      </c>
      <c r="H22" s="32">
        <f>900+2740+480+232+(-3-3+0+5)</f>
        <v>4351</v>
      </c>
      <c r="I22" s="32">
        <f>900+2740+480+273+(-3-3+0+0)</f>
        <v>4387</v>
      </c>
      <c r="K22" s="32">
        <f>1150+1180+1770+520+484+(0-3-3-3+5)</f>
        <v>5100</v>
      </c>
    </row>
    <row r="23" spans="1:11" x14ac:dyDescent="0.25">
      <c r="A23" s="32" t="s">
        <v>14</v>
      </c>
      <c r="B23" s="32">
        <v>2</v>
      </c>
      <c r="C23" s="32">
        <v>2740</v>
      </c>
      <c r="F23" s="37" t="s">
        <v>212</v>
      </c>
      <c r="G23" s="32">
        <f>900+2740+480+212+(-3-3+0+5)</f>
        <v>4331</v>
      </c>
      <c r="H23" s="32">
        <f>900+2740+480+198+(-3-3+0+5)</f>
        <v>4317</v>
      </c>
      <c r="I23" s="32">
        <f>900+2740+480+233+(-3-3+0+0)</f>
        <v>4347</v>
      </c>
    </row>
    <row r="24" spans="1:11" x14ac:dyDescent="0.25">
      <c r="A24" s="32" t="s">
        <v>15</v>
      </c>
      <c r="B24" s="32">
        <v>2</v>
      </c>
      <c r="C24" s="32">
        <v>2815</v>
      </c>
    </row>
    <row r="25" spans="1:11" x14ac:dyDescent="0.25">
      <c r="A25" s="32" t="s">
        <v>16</v>
      </c>
      <c r="B25" s="32">
        <v>2</v>
      </c>
      <c r="C25" s="32">
        <v>2840</v>
      </c>
    </row>
    <row r="27" spans="1:11" x14ac:dyDescent="0.25">
      <c r="A27" s="36" t="s">
        <v>17</v>
      </c>
    </row>
    <row r="28" spans="1:11" x14ac:dyDescent="0.25">
      <c r="A28" s="37" t="s">
        <v>2</v>
      </c>
      <c r="B28" s="38" t="s">
        <v>3</v>
      </c>
      <c r="C28" s="38" t="s">
        <v>4</v>
      </c>
    </row>
    <row r="29" spans="1:11" x14ac:dyDescent="0.25">
      <c r="A29" s="32" t="s">
        <v>18</v>
      </c>
      <c r="B29" s="32">
        <v>2</v>
      </c>
      <c r="C29" s="32">
        <v>1800</v>
      </c>
    </row>
    <row r="30" spans="1:11" x14ac:dyDescent="0.25">
      <c r="A30" s="32" t="s">
        <v>19</v>
      </c>
      <c r="B30" s="32">
        <v>2</v>
      </c>
      <c r="C30" s="32">
        <v>1860</v>
      </c>
    </row>
    <row r="31" spans="1:11" x14ac:dyDescent="0.25">
      <c r="A31" s="32" t="s">
        <v>20</v>
      </c>
      <c r="B31" s="32">
        <v>2</v>
      </c>
      <c r="C31" s="32">
        <v>2740</v>
      </c>
    </row>
    <row r="33" spans="1:3" x14ac:dyDescent="0.25">
      <c r="A33" s="36" t="s">
        <v>21</v>
      </c>
    </row>
    <row r="34" spans="1:3" x14ac:dyDescent="0.25">
      <c r="A34" s="37" t="s">
        <v>2</v>
      </c>
      <c r="B34" s="38" t="s">
        <v>3</v>
      </c>
      <c r="C34" s="38" t="s">
        <v>4</v>
      </c>
    </row>
    <row r="35" spans="1:3" x14ac:dyDescent="0.25">
      <c r="A35" s="41" t="s">
        <v>22</v>
      </c>
      <c r="B35" s="41">
        <v>2</v>
      </c>
      <c r="C35" s="41">
        <v>1700</v>
      </c>
    </row>
    <row r="36" spans="1:3" x14ac:dyDescent="0.25">
      <c r="A36" s="41" t="s">
        <v>23</v>
      </c>
      <c r="B36" s="41">
        <v>2</v>
      </c>
      <c r="C36" s="41">
        <v>1800</v>
      </c>
    </row>
    <row r="37" spans="1:3" x14ac:dyDescent="0.25">
      <c r="A37" s="41" t="s">
        <v>24</v>
      </c>
      <c r="B37" s="41">
        <v>2</v>
      </c>
      <c r="C37" s="41">
        <v>1880</v>
      </c>
    </row>
    <row r="39" spans="1:3" x14ac:dyDescent="0.25">
      <c r="A39" s="36" t="s">
        <v>25</v>
      </c>
    </row>
    <row r="40" spans="1:3" x14ac:dyDescent="0.25">
      <c r="A40" s="37" t="s">
        <v>2</v>
      </c>
      <c r="B40" s="38" t="s">
        <v>3</v>
      </c>
      <c r="C40" s="38" t="s">
        <v>4</v>
      </c>
    </row>
    <row r="41" spans="1:3" x14ac:dyDescent="0.25">
      <c r="A41" s="32" t="s">
        <v>34</v>
      </c>
      <c r="B41" s="32">
        <v>2</v>
      </c>
      <c r="C41" s="32">
        <v>198</v>
      </c>
    </row>
    <row r="42" spans="1:3" x14ac:dyDescent="0.25">
      <c r="A42" s="32" t="s">
        <v>175</v>
      </c>
      <c r="B42" s="32">
        <v>4</v>
      </c>
      <c r="C42" s="32">
        <v>200</v>
      </c>
    </row>
    <row r="43" spans="1:3" x14ac:dyDescent="0.25">
      <c r="A43" s="32" t="s">
        <v>26</v>
      </c>
      <c r="B43" s="32">
        <v>2</v>
      </c>
      <c r="C43" s="32">
        <v>201</v>
      </c>
    </row>
    <row r="44" spans="1:3" x14ac:dyDescent="0.25">
      <c r="A44" s="32" t="s">
        <v>176</v>
      </c>
      <c r="B44" s="32">
        <v>6</v>
      </c>
      <c r="C44" s="32">
        <v>202</v>
      </c>
    </row>
    <row r="45" spans="1:3" x14ac:dyDescent="0.25">
      <c r="A45" s="32" t="s">
        <v>43</v>
      </c>
      <c r="B45" s="32">
        <v>2</v>
      </c>
      <c r="C45" s="32">
        <v>204</v>
      </c>
    </row>
    <row r="46" spans="1:3" x14ac:dyDescent="0.25">
      <c r="A46" s="32" t="s">
        <v>177</v>
      </c>
      <c r="B46" s="32">
        <v>6</v>
      </c>
      <c r="C46" s="32">
        <v>205</v>
      </c>
    </row>
    <row r="47" spans="1:3" x14ac:dyDescent="0.25">
      <c r="A47" s="32" t="s">
        <v>178</v>
      </c>
      <c r="B47" s="32">
        <v>8</v>
      </c>
      <c r="C47" s="32">
        <v>206</v>
      </c>
    </row>
    <row r="48" spans="1:3" x14ac:dyDescent="0.25">
      <c r="A48" s="32" t="s">
        <v>47</v>
      </c>
      <c r="B48" s="32">
        <v>2</v>
      </c>
      <c r="C48" s="32">
        <v>209</v>
      </c>
    </row>
    <row r="49" spans="1:3" x14ac:dyDescent="0.25">
      <c r="A49" s="32" t="s">
        <v>38</v>
      </c>
      <c r="B49" s="32">
        <v>2</v>
      </c>
      <c r="C49" s="32">
        <v>210</v>
      </c>
    </row>
    <row r="50" spans="1:3" x14ac:dyDescent="0.25">
      <c r="A50" s="32" t="s">
        <v>179</v>
      </c>
      <c r="B50" s="32">
        <v>4</v>
      </c>
      <c r="C50" s="32">
        <v>212</v>
      </c>
    </row>
    <row r="51" spans="1:3" x14ac:dyDescent="0.25">
      <c r="A51" s="32" t="s">
        <v>44</v>
      </c>
      <c r="B51" s="32">
        <v>2</v>
      </c>
      <c r="C51" s="32">
        <v>225</v>
      </c>
    </row>
    <row r="52" spans="1:3" x14ac:dyDescent="0.25">
      <c r="A52" s="32" t="s">
        <v>180</v>
      </c>
      <c r="B52" s="32">
        <v>4</v>
      </c>
      <c r="C52" s="32">
        <v>227</v>
      </c>
    </row>
    <row r="53" spans="1:3" x14ac:dyDescent="0.25">
      <c r="A53" s="32" t="s">
        <v>49</v>
      </c>
      <c r="B53" s="32">
        <v>2</v>
      </c>
      <c r="C53" s="32">
        <v>230</v>
      </c>
    </row>
    <row r="54" spans="1:3" x14ac:dyDescent="0.25">
      <c r="A54" s="32" t="s">
        <v>52</v>
      </c>
      <c r="B54" s="32">
        <v>2</v>
      </c>
      <c r="C54" s="32">
        <v>231</v>
      </c>
    </row>
    <row r="55" spans="1:3" x14ac:dyDescent="0.25">
      <c r="A55" s="32" t="s">
        <v>48</v>
      </c>
      <c r="B55" s="32">
        <v>2</v>
      </c>
      <c r="C55" s="32">
        <v>232</v>
      </c>
    </row>
    <row r="56" spans="1:3" x14ac:dyDescent="0.25">
      <c r="A56" s="32" t="s">
        <v>157</v>
      </c>
      <c r="B56" s="32">
        <v>2</v>
      </c>
      <c r="C56" s="32">
        <v>233</v>
      </c>
    </row>
    <row r="57" spans="1:3" x14ac:dyDescent="0.25">
      <c r="A57" s="32" t="s">
        <v>54</v>
      </c>
      <c r="B57" s="32">
        <v>2</v>
      </c>
      <c r="C57" s="32">
        <v>236</v>
      </c>
    </row>
    <row r="58" spans="1:3" x14ac:dyDescent="0.25">
      <c r="A58" s="32" t="s">
        <v>55</v>
      </c>
      <c r="B58" s="32">
        <v>2</v>
      </c>
      <c r="C58" s="32">
        <v>242</v>
      </c>
    </row>
    <row r="59" spans="1:3" x14ac:dyDescent="0.25">
      <c r="A59" s="32" t="s">
        <v>56</v>
      </c>
      <c r="B59" s="32">
        <v>2</v>
      </c>
      <c r="C59" s="32">
        <v>244</v>
      </c>
    </row>
    <row r="60" spans="1:3" x14ac:dyDescent="0.25">
      <c r="A60" s="32" t="s">
        <v>51</v>
      </c>
      <c r="B60" s="32">
        <v>2</v>
      </c>
      <c r="C60" s="32">
        <v>246</v>
      </c>
    </row>
    <row r="61" spans="1:3" x14ac:dyDescent="0.25">
      <c r="A61" s="32" t="s">
        <v>36</v>
      </c>
      <c r="B61" s="32">
        <v>2</v>
      </c>
      <c r="C61" s="32">
        <v>247</v>
      </c>
    </row>
    <row r="62" spans="1:3" x14ac:dyDescent="0.25">
      <c r="A62" s="32" t="s">
        <v>45</v>
      </c>
      <c r="B62" s="32">
        <v>2</v>
      </c>
      <c r="C62" s="32">
        <v>254</v>
      </c>
    </row>
    <row r="63" spans="1:3" x14ac:dyDescent="0.25">
      <c r="A63" s="32" t="s">
        <v>57</v>
      </c>
      <c r="B63" s="32">
        <v>2</v>
      </c>
      <c r="C63" s="32">
        <v>263</v>
      </c>
    </row>
    <row r="64" spans="1:3" x14ac:dyDescent="0.25">
      <c r="A64" s="32" t="s">
        <v>58</v>
      </c>
      <c r="B64" s="32">
        <v>2</v>
      </c>
      <c r="C64" s="32">
        <v>266</v>
      </c>
    </row>
    <row r="65" spans="1:3" x14ac:dyDescent="0.25">
      <c r="A65" s="32" t="s">
        <v>53</v>
      </c>
      <c r="B65" s="32">
        <v>2</v>
      </c>
      <c r="C65" s="32">
        <v>267</v>
      </c>
    </row>
    <row r="66" spans="1:3" x14ac:dyDescent="0.25">
      <c r="A66" s="32" t="s">
        <v>59</v>
      </c>
      <c r="B66" s="32">
        <v>2</v>
      </c>
      <c r="C66" s="32">
        <v>273</v>
      </c>
    </row>
    <row r="67" spans="1:3" x14ac:dyDescent="0.25">
      <c r="A67" s="32" t="s">
        <v>60</v>
      </c>
      <c r="B67" s="32">
        <v>2</v>
      </c>
      <c r="C67" s="32">
        <v>284</v>
      </c>
    </row>
    <row r="68" spans="1:3" x14ac:dyDescent="0.25">
      <c r="A68" s="32" t="s">
        <v>61</v>
      </c>
      <c r="B68" s="32">
        <v>2</v>
      </c>
      <c r="C68" s="32">
        <v>288</v>
      </c>
    </row>
    <row r="69" spans="1:3" x14ac:dyDescent="0.25">
      <c r="A69" s="32" t="s">
        <v>63</v>
      </c>
      <c r="B69" s="32">
        <v>2</v>
      </c>
      <c r="C69" s="32">
        <v>289</v>
      </c>
    </row>
    <row r="70" spans="1:3" x14ac:dyDescent="0.25">
      <c r="A70" s="32" t="s">
        <v>62</v>
      </c>
      <c r="B70" s="32">
        <v>2</v>
      </c>
      <c r="C70" s="32">
        <v>299</v>
      </c>
    </row>
    <row r="71" spans="1:3" x14ac:dyDescent="0.25">
      <c r="A71" s="32" t="s">
        <v>64</v>
      </c>
      <c r="B71" s="32">
        <v>2</v>
      </c>
      <c r="C71" s="32">
        <v>314</v>
      </c>
    </row>
    <row r="72" spans="1:3" x14ac:dyDescent="0.25">
      <c r="A72" s="32" t="s">
        <v>66</v>
      </c>
      <c r="B72" s="32">
        <v>2</v>
      </c>
      <c r="C72" s="32">
        <v>326</v>
      </c>
    </row>
    <row r="73" spans="1:3" x14ac:dyDescent="0.25">
      <c r="A73" s="32" t="s">
        <v>65</v>
      </c>
      <c r="B73" s="32">
        <v>2</v>
      </c>
      <c r="C73" s="32">
        <v>336</v>
      </c>
    </row>
    <row r="74" spans="1:3" x14ac:dyDescent="0.25">
      <c r="A74" s="32" t="s">
        <v>181</v>
      </c>
      <c r="B74" s="32">
        <v>4</v>
      </c>
      <c r="C74" s="32">
        <v>358</v>
      </c>
    </row>
    <row r="75" spans="1:3" x14ac:dyDescent="0.25">
      <c r="A75" s="32" t="s">
        <v>72</v>
      </c>
      <c r="B75" s="32">
        <v>2</v>
      </c>
      <c r="C75" s="32">
        <v>363</v>
      </c>
    </row>
    <row r="76" spans="1:3" x14ac:dyDescent="0.25">
      <c r="A76" s="32" t="s">
        <v>68</v>
      </c>
      <c r="B76" s="32">
        <v>2</v>
      </c>
      <c r="C76" s="32">
        <v>367</v>
      </c>
    </row>
    <row r="77" spans="1:3" x14ac:dyDescent="0.25">
      <c r="A77" s="32" t="s">
        <v>167</v>
      </c>
      <c r="B77" s="32">
        <v>4</v>
      </c>
      <c r="C77" s="32">
        <v>368</v>
      </c>
    </row>
    <row r="78" spans="1:3" x14ac:dyDescent="0.25">
      <c r="A78" s="32" t="s">
        <v>70</v>
      </c>
      <c r="B78" s="32">
        <v>2</v>
      </c>
      <c r="C78" s="32">
        <v>377</v>
      </c>
    </row>
    <row r="79" spans="1:3" x14ac:dyDescent="0.25">
      <c r="A79" s="32" t="s">
        <v>75</v>
      </c>
      <c r="B79" s="32">
        <v>2</v>
      </c>
      <c r="C79" s="32">
        <v>355</v>
      </c>
    </row>
    <row r="80" spans="1:3" x14ac:dyDescent="0.25">
      <c r="A80" s="32" t="s">
        <v>77</v>
      </c>
      <c r="B80" s="32">
        <v>2</v>
      </c>
      <c r="C80" s="32">
        <v>412</v>
      </c>
    </row>
    <row r="81" spans="1:3" x14ac:dyDescent="0.25">
      <c r="A81" s="32" t="s">
        <v>78</v>
      </c>
      <c r="B81" s="32">
        <v>2</v>
      </c>
      <c r="C81" s="32">
        <v>432</v>
      </c>
    </row>
    <row r="82" spans="1:3" x14ac:dyDescent="0.25">
      <c r="A82" s="32" t="s">
        <v>80</v>
      </c>
      <c r="B82" s="32">
        <v>2</v>
      </c>
      <c r="C82" s="32">
        <v>392</v>
      </c>
    </row>
    <row r="83" spans="1:3" x14ac:dyDescent="0.25">
      <c r="A83" s="32" t="s">
        <v>81</v>
      </c>
      <c r="B83" s="32">
        <v>2</v>
      </c>
      <c r="C83" s="32">
        <v>408</v>
      </c>
    </row>
    <row r="84" spans="1:3" x14ac:dyDescent="0.25">
      <c r="A84" s="32" t="s">
        <v>82</v>
      </c>
      <c r="B84" s="32">
        <v>2</v>
      </c>
      <c r="C84" s="32">
        <v>414</v>
      </c>
    </row>
    <row r="85" spans="1:3" x14ac:dyDescent="0.25">
      <c r="A85" s="32" t="s">
        <v>74</v>
      </c>
      <c r="B85" s="32">
        <v>6</v>
      </c>
      <c r="C85" s="32">
        <v>480</v>
      </c>
    </row>
    <row r="86" spans="1:3" x14ac:dyDescent="0.25">
      <c r="A86" s="32" t="s">
        <v>182</v>
      </c>
      <c r="B86" s="32">
        <v>2</v>
      </c>
      <c r="C86" s="32">
        <v>490</v>
      </c>
    </row>
    <row r="87" spans="1:3" x14ac:dyDescent="0.25">
      <c r="A87" s="32" t="s">
        <v>183</v>
      </c>
      <c r="B87" s="32">
        <v>2</v>
      </c>
      <c r="C87" s="32">
        <v>510</v>
      </c>
    </row>
    <row r="88" spans="1:3" x14ac:dyDescent="0.25">
      <c r="A88" s="32" t="s">
        <v>184</v>
      </c>
      <c r="B88" s="32">
        <v>4</v>
      </c>
      <c r="C88" s="32">
        <v>520</v>
      </c>
    </row>
    <row r="89" spans="1:3" x14ac:dyDescent="0.25">
      <c r="A89" s="32" t="s">
        <v>84</v>
      </c>
      <c r="B89" s="32">
        <v>2</v>
      </c>
      <c r="C89" s="32">
        <v>539</v>
      </c>
    </row>
    <row r="90" spans="1:3" x14ac:dyDescent="0.25">
      <c r="A90" s="32" t="s">
        <v>85</v>
      </c>
      <c r="B90" s="32">
        <v>2</v>
      </c>
      <c r="C90" s="32">
        <v>484</v>
      </c>
    </row>
    <row r="91" spans="1:3" x14ac:dyDescent="0.25">
      <c r="A91" s="32" t="s">
        <v>79</v>
      </c>
      <c r="B91" s="32">
        <v>2</v>
      </c>
      <c r="C91" s="32">
        <v>550</v>
      </c>
    </row>
    <row r="92" spans="1:3" x14ac:dyDescent="0.25">
      <c r="A92" s="32" t="s">
        <v>185</v>
      </c>
      <c r="B92" s="32">
        <v>2</v>
      </c>
      <c r="C92" s="32">
        <v>560</v>
      </c>
    </row>
    <row r="93" spans="1:3" x14ac:dyDescent="0.25">
      <c r="A93" s="32" t="s">
        <v>186</v>
      </c>
      <c r="B93" s="32">
        <v>2</v>
      </c>
      <c r="C93" s="32">
        <v>600</v>
      </c>
    </row>
    <row r="94" spans="1:3" x14ac:dyDescent="0.25">
      <c r="A94" s="32" t="s">
        <v>86</v>
      </c>
      <c r="B94" s="32">
        <v>2</v>
      </c>
      <c r="C94" s="32">
        <v>670</v>
      </c>
    </row>
    <row r="95" spans="1:3" x14ac:dyDescent="0.25">
      <c r="A95" s="32" t="s">
        <v>87</v>
      </c>
      <c r="B95" s="32">
        <v>2</v>
      </c>
      <c r="C95" s="32">
        <v>740</v>
      </c>
    </row>
    <row r="96" spans="1:3" x14ac:dyDescent="0.25">
      <c r="A96" s="32" t="s">
        <v>88</v>
      </c>
      <c r="B96" s="32">
        <v>2</v>
      </c>
      <c r="C96" s="32">
        <v>750</v>
      </c>
    </row>
    <row r="97" spans="1:3" x14ac:dyDescent="0.25">
      <c r="A97" s="32" t="s">
        <v>89</v>
      </c>
      <c r="B97" s="32">
        <v>2</v>
      </c>
      <c r="C97" s="32">
        <v>820</v>
      </c>
    </row>
    <row r="98" spans="1:3" x14ac:dyDescent="0.25">
      <c r="A98" s="32" t="s">
        <v>187</v>
      </c>
      <c r="B98" s="32">
        <v>2</v>
      </c>
      <c r="C98" s="32">
        <v>1190</v>
      </c>
    </row>
    <row r="99" spans="1:3" x14ac:dyDescent="0.25">
      <c r="A99" s="32" t="s">
        <v>188</v>
      </c>
      <c r="B99" s="32">
        <v>2</v>
      </c>
      <c r="C99" s="32">
        <v>1200</v>
      </c>
    </row>
    <row r="100" spans="1:3" x14ac:dyDescent="0.25">
      <c r="A100" s="32" t="s">
        <v>189</v>
      </c>
      <c r="B100" s="32">
        <v>2</v>
      </c>
      <c r="C100" s="32">
        <v>1210</v>
      </c>
    </row>
    <row r="102" spans="1:3" x14ac:dyDescent="0.25">
      <c r="A102" s="36" t="s">
        <v>91</v>
      </c>
    </row>
    <row r="103" spans="1:3" x14ac:dyDescent="0.25">
      <c r="A103" s="37" t="s">
        <v>2</v>
      </c>
      <c r="B103" s="38" t="s">
        <v>3</v>
      </c>
      <c r="C103" s="38" t="s">
        <v>4</v>
      </c>
    </row>
    <row r="104" spans="1:3" x14ac:dyDescent="0.25">
      <c r="A104" s="41" t="s">
        <v>92</v>
      </c>
      <c r="B104" s="41">
        <v>2</v>
      </c>
      <c r="C104" s="41">
        <v>207</v>
      </c>
    </row>
    <row r="105" spans="1:3" x14ac:dyDescent="0.25">
      <c r="A105" s="41" t="s">
        <v>94</v>
      </c>
      <c r="B105" s="41">
        <v>2</v>
      </c>
      <c r="C105" s="41">
        <v>210</v>
      </c>
    </row>
    <row r="106" spans="1:3" x14ac:dyDescent="0.25">
      <c r="A106" s="41" t="s">
        <v>93</v>
      </c>
      <c r="B106" s="41">
        <v>2</v>
      </c>
      <c r="C106" s="41">
        <v>211</v>
      </c>
    </row>
    <row r="107" spans="1:3" x14ac:dyDescent="0.25">
      <c r="A107" s="41" t="s">
        <v>95</v>
      </c>
      <c r="B107" s="41">
        <v>2</v>
      </c>
      <c r="C107" s="41">
        <v>213</v>
      </c>
    </row>
    <row r="108" spans="1:3" x14ac:dyDescent="0.25">
      <c r="A108" s="41" t="s">
        <v>96</v>
      </c>
      <c r="B108" s="41">
        <v>2</v>
      </c>
      <c r="C108" s="41">
        <v>222</v>
      </c>
    </row>
    <row r="109" spans="1:3" x14ac:dyDescent="0.25">
      <c r="A109" s="41" t="s">
        <v>97</v>
      </c>
      <c r="B109" s="41">
        <v>2</v>
      </c>
      <c r="C109" s="41">
        <v>520</v>
      </c>
    </row>
    <row r="110" spans="1:3" x14ac:dyDescent="0.25">
      <c r="A110" s="41" t="s">
        <v>98</v>
      </c>
      <c r="B110" s="41">
        <v>2</v>
      </c>
      <c r="C110" s="41">
        <v>1210</v>
      </c>
    </row>
    <row r="112" spans="1:3" x14ac:dyDescent="0.25">
      <c r="A112" s="36" t="s">
        <v>99</v>
      </c>
    </row>
    <row r="113" spans="1:3" x14ac:dyDescent="0.25">
      <c r="A113" s="37" t="s">
        <v>2</v>
      </c>
      <c r="B113" s="38" t="s">
        <v>3</v>
      </c>
      <c r="C113" s="38" t="s">
        <v>4</v>
      </c>
    </row>
    <row r="114" spans="1:3" x14ac:dyDescent="0.25">
      <c r="A114" s="32" t="s">
        <v>100</v>
      </c>
      <c r="B114" s="32">
        <v>2</v>
      </c>
      <c r="C114" s="32">
        <v>226</v>
      </c>
    </row>
    <row r="115" spans="1:3" x14ac:dyDescent="0.25">
      <c r="A115" s="32" t="s">
        <v>102</v>
      </c>
      <c r="B115" s="32">
        <v>2</v>
      </c>
      <c r="C115" s="32">
        <v>230</v>
      </c>
    </row>
    <row r="116" spans="1:3" x14ac:dyDescent="0.25">
      <c r="A116" s="32" t="s">
        <v>101</v>
      </c>
      <c r="B116" s="32">
        <v>2</v>
      </c>
      <c r="C116" s="32">
        <v>245</v>
      </c>
    </row>
    <row r="117" spans="1:3" x14ac:dyDescent="0.25">
      <c r="A117" s="32" t="s">
        <v>103</v>
      </c>
      <c r="B117" s="32">
        <v>2</v>
      </c>
      <c r="C117" s="32">
        <v>540</v>
      </c>
    </row>
    <row r="118" spans="1:3" x14ac:dyDescent="0.25">
      <c r="A118" s="32" t="s">
        <v>104</v>
      </c>
      <c r="B118" s="32">
        <v>4</v>
      </c>
      <c r="C118" s="32">
        <v>740</v>
      </c>
    </row>
    <row r="119" spans="1:3" x14ac:dyDescent="0.25">
      <c r="A119" s="32" t="s">
        <v>105</v>
      </c>
      <c r="B119" s="32">
        <v>4</v>
      </c>
      <c r="C119" s="32">
        <v>1660</v>
      </c>
    </row>
    <row r="120" spans="1:3" x14ac:dyDescent="0.25">
      <c r="A120" s="32" t="s">
        <v>106</v>
      </c>
      <c r="B120" s="32">
        <v>4</v>
      </c>
      <c r="C120" s="32">
        <v>1700</v>
      </c>
    </row>
    <row r="121" spans="1:3" x14ac:dyDescent="0.25">
      <c r="A121" s="32" t="s">
        <v>107</v>
      </c>
      <c r="B121" s="32">
        <v>2</v>
      </c>
      <c r="C121" s="32">
        <v>1800</v>
      </c>
    </row>
    <row r="122" spans="1:3" x14ac:dyDescent="0.25">
      <c r="A122" s="32" t="s">
        <v>108</v>
      </c>
      <c r="B122" s="32">
        <v>2</v>
      </c>
      <c r="C122" s="32">
        <v>1880</v>
      </c>
    </row>
    <row r="124" spans="1:3" x14ac:dyDescent="0.25">
      <c r="A124" s="36" t="s">
        <v>109</v>
      </c>
    </row>
    <row r="125" spans="1:3" x14ac:dyDescent="0.25">
      <c r="A125" s="37" t="s">
        <v>2</v>
      </c>
      <c r="B125" s="38" t="s">
        <v>3</v>
      </c>
      <c r="C125" s="38" t="s">
        <v>4</v>
      </c>
    </row>
    <row r="126" spans="1:3" x14ac:dyDescent="0.25">
      <c r="A126" s="41" t="s">
        <v>110</v>
      </c>
      <c r="B126" s="41">
        <v>2</v>
      </c>
      <c r="C126" s="41">
        <v>225</v>
      </c>
    </row>
    <row r="127" spans="1:3" x14ac:dyDescent="0.25">
      <c r="A127" s="41" t="s">
        <v>113</v>
      </c>
      <c r="B127" s="41">
        <v>2</v>
      </c>
      <c r="C127" s="41">
        <v>229</v>
      </c>
    </row>
    <row r="128" spans="1:3" x14ac:dyDescent="0.25">
      <c r="A128" s="41" t="s">
        <v>114</v>
      </c>
      <c r="B128" s="41">
        <v>2</v>
      </c>
      <c r="C128" s="41">
        <v>236</v>
      </c>
    </row>
    <row r="129" spans="1:3" x14ac:dyDescent="0.25">
      <c r="A129" s="41" t="s">
        <v>112</v>
      </c>
      <c r="B129" s="41">
        <v>2</v>
      </c>
      <c r="C129" s="41">
        <v>254</v>
      </c>
    </row>
    <row r="130" spans="1:3" x14ac:dyDescent="0.25">
      <c r="A130" s="41" t="s">
        <v>111</v>
      </c>
      <c r="B130" s="41">
        <v>2</v>
      </c>
      <c r="C130" s="41">
        <v>256</v>
      </c>
    </row>
    <row r="131" spans="1:3" x14ac:dyDescent="0.25">
      <c r="A131" s="41" t="s">
        <v>115</v>
      </c>
      <c r="B131" s="41">
        <v>2</v>
      </c>
      <c r="C131" s="41">
        <v>293</v>
      </c>
    </row>
    <row r="132" spans="1:3" x14ac:dyDescent="0.25">
      <c r="A132" s="41" t="s">
        <v>116</v>
      </c>
      <c r="B132" s="41">
        <v>2</v>
      </c>
      <c r="C132" s="41">
        <v>580</v>
      </c>
    </row>
    <row r="133" spans="1:3" x14ac:dyDescent="0.25">
      <c r="A133" s="41" t="s">
        <v>117</v>
      </c>
      <c r="B133" s="41">
        <v>2</v>
      </c>
      <c r="C133" s="41">
        <v>1650</v>
      </c>
    </row>
    <row r="134" spans="1:3" x14ac:dyDescent="0.25">
      <c r="A134" s="41" t="s">
        <v>118</v>
      </c>
      <c r="B134" s="41">
        <v>2</v>
      </c>
      <c r="C134" s="41">
        <v>1770</v>
      </c>
    </row>
    <row r="135" spans="1:3" x14ac:dyDescent="0.25">
      <c r="A135" s="41" t="s">
        <v>119</v>
      </c>
      <c r="B135" s="41">
        <v>2</v>
      </c>
      <c r="C135" s="41">
        <v>1830</v>
      </c>
    </row>
    <row r="137" spans="1:3" x14ac:dyDescent="0.25">
      <c r="A137" s="36" t="s">
        <v>120</v>
      </c>
    </row>
    <row r="138" spans="1:3" x14ac:dyDescent="0.25">
      <c r="A138" s="37" t="s">
        <v>2</v>
      </c>
      <c r="B138" s="38" t="s">
        <v>3</v>
      </c>
      <c r="C138" s="38" t="s">
        <v>4</v>
      </c>
    </row>
    <row r="139" spans="1:3" x14ac:dyDescent="0.25">
      <c r="A139" s="32" t="s">
        <v>121</v>
      </c>
      <c r="B139" s="32">
        <v>2</v>
      </c>
      <c r="C139" s="32">
        <v>740</v>
      </c>
    </row>
    <row r="140" spans="1:3" x14ac:dyDescent="0.25">
      <c r="A140" s="32" t="s">
        <v>122</v>
      </c>
      <c r="B140" s="32">
        <v>2</v>
      </c>
      <c r="C140" s="32">
        <v>1630</v>
      </c>
    </row>
    <row r="141" spans="1:3" x14ac:dyDescent="0.25">
      <c r="A141" s="32" t="s">
        <v>123</v>
      </c>
      <c r="B141" s="32">
        <v>2</v>
      </c>
      <c r="C141" s="32">
        <v>1660</v>
      </c>
    </row>
    <row r="142" spans="1:3" x14ac:dyDescent="0.25">
      <c r="A142" s="32" t="s">
        <v>124</v>
      </c>
      <c r="B142" s="32">
        <v>2</v>
      </c>
      <c r="C142" s="32">
        <v>1800</v>
      </c>
    </row>
    <row r="143" spans="1:3" x14ac:dyDescent="0.25">
      <c r="A143" s="32" t="s">
        <v>125</v>
      </c>
      <c r="B143" s="32">
        <v>2</v>
      </c>
      <c r="C143" s="32">
        <v>1880</v>
      </c>
    </row>
    <row r="145" spans="1:3" x14ac:dyDescent="0.25">
      <c r="A145" s="36" t="s">
        <v>126</v>
      </c>
    </row>
    <row r="146" spans="1:3" x14ac:dyDescent="0.25">
      <c r="A146" s="37" t="s">
        <v>2</v>
      </c>
      <c r="B146" s="38" t="s">
        <v>3</v>
      </c>
      <c r="C146" s="38" t="s">
        <v>4</v>
      </c>
    </row>
    <row r="147" spans="1:3" x14ac:dyDescent="0.25">
      <c r="A147" s="41" t="s">
        <v>127</v>
      </c>
      <c r="B147" s="41">
        <v>2</v>
      </c>
      <c r="C147" s="41">
        <v>248</v>
      </c>
    </row>
    <row r="148" spans="1:3" x14ac:dyDescent="0.25">
      <c r="A148" s="41" t="s">
        <v>128</v>
      </c>
      <c r="B148" s="41">
        <v>2</v>
      </c>
      <c r="C148" s="41">
        <v>293</v>
      </c>
    </row>
    <row r="149" spans="1:3" x14ac:dyDescent="0.25">
      <c r="A149" s="41" t="s">
        <v>129</v>
      </c>
      <c r="B149" s="41">
        <v>2</v>
      </c>
      <c r="C149" s="41">
        <v>297</v>
      </c>
    </row>
    <row r="150" spans="1:3" x14ac:dyDescent="0.25">
      <c r="A150" s="41" t="s">
        <v>130</v>
      </c>
      <c r="B150" s="41">
        <v>2</v>
      </c>
      <c r="C150" s="41">
        <v>740</v>
      </c>
    </row>
    <row r="151" spans="1:3" x14ac:dyDescent="0.25">
      <c r="A151" s="41" t="s">
        <v>131</v>
      </c>
      <c r="B151" s="41">
        <v>2</v>
      </c>
      <c r="C151" s="41">
        <v>1660</v>
      </c>
    </row>
    <row r="153" spans="1:3" x14ac:dyDescent="0.25">
      <c r="A153" s="36" t="s">
        <v>132</v>
      </c>
    </row>
    <row r="154" spans="1:3" x14ac:dyDescent="0.25">
      <c r="A154" s="37" t="s">
        <v>2</v>
      </c>
      <c r="B154" s="38" t="s">
        <v>3</v>
      </c>
      <c r="C154" s="38" t="s">
        <v>4</v>
      </c>
    </row>
    <row r="155" spans="1:3" x14ac:dyDescent="0.25">
      <c r="A155" s="32" t="s">
        <v>133</v>
      </c>
      <c r="B155" s="32">
        <v>2</v>
      </c>
      <c r="C155" s="32">
        <v>1180</v>
      </c>
    </row>
    <row r="156" spans="1:3" x14ac:dyDescent="0.25">
      <c r="A156" s="32" t="s">
        <v>134</v>
      </c>
      <c r="B156" s="32">
        <v>2</v>
      </c>
      <c r="C156" s="32">
        <v>900</v>
      </c>
    </row>
    <row r="158" spans="1:3" x14ac:dyDescent="0.25">
      <c r="A158" s="42" t="s">
        <v>135</v>
      </c>
    </row>
    <row r="160" spans="1:3" x14ac:dyDescent="0.25">
      <c r="A160" s="42" t="s">
        <v>136</v>
      </c>
    </row>
    <row r="161" spans="1:4" x14ac:dyDescent="0.25">
      <c r="A161" s="43" t="s">
        <v>2</v>
      </c>
      <c r="B161" s="44" t="s">
        <v>3</v>
      </c>
      <c r="C161" s="44" t="s">
        <v>4</v>
      </c>
    </row>
    <row r="162" spans="1:4" x14ac:dyDescent="0.25">
      <c r="A162" s="35" t="s">
        <v>137</v>
      </c>
      <c r="B162" s="35">
        <v>2</v>
      </c>
      <c r="C162" s="35">
        <v>1315</v>
      </c>
      <c r="D162" s="35"/>
    </row>
    <row r="163" spans="1:4" x14ac:dyDescent="0.25">
      <c r="A163" s="39" t="s">
        <v>190</v>
      </c>
      <c r="B163" s="35"/>
      <c r="C163" s="35"/>
      <c r="D163" s="35"/>
    </row>
    <row r="164" spans="1:4" x14ac:dyDescent="0.25">
      <c r="A164" s="39"/>
      <c r="B164" s="35"/>
      <c r="C164" s="35"/>
      <c r="D164" s="35"/>
    </row>
    <row r="165" spans="1:4" x14ac:dyDescent="0.25">
      <c r="A165" s="35" t="s">
        <v>139</v>
      </c>
      <c r="B165" s="35">
        <v>2</v>
      </c>
      <c r="C165" s="35">
        <v>1965</v>
      </c>
      <c r="D165" s="35"/>
    </row>
    <row r="166" spans="1:4" x14ac:dyDescent="0.25">
      <c r="A166" s="35" t="s">
        <v>191</v>
      </c>
      <c r="B166" s="35"/>
      <c r="C166" s="35"/>
      <c r="D166" s="35"/>
    </row>
    <row r="167" spans="1:4" x14ac:dyDescent="0.25">
      <c r="A167" s="40"/>
    </row>
    <row r="168" spans="1:4" x14ac:dyDescent="0.25">
      <c r="A168" s="42" t="s">
        <v>141</v>
      </c>
    </row>
    <row r="169" spans="1:4" x14ac:dyDescent="0.25">
      <c r="A169" s="43" t="s">
        <v>2</v>
      </c>
      <c r="B169" s="44" t="s">
        <v>3</v>
      </c>
      <c r="C169" s="44" t="s">
        <v>4</v>
      </c>
    </row>
    <row r="170" spans="1:4" x14ac:dyDescent="0.25">
      <c r="A170" s="35" t="s">
        <v>142</v>
      </c>
      <c r="B170" s="32">
        <v>2</v>
      </c>
      <c r="C170" s="32">
        <v>2850</v>
      </c>
    </row>
    <row r="172" spans="1:4" x14ac:dyDescent="0.25">
      <c r="A172" s="42" t="s">
        <v>143</v>
      </c>
    </row>
    <row r="173" spans="1:4" x14ac:dyDescent="0.25">
      <c r="A173" s="43" t="s">
        <v>2</v>
      </c>
      <c r="B173" s="44" t="s">
        <v>3</v>
      </c>
      <c r="C173" s="44" t="s">
        <v>4</v>
      </c>
    </row>
    <row r="174" spans="1:4" x14ac:dyDescent="0.25">
      <c r="A174" s="35"/>
    </row>
    <row r="175" spans="1:4" x14ac:dyDescent="0.25">
      <c r="A175" s="35" t="s">
        <v>144</v>
      </c>
      <c r="B175" s="32">
        <v>2</v>
      </c>
      <c r="C175" s="32">
        <v>658</v>
      </c>
    </row>
    <row r="176" spans="1:4" x14ac:dyDescent="0.25">
      <c r="A176" s="35" t="s">
        <v>145</v>
      </c>
      <c r="B176" s="32">
        <v>2</v>
      </c>
      <c r="C176" s="32">
        <v>557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opLeftCell="A163" zoomScale="80" zoomScaleNormal="80" workbookViewId="0">
      <selection activeCell="D163" sqref="D163"/>
    </sheetView>
  </sheetViews>
  <sheetFormatPr defaultRowHeight="15" x14ac:dyDescent="0.25"/>
  <cols>
    <col min="1" max="1" width="56" customWidth="1"/>
  </cols>
  <sheetData>
    <row r="1" spans="1:11" ht="20.25" x14ac:dyDescent="0.3">
      <c r="A1" s="1" t="s">
        <v>0</v>
      </c>
    </row>
    <row r="2" spans="1:11" x14ac:dyDescent="0.25">
      <c r="A2" s="2" t="s">
        <v>217</v>
      </c>
    </row>
    <row r="3" spans="1:11" x14ac:dyDescent="0.25">
      <c r="A3" s="2"/>
      <c r="B3" s="2"/>
    </row>
    <row r="5" spans="1:11" x14ac:dyDescent="0.25">
      <c r="A5" s="3" t="s">
        <v>1</v>
      </c>
    </row>
    <row r="6" spans="1:11" x14ac:dyDescent="0.25">
      <c r="A6" s="4" t="s">
        <v>2</v>
      </c>
      <c r="B6" s="5" t="s">
        <v>3</v>
      </c>
      <c r="C6" s="5" t="s">
        <v>4</v>
      </c>
      <c r="F6" s="14"/>
      <c r="G6" s="15" t="s">
        <v>192</v>
      </c>
      <c r="H6" s="15" t="s">
        <v>193</v>
      </c>
      <c r="I6" s="15" t="s">
        <v>194</v>
      </c>
      <c r="J6" s="15" t="s">
        <v>195</v>
      </c>
      <c r="K6" s="15" t="s">
        <v>196</v>
      </c>
    </row>
    <row r="7" spans="1:11" x14ac:dyDescent="0.25">
      <c r="A7" s="12" t="s">
        <v>5</v>
      </c>
      <c r="B7" s="12">
        <v>2</v>
      </c>
      <c r="C7" s="12">
        <v>1720</v>
      </c>
      <c r="D7" s="12"/>
      <c r="F7" s="14"/>
      <c r="G7" s="14"/>
      <c r="H7" s="14"/>
      <c r="I7" s="14"/>
      <c r="J7" s="14"/>
      <c r="K7" s="14"/>
    </row>
    <row r="8" spans="1:11" x14ac:dyDescent="0.25">
      <c r="A8" s="29" t="s">
        <v>170</v>
      </c>
      <c r="B8" s="12"/>
      <c r="C8" s="12"/>
      <c r="D8" s="12"/>
      <c r="F8" s="16" t="s">
        <v>197</v>
      </c>
      <c r="G8" s="14">
        <v>5057</v>
      </c>
      <c r="H8" s="14">
        <v>5017</v>
      </c>
      <c r="I8" s="14">
        <v>5069</v>
      </c>
      <c r="J8" s="14">
        <v>5185</v>
      </c>
      <c r="K8" s="14">
        <v>5778</v>
      </c>
    </row>
    <row r="9" spans="1:11" x14ac:dyDescent="0.25">
      <c r="A9" s="6"/>
      <c r="F9" s="16" t="s">
        <v>198</v>
      </c>
      <c r="G9" s="14">
        <v>5019</v>
      </c>
      <c r="H9" s="14">
        <v>4978</v>
      </c>
      <c r="I9" s="14">
        <v>5029</v>
      </c>
      <c r="J9" s="14">
        <v>5144</v>
      </c>
      <c r="K9" s="14">
        <v>5594</v>
      </c>
    </row>
    <row r="10" spans="1:11" x14ac:dyDescent="0.25">
      <c r="A10" s="3" t="s">
        <v>7</v>
      </c>
      <c r="F10" s="16" t="s">
        <v>199</v>
      </c>
      <c r="G10" s="14">
        <v>4976</v>
      </c>
      <c r="H10" s="14">
        <v>4937</v>
      </c>
      <c r="I10" s="14">
        <v>4985</v>
      </c>
      <c r="J10" s="14">
        <v>5096</v>
      </c>
      <c r="K10" s="14">
        <v>5524</v>
      </c>
    </row>
    <row r="11" spans="1:11" x14ac:dyDescent="0.25">
      <c r="A11" s="4" t="s">
        <v>2</v>
      </c>
      <c r="B11" s="5" t="s">
        <v>3</v>
      </c>
      <c r="C11" s="5" t="s">
        <v>4</v>
      </c>
      <c r="F11" s="16" t="s">
        <v>200</v>
      </c>
      <c r="G11" s="14">
        <v>4981</v>
      </c>
      <c r="H11" s="14">
        <v>4942</v>
      </c>
      <c r="I11" s="14">
        <v>4989</v>
      </c>
      <c r="J11" s="14">
        <v>5097</v>
      </c>
      <c r="K11" s="14">
        <v>5533</v>
      </c>
    </row>
    <row r="12" spans="1:11" x14ac:dyDescent="0.25">
      <c r="A12" t="s">
        <v>8</v>
      </c>
      <c r="B12">
        <v>4</v>
      </c>
      <c r="C12">
        <v>2835</v>
      </c>
      <c r="F12" s="16" t="s">
        <v>201</v>
      </c>
      <c r="G12" s="14">
        <v>4933</v>
      </c>
      <c r="H12" s="14">
        <v>4903</v>
      </c>
      <c r="I12" s="14">
        <v>4953</v>
      </c>
      <c r="J12" s="14">
        <v>5056</v>
      </c>
      <c r="K12" s="14">
        <v>5388</v>
      </c>
    </row>
    <row r="13" spans="1:11" x14ac:dyDescent="0.25">
      <c r="A13" t="s">
        <v>9</v>
      </c>
      <c r="B13">
        <v>4</v>
      </c>
      <c r="C13">
        <v>2935</v>
      </c>
      <c r="F13" s="16" t="s">
        <v>202</v>
      </c>
      <c r="G13" s="14">
        <v>4910</v>
      </c>
      <c r="H13" s="14">
        <v>4882</v>
      </c>
      <c r="I13" s="14">
        <v>4929</v>
      </c>
      <c r="J13" s="14">
        <v>5028</v>
      </c>
      <c r="K13" s="14">
        <v>5289</v>
      </c>
    </row>
    <row r="14" spans="1:11" x14ac:dyDescent="0.25">
      <c r="A14" t="s">
        <v>10</v>
      </c>
      <c r="B14">
        <v>4</v>
      </c>
      <c r="C14">
        <v>3210</v>
      </c>
      <c r="F14" s="16" t="s">
        <v>203</v>
      </c>
      <c r="G14" s="14">
        <v>4876</v>
      </c>
      <c r="H14" s="14">
        <v>4850</v>
      </c>
      <c r="I14" s="14">
        <v>4890</v>
      </c>
      <c r="J14" s="14">
        <v>4979</v>
      </c>
      <c r="K14" s="14">
        <v>5267</v>
      </c>
    </row>
    <row r="15" spans="1:11" x14ac:dyDescent="0.25">
      <c r="A15" t="s">
        <v>11</v>
      </c>
      <c r="B15">
        <v>4</v>
      </c>
      <c r="C15">
        <v>3215</v>
      </c>
      <c r="F15" s="16" t="s">
        <v>204</v>
      </c>
      <c r="G15" s="14">
        <v>4883</v>
      </c>
      <c r="H15" s="14">
        <v>4858</v>
      </c>
      <c r="I15" s="14">
        <v>4895</v>
      </c>
      <c r="J15" s="14">
        <v>4977</v>
      </c>
      <c r="K15" s="14">
        <v>5337</v>
      </c>
    </row>
    <row r="16" spans="1:11" x14ac:dyDescent="0.25">
      <c r="F16" s="16" t="s">
        <v>205</v>
      </c>
      <c r="G16" s="14">
        <v>4855</v>
      </c>
      <c r="H16" s="14">
        <v>4815</v>
      </c>
      <c r="I16" s="14">
        <v>4852</v>
      </c>
      <c r="J16" s="14">
        <v>4924</v>
      </c>
      <c r="K16" s="14">
        <v>5312</v>
      </c>
    </row>
    <row r="17" spans="1:11" x14ac:dyDescent="0.25">
      <c r="A17" s="3" t="s">
        <v>12</v>
      </c>
      <c r="F17" s="16" t="s">
        <v>206</v>
      </c>
      <c r="G17" s="14">
        <v>4806</v>
      </c>
      <c r="H17" s="14">
        <v>4769</v>
      </c>
      <c r="I17" s="14">
        <v>4803</v>
      </c>
      <c r="J17" s="14">
        <v>4868</v>
      </c>
      <c r="K17" s="14">
        <v>5258</v>
      </c>
    </row>
    <row r="18" spans="1:11" x14ac:dyDescent="0.25">
      <c r="A18" s="4" t="s">
        <v>2</v>
      </c>
      <c r="B18" s="5" t="s">
        <v>3</v>
      </c>
      <c r="C18" s="5" t="s">
        <v>4</v>
      </c>
      <c r="F18" s="16" t="s">
        <v>207</v>
      </c>
      <c r="G18" s="14">
        <v>4755</v>
      </c>
      <c r="H18" s="14">
        <v>4719</v>
      </c>
      <c r="I18" s="14">
        <v>4746</v>
      </c>
      <c r="J18" s="14">
        <v>4801</v>
      </c>
      <c r="K18" s="14">
        <v>5265</v>
      </c>
    </row>
    <row r="19" spans="1:11" x14ac:dyDescent="0.25">
      <c r="A19" t="s">
        <v>13</v>
      </c>
      <c r="B19">
        <v>2</v>
      </c>
      <c r="C19">
        <v>2805</v>
      </c>
      <c r="F19" s="16" t="s">
        <v>208</v>
      </c>
      <c r="G19" s="14">
        <v>4763</v>
      </c>
      <c r="H19" s="14">
        <v>4728</v>
      </c>
      <c r="I19" s="14">
        <v>4751</v>
      </c>
      <c r="J19" s="14">
        <v>4798</v>
      </c>
      <c r="K19" s="14">
        <v>5287</v>
      </c>
    </row>
    <row r="20" spans="1:11" x14ac:dyDescent="0.25">
      <c r="A20" t="s">
        <v>14</v>
      </c>
      <c r="B20">
        <v>2</v>
      </c>
      <c r="C20">
        <v>2830</v>
      </c>
      <c r="F20" s="16" t="s">
        <v>209</v>
      </c>
      <c r="G20" s="14">
        <v>4704</v>
      </c>
      <c r="H20" s="14">
        <v>4677</v>
      </c>
      <c r="I20" s="14">
        <v>4699</v>
      </c>
      <c r="J20" s="14">
        <v>4741</v>
      </c>
      <c r="K20" s="14">
        <v>5355</v>
      </c>
    </row>
    <row r="21" spans="1:11" x14ac:dyDescent="0.25">
      <c r="A21" t="s">
        <v>15</v>
      </c>
      <c r="B21">
        <v>2</v>
      </c>
      <c r="C21">
        <v>2905</v>
      </c>
      <c r="F21" s="16" t="s">
        <v>210</v>
      </c>
      <c r="G21" s="14">
        <v>4705</v>
      </c>
      <c r="H21" s="14">
        <v>4678</v>
      </c>
      <c r="I21" s="14">
        <v>4698</v>
      </c>
      <c r="J21" s="14">
        <v>4734</v>
      </c>
      <c r="K21" s="14"/>
    </row>
    <row r="22" spans="1:11" x14ac:dyDescent="0.25">
      <c r="A22" t="s">
        <v>16</v>
      </c>
      <c r="B22">
        <v>2</v>
      </c>
      <c r="C22">
        <v>2930</v>
      </c>
      <c r="F22" s="16" t="s">
        <v>211</v>
      </c>
      <c r="G22" s="14">
        <v>4538</v>
      </c>
      <c r="H22" s="14">
        <v>4524</v>
      </c>
      <c r="I22" s="14">
        <v>4566</v>
      </c>
      <c r="J22" s="14">
        <v>0</v>
      </c>
      <c r="K22" s="14"/>
    </row>
    <row r="23" spans="1:11" x14ac:dyDescent="0.25">
      <c r="F23" s="16" t="s">
        <v>212</v>
      </c>
      <c r="G23" s="14">
        <v>4503</v>
      </c>
      <c r="H23" s="14">
        <v>4488</v>
      </c>
      <c r="I23" s="14">
        <v>4523</v>
      </c>
      <c r="J23" s="14"/>
      <c r="K23" s="14"/>
    </row>
    <row r="24" spans="1:11" x14ac:dyDescent="0.25">
      <c r="A24" s="3" t="s">
        <v>17</v>
      </c>
    </row>
    <row r="25" spans="1:11" x14ac:dyDescent="0.25">
      <c r="A25" s="4" t="s">
        <v>2</v>
      </c>
      <c r="B25" s="5" t="s">
        <v>3</v>
      </c>
      <c r="C25" s="5" t="s">
        <v>4</v>
      </c>
    </row>
    <row r="26" spans="1:11" x14ac:dyDescent="0.25">
      <c r="A26" t="s">
        <v>18</v>
      </c>
      <c r="B26">
        <v>2</v>
      </c>
      <c r="C26">
        <v>1860</v>
      </c>
    </row>
    <row r="27" spans="1:11" x14ac:dyDescent="0.25">
      <c r="A27" t="s">
        <v>19</v>
      </c>
      <c r="B27">
        <v>2</v>
      </c>
      <c r="C27">
        <v>1950</v>
      </c>
    </row>
    <row r="28" spans="1:11" x14ac:dyDescent="0.25">
      <c r="A28" t="s">
        <v>20</v>
      </c>
      <c r="B28">
        <v>2</v>
      </c>
      <c r="C28">
        <v>2830</v>
      </c>
    </row>
    <row r="30" spans="1:11" x14ac:dyDescent="0.25">
      <c r="A30" s="3" t="s">
        <v>21</v>
      </c>
    </row>
    <row r="31" spans="1:11" x14ac:dyDescent="0.25">
      <c r="A31" s="4" t="s">
        <v>2</v>
      </c>
      <c r="B31" s="5" t="s">
        <v>3</v>
      </c>
      <c r="C31" s="5" t="s">
        <v>4</v>
      </c>
    </row>
    <row r="32" spans="1:11" x14ac:dyDescent="0.25">
      <c r="A32" s="13" t="s">
        <v>22</v>
      </c>
      <c r="B32" s="13">
        <v>2</v>
      </c>
      <c r="C32" s="13">
        <v>1760</v>
      </c>
      <c r="D32" s="13"/>
    </row>
    <row r="33" spans="1:4" x14ac:dyDescent="0.25">
      <c r="A33" s="13" t="s">
        <v>23</v>
      </c>
      <c r="B33" s="13">
        <v>2</v>
      </c>
      <c r="C33" s="13">
        <v>1860</v>
      </c>
      <c r="D33" s="13"/>
    </row>
    <row r="34" spans="1:4" x14ac:dyDescent="0.25">
      <c r="A34" s="13" t="s">
        <v>24</v>
      </c>
      <c r="B34" s="13">
        <v>2</v>
      </c>
      <c r="C34" s="13">
        <v>1950</v>
      </c>
      <c r="D34" s="13"/>
    </row>
    <row r="36" spans="1:4" x14ac:dyDescent="0.25">
      <c r="A36" s="3" t="s">
        <v>25</v>
      </c>
    </row>
    <row r="37" spans="1:4" x14ac:dyDescent="0.25">
      <c r="A37" s="4" t="s">
        <v>2</v>
      </c>
      <c r="B37" s="5" t="s">
        <v>3</v>
      </c>
      <c r="C37" s="5" t="s">
        <v>4</v>
      </c>
    </row>
    <row r="38" spans="1:4" x14ac:dyDescent="0.25">
      <c r="A38" t="s">
        <v>28</v>
      </c>
      <c r="B38">
        <v>2</v>
      </c>
      <c r="C38">
        <v>197</v>
      </c>
    </row>
    <row r="39" spans="1:4" x14ac:dyDescent="0.25">
      <c r="A39" t="s">
        <v>27</v>
      </c>
      <c r="B39">
        <v>2</v>
      </c>
      <c r="C39">
        <v>205</v>
      </c>
    </row>
    <row r="40" spans="1:4" x14ac:dyDescent="0.25">
      <c r="A40" t="s">
        <v>34</v>
      </c>
      <c r="B40">
        <v>2</v>
      </c>
      <c r="C40">
        <v>209</v>
      </c>
    </row>
    <row r="41" spans="1:4" x14ac:dyDescent="0.25">
      <c r="A41" t="s">
        <v>30</v>
      </c>
      <c r="B41">
        <v>2</v>
      </c>
      <c r="C41">
        <v>211</v>
      </c>
    </row>
    <row r="42" spans="1:4" x14ac:dyDescent="0.25">
      <c r="A42" t="s">
        <v>26</v>
      </c>
      <c r="B42">
        <v>2</v>
      </c>
      <c r="C42">
        <v>212</v>
      </c>
    </row>
    <row r="43" spans="1:4" x14ac:dyDescent="0.25">
      <c r="A43" t="s">
        <v>35</v>
      </c>
      <c r="B43">
        <v>2</v>
      </c>
      <c r="C43">
        <v>213</v>
      </c>
    </row>
    <row r="44" spans="1:4" x14ac:dyDescent="0.25">
      <c r="A44" t="s">
        <v>32</v>
      </c>
      <c r="B44">
        <v>2</v>
      </c>
      <c r="C44">
        <v>217</v>
      </c>
    </row>
    <row r="45" spans="1:4" x14ac:dyDescent="0.25">
      <c r="A45" t="s">
        <v>31</v>
      </c>
      <c r="B45">
        <v>2</v>
      </c>
      <c r="C45">
        <v>218</v>
      </c>
    </row>
    <row r="46" spans="1:4" x14ac:dyDescent="0.25">
      <c r="A46" t="s">
        <v>33</v>
      </c>
      <c r="B46">
        <v>2</v>
      </c>
      <c r="C46">
        <v>220</v>
      </c>
    </row>
    <row r="47" spans="1:4" x14ac:dyDescent="0.25">
      <c r="A47" t="s">
        <v>38</v>
      </c>
      <c r="B47">
        <v>2</v>
      </c>
      <c r="C47">
        <v>221</v>
      </c>
    </row>
    <row r="48" spans="1:4" x14ac:dyDescent="0.25">
      <c r="A48" t="s">
        <v>41</v>
      </c>
      <c r="B48">
        <v>2</v>
      </c>
      <c r="C48">
        <v>224</v>
      </c>
    </row>
    <row r="49" spans="1:3" x14ac:dyDescent="0.25">
      <c r="A49" t="s">
        <v>156</v>
      </c>
      <c r="B49">
        <v>2</v>
      </c>
      <c r="C49">
        <v>229</v>
      </c>
    </row>
    <row r="50" spans="1:3" x14ac:dyDescent="0.25">
      <c r="A50" t="s">
        <v>37</v>
      </c>
      <c r="B50">
        <v>2</v>
      </c>
      <c r="C50">
        <v>232</v>
      </c>
    </row>
    <row r="51" spans="1:3" x14ac:dyDescent="0.25">
      <c r="A51" t="s">
        <v>148</v>
      </c>
      <c r="B51">
        <v>2</v>
      </c>
      <c r="C51">
        <v>233</v>
      </c>
    </row>
    <row r="52" spans="1:3" x14ac:dyDescent="0.25">
      <c r="A52" t="s">
        <v>171</v>
      </c>
      <c r="B52">
        <v>4</v>
      </c>
      <c r="C52">
        <v>234</v>
      </c>
    </row>
    <row r="53" spans="1:3" x14ac:dyDescent="0.25">
      <c r="A53" t="s">
        <v>29</v>
      </c>
      <c r="B53">
        <v>2</v>
      </c>
      <c r="C53">
        <v>236</v>
      </c>
    </row>
    <row r="54" spans="1:3" x14ac:dyDescent="0.25">
      <c r="A54" t="s">
        <v>157</v>
      </c>
      <c r="B54">
        <v>2</v>
      </c>
      <c r="C54">
        <v>244</v>
      </c>
    </row>
    <row r="55" spans="1:3" x14ac:dyDescent="0.25">
      <c r="A55" t="s">
        <v>172</v>
      </c>
      <c r="B55">
        <v>4</v>
      </c>
      <c r="C55">
        <v>245</v>
      </c>
    </row>
    <row r="56" spans="1:3" x14ac:dyDescent="0.25">
      <c r="A56" t="s">
        <v>42</v>
      </c>
      <c r="B56">
        <v>2</v>
      </c>
      <c r="C56">
        <v>246</v>
      </c>
    </row>
    <row r="57" spans="1:3" x14ac:dyDescent="0.25">
      <c r="A57" t="s">
        <v>47</v>
      </c>
      <c r="B57">
        <v>2</v>
      </c>
      <c r="C57">
        <v>250</v>
      </c>
    </row>
    <row r="58" spans="1:3" x14ac:dyDescent="0.25">
      <c r="A58" t="s">
        <v>44</v>
      </c>
      <c r="B58">
        <v>2</v>
      </c>
      <c r="C58">
        <v>254</v>
      </c>
    </row>
    <row r="59" spans="1:3" x14ac:dyDescent="0.25">
      <c r="A59" t="s">
        <v>173</v>
      </c>
      <c r="B59">
        <v>4</v>
      </c>
      <c r="C59">
        <v>258</v>
      </c>
    </row>
    <row r="60" spans="1:3" x14ac:dyDescent="0.25">
      <c r="A60" t="s">
        <v>51</v>
      </c>
      <c r="B60">
        <v>2</v>
      </c>
      <c r="C60">
        <v>259</v>
      </c>
    </row>
    <row r="61" spans="1:3" x14ac:dyDescent="0.25">
      <c r="A61" t="s">
        <v>49</v>
      </c>
      <c r="B61">
        <v>2</v>
      </c>
      <c r="C61">
        <v>268</v>
      </c>
    </row>
    <row r="62" spans="1:3" x14ac:dyDescent="0.25">
      <c r="A62" t="s">
        <v>54</v>
      </c>
      <c r="B62">
        <v>2</v>
      </c>
      <c r="C62">
        <v>275</v>
      </c>
    </row>
    <row r="63" spans="1:3" x14ac:dyDescent="0.25">
      <c r="A63" t="s">
        <v>55</v>
      </c>
      <c r="B63">
        <v>2</v>
      </c>
      <c r="C63">
        <v>281</v>
      </c>
    </row>
    <row r="64" spans="1:3" x14ac:dyDescent="0.25">
      <c r="A64" t="s">
        <v>56</v>
      </c>
      <c r="B64">
        <v>2</v>
      </c>
      <c r="C64">
        <v>284</v>
      </c>
    </row>
    <row r="65" spans="1:3" x14ac:dyDescent="0.25">
      <c r="A65" t="s">
        <v>45</v>
      </c>
      <c r="B65">
        <v>2</v>
      </c>
      <c r="C65">
        <v>285</v>
      </c>
    </row>
    <row r="66" spans="1:3" x14ac:dyDescent="0.25">
      <c r="A66" t="s">
        <v>53</v>
      </c>
      <c r="B66">
        <v>2</v>
      </c>
      <c r="C66">
        <v>286</v>
      </c>
    </row>
    <row r="67" spans="1:3" x14ac:dyDescent="0.25">
      <c r="A67" t="s">
        <v>59</v>
      </c>
      <c r="B67">
        <v>2</v>
      </c>
      <c r="C67">
        <v>287</v>
      </c>
    </row>
    <row r="68" spans="1:3" x14ac:dyDescent="0.25">
      <c r="A68" t="s">
        <v>57</v>
      </c>
      <c r="B68">
        <v>2</v>
      </c>
      <c r="C68">
        <v>292</v>
      </c>
    </row>
    <row r="69" spans="1:3" x14ac:dyDescent="0.25">
      <c r="A69" t="s">
        <v>58</v>
      </c>
      <c r="B69">
        <v>2</v>
      </c>
      <c r="C69">
        <v>296</v>
      </c>
    </row>
    <row r="70" spans="1:3" x14ac:dyDescent="0.25">
      <c r="A70" t="s">
        <v>52</v>
      </c>
      <c r="B70">
        <v>2</v>
      </c>
      <c r="C70">
        <v>301</v>
      </c>
    </row>
    <row r="71" spans="1:3" x14ac:dyDescent="0.25">
      <c r="A71" t="s">
        <v>61</v>
      </c>
      <c r="B71">
        <v>2</v>
      </c>
      <c r="C71">
        <v>332</v>
      </c>
    </row>
    <row r="72" spans="1:3" x14ac:dyDescent="0.25">
      <c r="A72" t="s">
        <v>62</v>
      </c>
      <c r="B72">
        <v>2</v>
      </c>
      <c r="C72">
        <v>333</v>
      </c>
    </row>
    <row r="73" spans="1:3" x14ac:dyDescent="0.25">
      <c r="A73" t="s">
        <v>63</v>
      </c>
      <c r="B73">
        <v>2</v>
      </c>
      <c r="C73">
        <v>334</v>
      </c>
    </row>
    <row r="74" spans="1:3" x14ac:dyDescent="0.25">
      <c r="A74" t="s">
        <v>64</v>
      </c>
      <c r="B74">
        <v>2</v>
      </c>
      <c r="C74">
        <v>339</v>
      </c>
    </row>
    <row r="75" spans="1:3" x14ac:dyDescent="0.25">
      <c r="A75" t="s">
        <v>60</v>
      </c>
      <c r="B75">
        <v>2</v>
      </c>
      <c r="C75">
        <v>357</v>
      </c>
    </row>
    <row r="76" spans="1:3" x14ac:dyDescent="0.25">
      <c r="A76" t="s">
        <v>65</v>
      </c>
      <c r="B76">
        <v>2</v>
      </c>
      <c r="C76">
        <v>359</v>
      </c>
    </row>
    <row r="77" spans="1:3" x14ac:dyDescent="0.25">
      <c r="A77" t="s">
        <v>66</v>
      </c>
      <c r="B77">
        <v>2</v>
      </c>
      <c r="C77">
        <v>361</v>
      </c>
    </row>
    <row r="78" spans="1:3" x14ac:dyDescent="0.25">
      <c r="A78" t="s">
        <v>67</v>
      </c>
      <c r="B78">
        <v>2</v>
      </c>
      <c r="C78">
        <v>384</v>
      </c>
    </row>
    <row r="79" spans="1:3" x14ac:dyDescent="0.25">
      <c r="A79" t="s">
        <v>68</v>
      </c>
      <c r="B79">
        <v>2</v>
      </c>
      <c r="C79">
        <v>393</v>
      </c>
    </row>
    <row r="80" spans="1:3" x14ac:dyDescent="0.25">
      <c r="A80" t="s">
        <v>69</v>
      </c>
      <c r="B80">
        <v>2</v>
      </c>
      <c r="C80">
        <v>394</v>
      </c>
    </row>
    <row r="81" spans="1:3" x14ac:dyDescent="0.25">
      <c r="A81" t="s">
        <v>72</v>
      </c>
      <c r="B81">
        <v>2</v>
      </c>
      <c r="C81">
        <v>397</v>
      </c>
    </row>
    <row r="82" spans="1:3" x14ac:dyDescent="0.25">
      <c r="A82" t="s">
        <v>70</v>
      </c>
      <c r="B82">
        <v>2</v>
      </c>
      <c r="C82">
        <v>400</v>
      </c>
    </row>
    <row r="83" spans="1:3" x14ac:dyDescent="0.25">
      <c r="A83" t="s">
        <v>71</v>
      </c>
      <c r="B83">
        <v>2</v>
      </c>
      <c r="C83">
        <v>401</v>
      </c>
    </row>
    <row r="84" spans="1:3" x14ac:dyDescent="0.25">
      <c r="A84" t="s">
        <v>73</v>
      </c>
      <c r="B84">
        <v>2</v>
      </c>
      <c r="C84">
        <v>402</v>
      </c>
    </row>
    <row r="85" spans="1:3" x14ac:dyDescent="0.25">
      <c r="A85" t="s">
        <v>75</v>
      </c>
      <c r="B85">
        <v>2</v>
      </c>
      <c r="C85">
        <v>388</v>
      </c>
    </row>
    <row r="86" spans="1:3" x14ac:dyDescent="0.25">
      <c r="A86" t="s">
        <v>77</v>
      </c>
      <c r="B86">
        <v>2</v>
      </c>
      <c r="C86">
        <v>438</v>
      </c>
    </row>
    <row r="87" spans="1:3" x14ac:dyDescent="0.25">
      <c r="A87" t="s">
        <v>78</v>
      </c>
      <c r="B87">
        <v>2</v>
      </c>
      <c r="C87">
        <v>467</v>
      </c>
    </row>
    <row r="88" spans="1:3" x14ac:dyDescent="0.25">
      <c r="A88" t="s">
        <v>81</v>
      </c>
      <c r="B88">
        <v>2</v>
      </c>
      <c r="C88">
        <v>442</v>
      </c>
    </row>
    <row r="89" spans="1:3" x14ac:dyDescent="0.25">
      <c r="A89" t="s">
        <v>80</v>
      </c>
      <c r="B89">
        <v>2</v>
      </c>
      <c r="C89">
        <v>435</v>
      </c>
    </row>
    <row r="90" spans="1:3" x14ac:dyDescent="0.25">
      <c r="A90" t="s">
        <v>82</v>
      </c>
      <c r="B90">
        <v>2</v>
      </c>
      <c r="C90">
        <v>457</v>
      </c>
    </row>
    <row r="91" spans="1:3" x14ac:dyDescent="0.25">
      <c r="A91" t="s">
        <v>74</v>
      </c>
      <c r="B91">
        <v>6</v>
      </c>
      <c r="C91">
        <v>520</v>
      </c>
    </row>
    <row r="92" spans="1:3" x14ac:dyDescent="0.25">
      <c r="A92" t="s">
        <v>76</v>
      </c>
      <c r="B92">
        <v>8</v>
      </c>
      <c r="C92">
        <v>530</v>
      </c>
    </row>
    <row r="93" spans="1:3" x14ac:dyDescent="0.25">
      <c r="A93" t="s">
        <v>79</v>
      </c>
      <c r="B93">
        <v>2</v>
      </c>
      <c r="C93">
        <v>570</v>
      </c>
    </row>
    <row r="94" spans="1:3" x14ac:dyDescent="0.25">
      <c r="A94" t="s">
        <v>84</v>
      </c>
      <c r="B94">
        <v>2</v>
      </c>
      <c r="C94">
        <v>578</v>
      </c>
    </row>
    <row r="95" spans="1:3" x14ac:dyDescent="0.25">
      <c r="A95" t="s">
        <v>83</v>
      </c>
      <c r="B95">
        <v>4</v>
      </c>
      <c r="C95">
        <v>580</v>
      </c>
    </row>
    <row r="96" spans="1:3" x14ac:dyDescent="0.25">
      <c r="A96" t="s">
        <v>85</v>
      </c>
      <c r="B96">
        <v>2</v>
      </c>
      <c r="C96">
        <v>525</v>
      </c>
    </row>
    <row r="97" spans="1:6" x14ac:dyDescent="0.25">
      <c r="A97" t="s">
        <v>86</v>
      </c>
      <c r="B97">
        <v>2</v>
      </c>
      <c r="C97">
        <v>690</v>
      </c>
    </row>
    <row r="98" spans="1:6" x14ac:dyDescent="0.25">
      <c r="A98" t="s">
        <v>87</v>
      </c>
      <c r="B98">
        <v>2</v>
      </c>
      <c r="C98">
        <v>770</v>
      </c>
    </row>
    <row r="99" spans="1:6" x14ac:dyDescent="0.25">
      <c r="A99" t="s">
        <v>88</v>
      </c>
      <c r="B99">
        <v>2</v>
      </c>
      <c r="C99">
        <v>780</v>
      </c>
    </row>
    <row r="100" spans="1:6" x14ac:dyDescent="0.25">
      <c r="A100" t="s">
        <v>89</v>
      </c>
      <c r="B100">
        <v>2</v>
      </c>
      <c r="C100">
        <v>840</v>
      </c>
    </row>
    <row r="101" spans="1:6" x14ac:dyDescent="0.25">
      <c r="A101" t="s">
        <v>90</v>
      </c>
      <c r="B101">
        <v>6</v>
      </c>
      <c r="C101">
        <v>1250</v>
      </c>
    </row>
    <row r="103" spans="1:6" x14ac:dyDescent="0.25">
      <c r="A103" s="3" t="s">
        <v>91</v>
      </c>
    </row>
    <row r="104" spans="1:6" x14ac:dyDescent="0.25">
      <c r="A104" s="4" t="s">
        <v>2</v>
      </c>
      <c r="B104" s="5" t="s">
        <v>3</v>
      </c>
      <c r="C104" s="5" t="s">
        <v>4</v>
      </c>
    </row>
    <row r="105" spans="1:6" x14ac:dyDescent="0.25">
      <c r="A105" s="13" t="s">
        <v>94</v>
      </c>
      <c r="B105" s="13">
        <v>2</v>
      </c>
      <c r="C105" s="13">
        <v>247</v>
      </c>
      <c r="D105" s="13"/>
      <c r="E105" s="13"/>
      <c r="F105" s="13"/>
    </row>
    <row r="106" spans="1:6" x14ac:dyDescent="0.25">
      <c r="A106" s="13" t="s">
        <v>93</v>
      </c>
      <c r="B106" s="13">
        <v>2</v>
      </c>
      <c r="C106" s="13">
        <v>248</v>
      </c>
      <c r="D106" s="13"/>
      <c r="E106" s="13"/>
      <c r="F106" s="13"/>
    </row>
    <row r="107" spans="1:6" x14ac:dyDescent="0.25">
      <c r="A107" s="13" t="s">
        <v>95</v>
      </c>
      <c r="B107" s="13">
        <v>2</v>
      </c>
      <c r="C107" s="13">
        <v>252</v>
      </c>
      <c r="D107" s="13"/>
      <c r="E107" s="13"/>
      <c r="F107" s="13"/>
    </row>
    <row r="108" spans="1:6" x14ac:dyDescent="0.25">
      <c r="A108" s="13" t="s">
        <v>92</v>
      </c>
      <c r="B108" s="13">
        <v>2</v>
      </c>
      <c r="C108" s="13">
        <v>256</v>
      </c>
      <c r="D108" s="13"/>
      <c r="E108" s="13"/>
      <c r="F108" s="13"/>
    </row>
    <row r="109" spans="1:6" x14ac:dyDescent="0.25">
      <c r="A109" s="13" t="s">
        <v>96</v>
      </c>
      <c r="B109" s="13">
        <v>2</v>
      </c>
      <c r="C109" s="13">
        <v>260</v>
      </c>
      <c r="D109" s="13"/>
      <c r="E109" s="13"/>
      <c r="F109" s="13"/>
    </row>
    <row r="110" spans="1:6" x14ac:dyDescent="0.25">
      <c r="A110" s="13" t="s">
        <v>97</v>
      </c>
      <c r="B110" s="13">
        <v>2</v>
      </c>
      <c r="C110" s="13">
        <v>530</v>
      </c>
      <c r="D110" s="13"/>
      <c r="E110" s="13"/>
      <c r="F110" s="13"/>
    </row>
    <row r="111" spans="1:6" x14ac:dyDescent="0.25">
      <c r="A111" s="13" t="s">
        <v>98</v>
      </c>
      <c r="B111" s="13">
        <v>2</v>
      </c>
      <c r="C111" s="13">
        <v>1250</v>
      </c>
      <c r="D111" s="13"/>
      <c r="E111" s="13"/>
      <c r="F111" s="13"/>
    </row>
    <row r="112" spans="1:6" x14ac:dyDescent="0.25">
      <c r="A112" s="13"/>
      <c r="B112" s="13"/>
      <c r="C112" s="13"/>
      <c r="D112" s="13"/>
      <c r="E112" s="13"/>
      <c r="F112" s="13"/>
    </row>
    <row r="113" spans="1:4" x14ac:dyDescent="0.25">
      <c r="A113" s="3" t="s">
        <v>99</v>
      </c>
    </row>
    <row r="114" spans="1:4" x14ac:dyDescent="0.25">
      <c r="A114" s="4" t="s">
        <v>2</v>
      </c>
      <c r="B114" s="5" t="s">
        <v>3</v>
      </c>
      <c r="C114" s="5" t="s">
        <v>4</v>
      </c>
    </row>
    <row r="115" spans="1:4" x14ac:dyDescent="0.25">
      <c r="A115" t="s">
        <v>100</v>
      </c>
      <c r="B115">
        <v>2</v>
      </c>
      <c r="C115">
        <v>218</v>
      </c>
    </row>
    <row r="116" spans="1:4" x14ac:dyDescent="0.25">
      <c r="A116" t="s">
        <v>101</v>
      </c>
      <c r="B116">
        <v>2</v>
      </c>
      <c r="C116">
        <v>244</v>
      </c>
    </row>
    <row r="117" spans="1:4" x14ac:dyDescent="0.25">
      <c r="A117" t="s">
        <v>102</v>
      </c>
      <c r="B117">
        <v>2</v>
      </c>
      <c r="C117">
        <v>259</v>
      </c>
    </row>
    <row r="118" spans="1:4" x14ac:dyDescent="0.25">
      <c r="A118" t="s">
        <v>103</v>
      </c>
      <c r="B118">
        <v>2</v>
      </c>
      <c r="C118">
        <v>580</v>
      </c>
    </row>
    <row r="119" spans="1:4" x14ac:dyDescent="0.25">
      <c r="A119" t="s">
        <v>104</v>
      </c>
      <c r="B119">
        <v>4</v>
      </c>
      <c r="C119">
        <v>770</v>
      </c>
    </row>
    <row r="120" spans="1:4" x14ac:dyDescent="0.25">
      <c r="A120" t="s">
        <v>105</v>
      </c>
      <c r="B120">
        <v>4</v>
      </c>
      <c r="C120">
        <v>1710</v>
      </c>
    </row>
    <row r="121" spans="1:4" x14ac:dyDescent="0.25">
      <c r="A121" t="s">
        <v>106</v>
      </c>
      <c r="B121">
        <v>4</v>
      </c>
      <c r="C121">
        <v>1760</v>
      </c>
    </row>
    <row r="122" spans="1:4" x14ac:dyDescent="0.25">
      <c r="A122" t="s">
        <v>107</v>
      </c>
      <c r="B122">
        <v>2</v>
      </c>
      <c r="C122">
        <v>1860</v>
      </c>
    </row>
    <row r="123" spans="1:4" x14ac:dyDescent="0.25">
      <c r="A123" t="s">
        <v>108</v>
      </c>
      <c r="B123">
        <v>2</v>
      </c>
      <c r="C123">
        <v>1950</v>
      </c>
    </row>
    <row r="125" spans="1:4" x14ac:dyDescent="0.25">
      <c r="A125" s="3" t="s">
        <v>109</v>
      </c>
    </row>
    <row r="126" spans="1:4" x14ac:dyDescent="0.25">
      <c r="A126" s="4" t="s">
        <v>2</v>
      </c>
      <c r="B126" s="5" t="s">
        <v>3</v>
      </c>
      <c r="C126" s="5" t="s">
        <v>4</v>
      </c>
    </row>
    <row r="127" spans="1:4" x14ac:dyDescent="0.25">
      <c r="A127" s="13" t="s">
        <v>110</v>
      </c>
      <c r="B127" s="13">
        <v>2</v>
      </c>
      <c r="C127" s="13">
        <v>257</v>
      </c>
      <c r="D127" s="13"/>
    </row>
    <row r="128" spans="1:4" x14ac:dyDescent="0.25">
      <c r="A128" s="13" t="s">
        <v>113</v>
      </c>
      <c r="B128" s="13">
        <v>2</v>
      </c>
      <c r="C128" s="13">
        <v>271</v>
      </c>
      <c r="D128" s="13"/>
    </row>
    <row r="129" spans="1:4" x14ac:dyDescent="0.25">
      <c r="A129" s="13" t="s">
        <v>111</v>
      </c>
      <c r="B129" s="13">
        <v>2</v>
      </c>
      <c r="C129" s="13">
        <v>276</v>
      </c>
      <c r="D129" s="13"/>
    </row>
    <row r="130" spans="1:4" x14ac:dyDescent="0.25">
      <c r="A130" s="13" t="s">
        <v>114</v>
      </c>
      <c r="B130" s="13">
        <v>2</v>
      </c>
      <c r="C130" s="13">
        <v>278</v>
      </c>
      <c r="D130" s="13"/>
    </row>
    <row r="131" spans="1:4" x14ac:dyDescent="0.25">
      <c r="A131" s="13" t="s">
        <v>112</v>
      </c>
      <c r="B131" s="13">
        <v>2</v>
      </c>
      <c r="C131" s="13">
        <v>305</v>
      </c>
      <c r="D131" s="13"/>
    </row>
    <row r="132" spans="1:4" x14ac:dyDescent="0.25">
      <c r="A132" s="13" t="s">
        <v>115</v>
      </c>
      <c r="B132" s="13">
        <v>2</v>
      </c>
      <c r="C132" s="13">
        <v>324</v>
      </c>
      <c r="D132" s="13"/>
    </row>
    <row r="133" spans="1:4" x14ac:dyDescent="0.25">
      <c r="A133" s="13" t="s">
        <v>116</v>
      </c>
      <c r="B133" s="13">
        <v>2</v>
      </c>
      <c r="C133" s="13">
        <v>580</v>
      </c>
      <c r="D133" s="13"/>
    </row>
    <row r="134" spans="1:4" x14ac:dyDescent="0.25">
      <c r="A134" s="13" t="s">
        <v>117</v>
      </c>
      <c r="B134" s="13">
        <v>2</v>
      </c>
      <c r="C134" s="13">
        <v>1710</v>
      </c>
      <c r="D134" s="13"/>
    </row>
    <row r="135" spans="1:4" x14ac:dyDescent="0.25">
      <c r="A135" s="13" t="s">
        <v>118</v>
      </c>
      <c r="B135" s="13">
        <v>2</v>
      </c>
      <c r="C135" s="13">
        <v>1830</v>
      </c>
      <c r="D135" s="13"/>
    </row>
    <row r="136" spans="1:4" x14ac:dyDescent="0.25">
      <c r="A136" s="13" t="s">
        <v>119</v>
      </c>
      <c r="B136" s="13">
        <v>2</v>
      </c>
      <c r="C136" s="13">
        <v>1890</v>
      </c>
      <c r="D136" s="13"/>
    </row>
    <row r="137" spans="1:4" x14ac:dyDescent="0.25">
      <c r="A137" s="13"/>
      <c r="B137" s="13"/>
      <c r="C137" s="13"/>
      <c r="D137" s="13"/>
    </row>
    <row r="138" spans="1:4" x14ac:dyDescent="0.25">
      <c r="A138" s="3" t="s">
        <v>120</v>
      </c>
    </row>
    <row r="139" spans="1:4" x14ac:dyDescent="0.25">
      <c r="A139" s="4" t="s">
        <v>2</v>
      </c>
      <c r="B139" s="5" t="s">
        <v>3</v>
      </c>
      <c r="C139" s="5" t="s">
        <v>4</v>
      </c>
    </row>
    <row r="140" spans="1:4" x14ac:dyDescent="0.25">
      <c r="A140" t="s">
        <v>121</v>
      </c>
      <c r="B140">
        <v>2</v>
      </c>
      <c r="C140">
        <v>770</v>
      </c>
    </row>
    <row r="141" spans="1:4" x14ac:dyDescent="0.25">
      <c r="A141" t="s">
        <v>122</v>
      </c>
      <c r="B141">
        <v>2</v>
      </c>
      <c r="C141">
        <v>1710</v>
      </c>
    </row>
    <row r="142" spans="1:4" x14ac:dyDescent="0.25">
      <c r="A142" t="s">
        <v>123</v>
      </c>
      <c r="B142">
        <v>2</v>
      </c>
      <c r="C142">
        <v>1760</v>
      </c>
    </row>
    <row r="143" spans="1:4" x14ac:dyDescent="0.25">
      <c r="A143" t="s">
        <v>124</v>
      </c>
      <c r="B143">
        <v>2</v>
      </c>
      <c r="C143">
        <v>1860</v>
      </c>
    </row>
    <row r="144" spans="1:4" x14ac:dyDescent="0.25">
      <c r="A144" t="s">
        <v>125</v>
      </c>
      <c r="B144">
        <v>2</v>
      </c>
      <c r="C144">
        <v>1950</v>
      </c>
    </row>
    <row r="146" spans="1:4" x14ac:dyDescent="0.25">
      <c r="A146" s="3" t="s">
        <v>126</v>
      </c>
    </row>
    <row r="147" spans="1:4" x14ac:dyDescent="0.25">
      <c r="A147" s="4" t="s">
        <v>2</v>
      </c>
      <c r="B147" s="5" t="s">
        <v>3</v>
      </c>
      <c r="C147" s="5" t="s">
        <v>4</v>
      </c>
    </row>
    <row r="148" spans="1:4" x14ac:dyDescent="0.25">
      <c r="A148" s="13" t="s">
        <v>127</v>
      </c>
      <c r="B148" s="13">
        <v>2</v>
      </c>
      <c r="C148" s="13">
        <v>280</v>
      </c>
      <c r="D148" s="13"/>
    </row>
    <row r="149" spans="1:4" x14ac:dyDescent="0.25">
      <c r="A149" s="13" t="s">
        <v>128</v>
      </c>
      <c r="B149" s="13">
        <v>2</v>
      </c>
      <c r="C149" s="13">
        <v>314</v>
      </c>
      <c r="D149" s="13"/>
    </row>
    <row r="150" spans="1:4" x14ac:dyDescent="0.25">
      <c r="A150" s="13" t="s">
        <v>129</v>
      </c>
      <c r="B150" s="13">
        <v>2</v>
      </c>
      <c r="C150" s="13">
        <v>329</v>
      </c>
      <c r="D150" s="13"/>
    </row>
    <row r="151" spans="1:4" x14ac:dyDescent="0.25">
      <c r="A151" s="13" t="s">
        <v>130</v>
      </c>
      <c r="B151" s="13">
        <v>2</v>
      </c>
      <c r="C151" s="13">
        <v>770</v>
      </c>
      <c r="D151" s="13"/>
    </row>
    <row r="152" spans="1:4" x14ac:dyDescent="0.25">
      <c r="A152" s="13" t="s">
        <v>131</v>
      </c>
      <c r="B152" s="13">
        <v>2</v>
      </c>
      <c r="C152" s="13">
        <v>1710</v>
      </c>
      <c r="D152" s="13"/>
    </row>
    <row r="154" spans="1:4" x14ac:dyDescent="0.25">
      <c r="A154" s="3" t="s">
        <v>132</v>
      </c>
    </row>
    <row r="155" spans="1:4" x14ac:dyDescent="0.25">
      <c r="A155" s="4" t="s">
        <v>2</v>
      </c>
      <c r="B155" s="5" t="s">
        <v>3</v>
      </c>
      <c r="C155" s="5" t="s">
        <v>4</v>
      </c>
    </row>
    <row r="156" spans="1:4" x14ac:dyDescent="0.25">
      <c r="A156" t="s">
        <v>133</v>
      </c>
      <c r="B156">
        <v>2</v>
      </c>
      <c r="C156">
        <v>1210</v>
      </c>
    </row>
    <row r="157" spans="1:4" x14ac:dyDescent="0.25">
      <c r="A157" t="s">
        <v>134</v>
      </c>
      <c r="B157">
        <v>2</v>
      </c>
      <c r="C157">
        <v>930</v>
      </c>
    </row>
    <row r="159" spans="1:4" x14ac:dyDescent="0.25">
      <c r="A159" s="8" t="s">
        <v>135</v>
      </c>
    </row>
    <row r="161" spans="1:4" x14ac:dyDescent="0.25">
      <c r="A161" s="8" t="s">
        <v>136</v>
      </c>
    </row>
    <row r="162" spans="1:4" x14ac:dyDescent="0.25">
      <c r="A162" s="9" t="s">
        <v>2</v>
      </c>
      <c r="B162" s="10" t="s">
        <v>3</v>
      </c>
      <c r="C162" s="10" t="s">
        <v>4</v>
      </c>
    </row>
    <row r="163" spans="1:4" x14ac:dyDescent="0.25">
      <c r="A163" s="12" t="s">
        <v>137</v>
      </c>
      <c r="B163" s="12">
        <v>2</v>
      </c>
      <c r="C163" s="12">
        <v>1310</v>
      </c>
      <c r="D163" s="12"/>
    </row>
    <row r="164" spans="1:4" x14ac:dyDescent="0.25">
      <c r="A164" s="30" t="s">
        <v>159</v>
      </c>
      <c r="B164" s="12"/>
      <c r="C164" s="12"/>
      <c r="D164" s="12"/>
    </row>
    <row r="165" spans="1:4" x14ac:dyDescent="0.25">
      <c r="A165" s="30"/>
      <c r="B165" s="12"/>
      <c r="C165" s="12"/>
      <c r="D165" s="12"/>
    </row>
    <row r="166" spans="1:4" x14ac:dyDescent="0.25">
      <c r="A166" s="12" t="s">
        <v>139</v>
      </c>
      <c r="B166" s="12">
        <v>2</v>
      </c>
      <c r="C166" s="12">
        <v>2020</v>
      </c>
      <c r="D166" s="12"/>
    </row>
    <row r="167" spans="1:4" x14ac:dyDescent="0.25">
      <c r="A167" s="12" t="s">
        <v>140</v>
      </c>
      <c r="B167" s="12"/>
      <c r="C167" s="12"/>
      <c r="D167" s="12"/>
    </row>
    <row r="168" spans="1:4" x14ac:dyDescent="0.25">
      <c r="A168" s="11"/>
    </row>
    <row r="169" spans="1:4" x14ac:dyDescent="0.25">
      <c r="A169" s="8" t="s">
        <v>141</v>
      </c>
    </row>
    <row r="170" spans="1:4" x14ac:dyDescent="0.25">
      <c r="A170" s="9" t="s">
        <v>2</v>
      </c>
      <c r="B170" s="10" t="s">
        <v>3</v>
      </c>
      <c r="C170" s="10" t="s">
        <v>4</v>
      </c>
    </row>
    <row r="171" spans="1:4" x14ac:dyDescent="0.25">
      <c r="A171" s="12" t="s">
        <v>142</v>
      </c>
      <c r="B171">
        <v>2</v>
      </c>
      <c r="C171">
        <v>3000</v>
      </c>
    </row>
    <row r="173" spans="1:4" x14ac:dyDescent="0.25">
      <c r="A173" s="8" t="s">
        <v>143</v>
      </c>
    </row>
    <row r="174" spans="1:4" x14ac:dyDescent="0.25">
      <c r="A174" s="9" t="s">
        <v>2</v>
      </c>
      <c r="B174" s="10" t="s">
        <v>3</v>
      </c>
      <c r="C174" s="10" t="s">
        <v>4</v>
      </c>
    </row>
    <row r="175" spans="1:4" x14ac:dyDescent="0.25">
      <c r="A175" s="12"/>
    </row>
    <row r="176" spans="1:4" x14ac:dyDescent="0.25">
      <c r="A176" s="12" t="s">
        <v>144</v>
      </c>
      <c r="B176">
        <v>2</v>
      </c>
      <c r="C176">
        <v>684</v>
      </c>
    </row>
    <row r="177" spans="1:3" x14ac:dyDescent="0.25">
      <c r="A177" s="12" t="s">
        <v>145</v>
      </c>
      <c r="B177">
        <v>2</v>
      </c>
      <c r="C177">
        <v>580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opLeftCell="A154" zoomScale="80" zoomScaleNormal="80" workbookViewId="0">
      <selection activeCell="D160" sqref="D160"/>
    </sheetView>
  </sheetViews>
  <sheetFormatPr defaultRowHeight="15" x14ac:dyDescent="0.25"/>
  <cols>
    <col min="1" max="1" width="36.5703125" customWidth="1"/>
  </cols>
  <sheetData>
    <row r="1" spans="1:11" ht="20.25" x14ac:dyDescent="0.3">
      <c r="A1" s="1" t="s">
        <v>0</v>
      </c>
    </row>
    <row r="2" spans="1:11" x14ac:dyDescent="0.25">
      <c r="A2" s="2" t="s">
        <v>216</v>
      </c>
    </row>
    <row r="3" spans="1:11" x14ac:dyDescent="0.25">
      <c r="A3" s="2"/>
      <c r="B3" s="2"/>
    </row>
    <row r="5" spans="1:11" x14ac:dyDescent="0.25">
      <c r="A5" s="3" t="s">
        <v>1</v>
      </c>
    </row>
    <row r="6" spans="1:11" x14ac:dyDescent="0.25">
      <c r="A6" s="4" t="s">
        <v>2</v>
      </c>
      <c r="B6" s="5" t="s">
        <v>3</v>
      </c>
      <c r="C6" s="5" t="s">
        <v>4</v>
      </c>
      <c r="F6" s="17"/>
      <c r="G6" s="18" t="s">
        <v>192</v>
      </c>
      <c r="H6" s="18" t="s">
        <v>193</v>
      </c>
      <c r="I6" s="18" t="s">
        <v>194</v>
      </c>
      <c r="J6" s="18" t="s">
        <v>195</v>
      </c>
      <c r="K6" s="18" t="s">
        <v>196</v>
      </c>
    </row>
    <row r="7" spans="1:11" x14ac:dyDescent="0.25">
      <c r="A7" s="12" t="s">
        <v>5</v>
      </c>
      <c r="B7" s="12">
        <v>2</v>
      </c>
      <c r="C7" s="12">
        <v>1750</v>
      </c>
      <c r="D7" s="12"/>
      <c r="F7" s="17"/>
      <c r="G7" s="17"/>
      <c r="H7" s="17"/>
      <c r="I7" s="17"/>
      <c r="J7" s="17"/>
      <c r="K7" s="17"/>
    </row>
    <row r="8" spans="1:11" x14ac:dyDescent="0.25">
      <c r="A8" s="29" t="s">
        <v>160</v>
      </c>
      <c r="B8" s="12"/>
      <c r="C8" s="12"/>
      <c r="D8" s="12"/>
      <c r="F8" s="19" t="s">
        <v>197</v>
      </c>
      <c r="G8" s="17">
        <v>5232</v>
      </c>
      <c r="H8" s="17">
        <v>5191</v>
      </c>
      <c r="I8" s="17">
        <v>5244</v>
      </c>
      <c r="J8" s="17">
        <v>5362</v>
      </c>
      <c r="K8" s="17">
        <v>5960</v>
      </c>
    </row>
    <row r="9" spans="1:11" x14ac:dyDescent="0.25">
      <c r="A9" s="6"/>
      <c r="F9" s="19" t="s">
        <v>198</v>
      </c>
      <c r="G9" s="17">
        <v>5194</v>
      </c>
      <c r="H9" s="17">
        <v>5150</v>
      </c>
      <c r="I9" s="17">
        <v>5202</v>
      </c>
      <c r="J9" s="17">
        <v>5321</v>
      </c>
      <c r="K9" s="17">
        <v>5772</v>
      </c>
    </row>
    <row r="10" spans="1:11" x14ac:dyDescent="0.25">
      <c r="A10" s="3" t="s">
        <v>7</v>
      </c>
      <c r="F10" s="19" t="s">
        <v>199</v>
      </c>
      <c r="G10" s="17">
        <v>5149</v>
      </c>
      <c r="H10" s="17">
        <v>5107</v>
      </c>
      <c r="I10" s="17">
        <v>5157</v>
      </c>
      <c r="J10" s="17">
        <v>5271</v>
      </c>
      <c r="K10" s="17">
        <v>5699</v>
      </c>
    </row>
    <row r="11" spans="1:11" x14ac:dyDescent="0.25">
      <c r="A11" s="4" t="s">
        <v>2</v>
      </c>
      <c r="B11" s="5" t="s">
        <v>3</v>
      </c>
      <c r="C11" s="5" t="s">
        <v>4</v>
      </c>
      <c r="F11" s="19" t="s">
        <v>200</v>
      </c>
      <c r="G11" s="17">
        <v>5154</v>
      </c>
      <c r="H11" s="17">
        <v>5113</v>
      </c>
      <c r="I11" s="17">
        <v>5161</v>
      </c>
      <c r="J11" s="17">
        <v>5271</v>
      </c>
      <c r="K11" s="17">
        <v>5707</v>
      </c>
    </row>
    <row r="12" spans="1:11" x14ac:dyDescent="0.25">
      <c r="A12" t="s">
        <v>8</v>
      </c>
      <c r="B12">
        <v>4</v>
      </c>
      <c r="C12">
        <v>2930</v>
      </c>
      <c r="F12" s="19" t="s">
        <v>201</v>
      </c>
      <c r="G12" s="17">
        <v>5103</v>
      </c>
      <c r="H12" s="17">
        <v>5071</v>
      </c>
      <c r="I12" s="17">
        <v>5122</v>
      </c>
      <c r="J12" s="17">
        <v>5229</v>
      </c>
      <c r="K12" s="17">
        <v>5559</v>
      </c>
    </row>
    <row r="13" spans="1:11" x14ac:dyDescent="0.25">
      <c r="A13" t="s">
        <v>161</v>
      </c>
      <c r="B13">
        <v>2</v>
      </c>
      <c r="C13">
        <v>3025</v>
      </c>
      <c r="F13" s="19" t="s">
        <v>202</v>
      </c>
      <c r="G13" s="17">
        <v>5078</v>
      </c>
      <c r="H13" s="17">
        <v>5049</v>
      </c>
      <c r="I13" s="17">
        <v>5097</v>
      </c>
      <c r="J13" s="17">
        <v>5200</v>
      </c>
      <c r="K13" s="17">
        <v>5458</v>
      </c>
    </row>
    <row r="14" spans="1:11" x14ac:dyDescent="0.25">
      <c r="A14" t="s">
        <v>162</v>
      </c>
      <c r="B14">
        <v>2</v>
      </c>
      <c r="C14">
        <v>3030</v>
      </c>
      <c r="F14" s="19" t="s">
        <v>203</v>
      </c>
      <c r="G14" s="17">
        <v>5043</v>
      </c>
      <c r="H14" s="17">
        <v>5015</v>
      </c>
      <c r="I14" s="17">
        <v>5057</v>
      </c>
      <c r="J14" s="17">
        <v>5148</v>
      </c>
      <c r="K14" s="17">
        <v>5434</v>
      </c>
    </row>
    <row r="15" spans="1:11" x14ac:dyDescent="0.25">
      <c r="A15" t="s">
        <v>10</v>
      </c>
      <c r="B15">
        <v>4</v>
      </c>
      <c r="C15">
        <v>3310</v>
      </c>
      <c r="F15" s="19" t="s">
        <v>204</v>
      </c>
      <c r="G15" s="17">
        <v>5049</v>
      </c>
      <c r="H15" s="17">
        <v>5023</v>
      </c>
      <c r="I15" s="17">
        <v>5061</v>
      </c>
      <c r="J15" s="17">
        <v>5146</v>
      </c>
      <c r="K15" s="17">
        <v>5503</v>
      </c>
    </row>
    <row r="16" spans="1:11" x14ac:dyDescent="0.25">
      <c r="A16" t="s">
        <v>11</v>
      </c>
      <c r="B16">
        <v>4</v>
      </c>
      <c r="C16">
        <v>3320</v>
      </c>
      <c r="F16" s="19" t="s">
        <v>205</v>
      </c>
      <c r="G16" s="17">
        <v>5020</v>
      </c>
      <c r="H16" s="17">
        <v>4978</v>
      </c>
      <c r="I16" s="17">
        <v>5017</v>
      </c>
      <c r="J16" s="17">
        <v>5090</v>
      </c>
      <c r="K16" s="17">
        <v>5476</v>
      </c>
    </row>
    <row r="17" spans="1:11" x14ac:dyDescent="0.25">
      <c r="F17" s="19" t="s">
        <v>206</v>
      </c>
      <c r="G17" s="17">
        <v>4971</v>
      </c>
      <c r="H17" s="17">
        <v>4931</v>
      </c>
      <c r="I17" s="17">
        <v>4968</v>
      </c>
      <c r="J17" s="17">
        <v>5034</v>
      </c>
      <c r="K17" s="17">
        <v>5421</v>
      </c>
    </row>
    <row r="18" spans="1:11" x14ac:dyDescent="0.25">
      <c r="A18" s="3" t="s">
        <v>12</v>
      </c>
      <c r="F18" s="19" t="s">
        <v>207</v>
      </c>
      <c r="G18" s="17">
        <v>4916</v>
      </c>
      <c r="H18" s="17">
        <v>4878</v>
      </c>
      <c r="I18" s="17">
        <v>4906</v>
      </c>
      <c r="J18" s="17">
        <v>4963</v>
      </c>
      <c r="K18" s="17">
        <v>5427</v>
      </c>
    </row>
    <row r="19" spans="1:11" x14ac:dyDescent="0.25">
      <c r="A19" s="4" t="s">
        <v>2</v>
      </c>
      <c r="B19" s="5" t="s">
        <v>3</v>
      </c>
      <c r="C19" s="5" t="s">
        <v>4</v>
      </c>
      <c r="F19" s="19" t="s">
        <v>208</v>
      </c>
      <c r="G19" s="17">
        <v>4924</v>
      </c>
      <c r="H19" s="17">
        <v>4887</v>
      </c>
      <c r="I19" s="17">
        <v>4911</v>
      </c>
      <c r="J19" s="17">
        <v>4960</v>
      </c>
      <c r="K19" s="17">
        <v>5448</v>
      </c>
    </row>
    <row r="20" spans="1:11" x14ac:dyDescent="0.25">
      <c r="A20" t="s">
        <v>13</v>
      </c>
      <c r="B20">
        <v>2</v>
      </c>
      <c r="C20">
        <v>2905</v>
      </c>
      <c r="F20" s="19" t="s">
        <v>209</v>
      </c>
      <c r="G20" s="17">
        <v>4861</v>
      </c>
      <c r="H20" s="17">
        <v>4833</v>
      </c>
      <c r="I20" s="17">
        <v>4857</v>
      </c>
      <c r="J20" s="17">
        <v>4900</v>
      </c>
      <c r="K20" s="17">
        <v>5514</v>
      </c>
    </row>
    <row r="21" spans="1:11" x14ac:dyDescent="0.25">
      <c r="A21" t="s">
        <v>14</v>
      </c>
      <c r="B21">
        <v>2</v>
      </c>
      <c r="C21">
        <v>2930</v>
      </c>
      <c r="F21" s="19" t="s">
        <v>210</v>
      </c>
      <c r="G21" s="17">
        <v>4861</v>
      </c>
      <c r="H21" s="17">
        <v>4834</v>
      </c>
      <c r="I21" s="17">
        <v>4854</v>
      </c>
      <c r="J21" s="17">
        <v>4892</v>
      </c>
      <c r="K21" s="17"/>
    </row>
    <row r="22" spans="1:11" x14ac:dyDescent="0.25">
      <c r="A22" t="s">
        <v>15</v>
      </c>
      <c r="B22">
        <v>2</v>
      </c>
      <c r="C22">
        <v>2995</v>
      </c>
      <c r="F22" s="19" t="s">
        <v>211</v>
      </c>
      <c r="G22" s="17">
        <v>4688</v>
      </c>
      <c r="H22" s="17">
        <v>4674</v>
      </c>
      <c r="I22" s="17">
        <v>4717</v>
      </c>
      <c r="J22" s="17"/>
      <c r="K22" s="17"/>
    </row>
    <row r="23" spans="1:11" x14ac:dyDescent="0.25">
      <c r="A23" t="s">
        <v>16</v>
      </c>
      <c r="B23">
        <v>2</v>
      </c>
      <c r="C23">
        <v>3020</v>
      </c>
      <c r="F23" s="19" t="s">
        <v>212</v>
      </c>
      <c r="G23" s="17">
        <v>4651</v>
      </c>
      <c r="H23" s="17">
        <v>4637</v>
      </c>
      <c r="I23" s="17">
        <v>4673</v>
      </c>
      <c r="J23" s="17"/>
      <c r="K23" s="17"/>
    </row>
    <row r="25" spans="1:11" x14ac:dyDescent="0.25">
      <c r="A25" s="3" t="s">
        <v>17</v>
      </c>
    </row>
    <row r="26" spans="1:11" x14ac:dyDescent="0.25">
      <c r="A26" s="4" t="s">
        <v>2</v>
      </c>
      <c r="B26" s="5" t="s">
        <v>3</v>
      </c>
      <c r="C26" s="5" t="s">
        <v>4</v>
      </c>
    </row>
    <row r="27" spans="1:11" x14ac:dyDescent="0.25">
      <c r="A27" t="s">
        <v>18</v>
      </c>
      <c r="B27">
        <v>2</v>
      </c>
      <c r="C27">
        <v>1910</v>
      </c>
    </row>
    <row r="28" spans="1:11" x14ac:dyDescent="0.25">
      <c r="A28" t="s">
        <v>19</v>
      </c>
      <c r="B28">
        <v>2</v>
      </c>
      <c r="C28">
        <v>2010</v>
      </c>
    </row>
    <row r="29" spans="1:11" x14ac:dyDescent="0.25">
      <c r="A29" t="s">
        <v>20</v>
      </c>
      <c r="B29">
        <v>2</v>
      </c>
      <c r="C29">
        <v>2920</v>
      </c>
    </row>
    <row r="31" spans="1:11" x14ac:dyDescent="0.25">
      <c r="A31" s="3" t="s">
        <v>21</v>
      </c>
    </row>
    <row r="32" spans="1:11" x14ac:dyDescent="0.25">
      <c r="A32" s="4" t="s">
        <v>2</v>
      </c>
      <c r="B32" s="5" t="s">
        <v>3</v>
      </c>
      <c r="C32" s="5" t="s">
        <v>4</v>
      </c>
    </row>
    <row r="33" spans="1:4" x14ac:dyDescent="0.25">
      <c r="A33" s="13" t="s">
        <v>22</v>
      </c>
      <c r="B33" s="13">
        <v>2</v>
      </c>
      <c r="C33" s="13">
        <v>1810</v>
      </c>
      <c r="D33" s="13"/>
    </row>
    <row r="34" spans="1:4" x14ac:dyDescent="0.25">
      <c r="A34" s="13" t="s">
        <v>23</v>
      </c>
      <c r="B34" s="13">
        <v>2</v>
      </c>
      <c r="C34" s="13">
        <v>1910</v>
      </c>
      <c r="D34" s="13"/>
    </row>
    <row r="35" spans="1:4" x14ac:dyDescent="0.25">
      <c r="A35" s="13" t="s">
        <v>24</v>
      </c>
      <c r="B35" s="13">
        <v>2</v>
      </c>
      <c r="C35" s="13">
        <v>2010</v>
      </c>
      <c r="D35" s="13"/>
    </row>
    <row r="37" spans="1:4" x14ac:dyDescent="0.25">
      <c r="A37" s="3" t="s">
        <v>25</v>
      </c>
    </row>
    <row r="38" spans="1:4" x14ac:dyDescent="0.25">
      <c r="A38" s="4" t="s">
        <v>2</v>
      </c>
      <c r="B38" s="5" t="s">
        <v>3</v>
      </c>
      <c r="C38" s="5" t="s">
        <v>4</v>
      </c>
    </row>
    <row r="39" spans="1:4" x14ac:dyDescent="0.25">
      <c r="A39" t="s">
        <v>26</v>
      </c>
      <c r="B39">
        <v>2</v>
      </c>
      <c r="C39">
        <v>204</v>
      </c>
    </row>
    <row r="40" spans="1:4" x14ac:dyDescent="0.25">
      <c r="A40" t="s">
        <v>29</v>
      </c>
      <c r="B40">
        <v>2</v>
      </c>
      <c r="C40">
        <v>206</v>
      </c>
    </row>
    <row r="41" spans="1:4" x14ac:dyDescent="0.25">
      <c r="A41" t="s">
        <v>27</v>
      </c>
      <c r="B41">
        <v>2</v>
      </c>
      <c r="C41">
        <v>217</v>
      </c>
    </row>
    <row r="42" spans="1:4" x14ac:dyDescent="0.25">
      <c r="A42" t="s">
        <v>30</v>
      </c>
      <c r="B42">
        <v>2</v>
      </c>
      <c r="C42">
        <v>220</v>
      </c>
    </row>
    <row r="43" spans="1:4" x14ac:dyDescent="0.25">
      <c r="A43" t="s">
        <v>28</v>
      </c>
      <c r="B43">
        <v>2</v>
      </c>
      <c r="C43">
        <v>224</v>
      </c>
    </row>
    <row r="44" spans="1:4" x14ac:dyDescent="0.25">
      <c r="A44" t="s">
        <v>34</v>
      </c>
      <c r="B44">
        <v>2</v>
      </c>
      <c r="C44">
        <v>228</v>
      </c>
    </row>
    <row r="45" spans="1:4" x14ac:dyDescent="0.25">
      <c r="A45" t="s">
        <v>33</v>
      </c>
      <c r="B45">
        <v>2</v>
      </c>
      <c r="C45">
        <v>229</v>
      </c>
    </row>
    <row r="46" spans="1:4" x14ac:dyDescent="0.25">
      <c r="A46" t="s">
        <v>32</v>
      </c>
      <c r="B46">
        <v>2</v>
      </c>
      <c r="C46">
        <v>233</v>
      </c>
    </row>
    <row r="47" spans="1:4" x14ac:dyDescent="0.25">
      <c r="A47" t="s">
        <v>163</v>
      </c>
      <c r="B47">
        <v>4</v>
      </c>
      <c r="C47">
        <v>234</v>
      </c>
    </row>
    <row r="48" spans="1:4" x14ac:dyDescent="0.25">
      <c r="A48" t="s">
        <v>35</v>
      </c>
      <c r="B48">
        <v>2</v>
      </c>
      <c r="C48">
        <v>238</v>
      </c>
    </row>
    <row r="49" spans="1:3" x14ac:dyDescent="0.25">
      <c r="A49" t="s">
        <v>39</v>
      </c>
      <c r="B49">
        <v>2</v>
      </c>
      <c r="C49">
        <v>239</v>
      </c>
    </row>
    <row r="50" spans="1:3" x14ac:dyDescent="0.25">
      <c r="A50" t="s">
        <v>41</v>
      </c>
      <c r="B50">
        <v>2</v>
      </c>
      <c r="C50">
        <v>242</v>
      </c>
    </row>
    <row r="51" spans="1:3" x14ac:dyDescent="0.25">
      <c r="A51" t="s">
        <v>37</v>
      </c>
      <c r="B51">
        <v>2</v>
      </c>
      <c r="C51">
        <v>243</v>
      </c>
    </row>
    <row r="52" spans="1:3" x14ac:dyDescent="0.25">
      <c r="A52" t="s">
        <v>164</v>
      </c>
      <c r="B52">
        <v>4</v>
      </c>
      <c r="C52">
        <v>246</v>
      </c>
    </row>
    <row r="53" spans="1:3" x14ac:dyDescent="0.25">
      <c r="A53" t="s">
        <v>36</v>
      </c>
      <c r="B53">
        <v>2</v>
      </c>
      <c r="C53">
        <v>251</v>
      </c>
    </row>
    <row r="54" spans="1:3" x14ac:dyDescent="0.25">
      <c r="A54" t="s">
        <v>45</v>
      </c>
      <c r="B54">
        <v>2</v>
      </c>
      <c r="C54">
        <v>255</v>
      </c>
    </row>
    <row r="55" spans="1:3" x14ac:dyDescent="0.25">
      <c r="A55" t="s">
        <v>43</v>
      </c>
      <c r="B55">
        <v>2</v>
      </c>
      <c r="C55">
        <v>262</v>
      </c>
    </row>
    <row r="56" spans="1:3" x14ac:dyDescent="0.25">
      <c r="A56" t="s">
        <v>165</v>
      </c>
      <c r="B56">
        <v>4</v>
      </c>
      <c r="C56">
        <v>264</v>
      </c>
    </row>
    <row r="57" spans="1:3" x14ac:dyDescent="0.25">
      <c r="A57" t="s">
        <v>48</v>
      </c>
      <c r="B57">
        <v>2</v>
      </c>
      <c r="C57">
        <v>265</v>
      </c>
    </row>
    <row r="58" spans="1:3" x14ac:dyDescent="0.25">
      <c r="A58" t="s">
        <v>166</v>
      </c>
      <c r="B58">
        <v>4</v>
      </c>
      <c r="C58">
        <v>272</v>
      </c>
    </row>
    <row r="59" spans="1:3" x14ac:dyDescent="0.25">
      <c r="A59" t="s">
        <v>44</v>
      </c>
      <c r="B59">
        <v>2</v>
      </c>
      <c r="C59">
        <v>274</v>
      </c>
    </row>
    <row r="60" spans="1:3" x14ac:dyDescent="0.25">
      <c r="A60" t="s">
        <v>47</v>
      </c>
      <c r="B60">
        <v>2</v>
      </c>
      <c r="C60">
        <v>276</v>
      </c>
    </row>
    <row r="61" spans="1:3" x14ac:dyDescent="0.25">
      <c r="A61" t="s">
        <v>51</v>
      </c>
      <c r="B61">
        <v>2</v>
      </c>
      <c r="C61">
        <v>279</v>
      </c>
    </row>
    <row r="62" spans="1:3" x14ac:dyDescent="0.25">
      <c r="A62" t="s">
        <v>49</v>
      </c>
      <c r="B62">
        <v>2</v>
      </c>
      <c r="C62">
        <v>281</v>
      </c>
    </row>
    <row r="63" spans="1:3" x14ac:dyDescent="0.25">
      <c r="A63" t="s">
        <v>50</v>
      </c>
      <c r="B63">
        <v>2</v>
      </c>
      <c r="C63">
        <v>287</v>
      </c>
    </row>
    <row r="64" spans="1:3" x14ac:dyDescent="0.25">
      <c r="A64" t="s">
        <v>55</v>
      </c>
      <c r="B64">
        <v>2</v>
      </c>
      <c r="C64">
        <v>288</v>
      </c>
    </row>
    <row r="65" spans="1:3" x14ac:dyDescent="0.25">
      <c r="A65" t="s">
        <v>54</v>
      </c>
      <c r="B65">
        <v>2</v>
      </c>
      <c r="C65">
        <v>289</v>
      </c>
    </row>
    <row r="66" spans="1:3" x14ac:dyDescent="0.25">
      <c r="A66" t="s">
        <v>56</v>
      </c>
      <c r="B66">
        <v>2</v>
      </c>
      <c r="C66">
        <v>291</v>
      </c>
    </row>
    <row r="67" spans="1:3" x14ac:dyDescent="0.25">
      <c r="A67" t="s">
        <v>53</v>
      </c>
      <c r="B67">
        <v>2</v>
      </c>
      <c r="C67">
        <v>306</v>
      </c>
    </row>
    <row r="68" spans="1:3" x14ac:dyDescent="0.25">
      <c r="A68" t="s">
        <v>59</v>
      </c>
      <c r="B68">
        <v>2</v>
      </c>
      <c r="C68">
        <v>308</v>
      </c>
    </row>
    <row r="69" spans="1:3" x14ac:dyDescent="0.25">
      <c r="A69" t="s">
        <v>57</v>
      </c>
      <c r="B69">
        <v>2</v>
      </c>
      <c r="C69">
        <v>319</v>
      </c>
    </row>
    <row r="70" spans="1:3" x14ac:dyDescent="0.25">
      <c r="A70" t="s">
        <v>58</v>
      </c>
      <c r="B70">
        <v>2</v>
      </c>
      <c r="C70">
        <v>323</v>
      </c>
    </row>
    <row r="71" spans="1:3" x14ac:dyDescent="0.25">
      <c r="A71" t="s">
        <v>60</v>
      </c>
      <c r="B71">
        <v>2</v>
      </c>
      <c r="C71">
        <v>328</v>
      </c>
    </row>
    <row r="72" spans="1:3" x14ac:dyDescent="0.25">
      <c r="A72" t="s">
        <v>61</v>
      </c>
      <c r="B72">
        <v>2</v>
      </c>
      <c r="C72">
        <v>356</v>
      </c>
    </row>
    <row r="73" spans="1:3" x14ac:dyDescent="0.25">
      <c r="A73" t="s">
        <v>63</v>
      </c>
      <c r="B73">
        <v>2</v>
      </c>
      <c r="C73">
        <v>358</v>
      </c>
    </row>
    <row r="74" spans="1:3" x14ac:dyDescent="0.25">
      <c r="A74" t="s">
        <v>62</v>
      </c>
      <c r="B74">
        <v>2</v>
      </c>
      <c r="C74">
        <v>360</v>
      </c>
    </row>
    <row r="75" spans="1:3" x14ac:dyDescent="0.25">
      <c r="A75" t="s">
        <v>64</v>
      </c>
      <c r="B75">
        <v>2</v>
      </c>
      <c r="C75">
        <v>368</v>
      </c>
    </row>
    <row r="76" spans="1:3" x14ac:dyDescent="0.25">
      <c r="A76" t="s">
        <v>65</v>
      </c>
      <c r="B76">
        <v>2</v>
      </c>
      <c r="C76">
        <v>381</v>
      </c>
    </row>
    <row r="77" spans="1:3" x14ac:dyDescent="0.25">
      <c r="A77" t="s">
        <v>66</v>
      </c>
      <c r="B77">
        <v>2</v>
      </c>
      <c r="C77">
        <v>389</v>
      </c>
    </row>
    <row r="78" spans="1:3" x14ac:dyDescent="0.25">
      <c r="A78" t="s">
        <v>67</v>
      </c>
      <c r="B78">
        <v>2</v>
      </c>
      <c r="C78">
        <v>409</v>
      </c>
    </row>
    <row r="79" spans="1:3" x14ac:dyDescent="0.25">
      <c r="A79" t="s">
        <v>69</v>
      </c>
      <c r="B79">
        <v>2</v>
      </c>
      <c r="C79">
        <v>412</v>
      </c>
    </row>
    <row r="80" spans="1:3" x14ac:dyDescent="0.25">
      <c r="A80" t="s">
        <v>68</v>
      </c>
      <c r="B80">
        <v>2</v>
      </c>
      <c r="C80">
        <v>417</v>
      </c>
    </row>
    <row r="81" spans="1:3" x14ac:dyDescent="0.25">
      <c r="A81" t="s">
        <v>70</v>
      </c>
      <c r="B81">
        <v>2</v>
      </c>
      <c r="C81">
        <v>422</v>
      </c>
    </row>
    <row r="82" spans="1:3" x14ac:dyDescent="0.25">
      <c r="A82" t="s">
        <v>72</v>
      </c>
      <c r="B82">
        <v>2</v>
      </c>
      <c r="C82">
        <v>424</v>
      </c>
    </row>
    <row r="83" spans="1:3" x14ac:dyDescent="0.25">
      <c r="A83" t="s">
        <v>167</v>
      </c>
      <c r="B83">
        <v>4</v>
      </c>
      <c r="C83">
        <v>431</v>
      </c>
    </row>
    <row r="84" spans="1:3" x14ac:dyDescent="0.25">
      <c r="A84" t="s">
        <v>75</v>
      </c>
      <c r="B84">
        <v>2</v>
      </c>
      <c r="C84">
        <v>421</v>
      </c>
    </row>
    <row r="85" spans="1:3" x14ac:dyDescent="0.25">
      <c r="A85" t="s">
        <v>77</v>
      </c>
      <c r="B85">
        <v>2</v>
      </c>
      <c r="C85">
        <v>469</v>
      </c>
    </row>
    <row r="86" spans="1:3" x14ac:dyDescent="0.25">
      <c r="A86" t="s">
        <v>78</v>
      </c>
      <c r="B86">
        <v>2</v>
      </c>
      <c r="C86">
        <v>493</v>
      </c>
    </row>
    <row r="87" spans="1:3" x14ac:dyDescent="0.25">
      <c r="A87" t="s">
        <v>81</v>
      </c>
      <c r="B87">
        <v>2</v>
      </c>
      <c r="C87">
        <v>476</v>
      </c>
    </row>
    <row r="88" spans="1:3" x14ac:dyDescent="0.25">
      <c r="A88" t="s">
        <v>80</v>
      </c>
      <c r="B88">
        <v>2</v>
      </c>
      <c r="C88">
        <v>467</v>
      </c>
    </row>
    <row r="89" spans="1:3" x14ac:dyDescent="0.25">
      <c r="A89" t="s">
        <v>74</v>
      </c>
      <c r="B89">
        <v>6</v>
      </c>
      <c r="C89">
        <v>530</v>
      </c>
    </row>
    <row r="90" spans="1:3" x14ac:dyDescent="0.25">
      <c r="A90" t="s">
        <v>82</v>
      </c>
      <c r="B90">
        <v>2</v>
      </c>
      <c r="C90">
        <v>488</v>
      </c>
    </row>
    <row r="91" spans="1:3" x14ac:dyDescent="0.25">
      <c r="A91" t="s">
        <v>76</v>
      </c>
      <c r="B91">
        <v>8</v>
      </c>
      <c r="C91">
        <v>550</v>
      </c>
    </row>
    <row r="92" spans="1:3" x14ac:dyDescent="0.25">
      <c r="A92" t="s">
        <v>79</v>
      </c>
      <c r="B92">
        <v>2</v>
      </c>
      <c r="C92">
        <v>590</v>
      </c>
    </row>
    <row r="93" spans="1:3" x14ac:dyDescent="0.25">
      <c r="A93" t="s">
        <v>84</v>
      </c>
      <c r="B93">
        <v>2</v>
      </c>
      <c r="C93">
        <v>600</v>
      </c>
    </row>
    <row r="94" spans="1:3" x14ac:dyDescent="0.25">
      <c r="A94" t="s">
        <v>85</v>
      </c>
      <c r="B94">
        <v>2</v>
      </c>
      <c r="C94">
        <v>554</v>
      </c>
    </row>
    <row r="95" spans="1:3" x14ac:dyDescent="0.25">
      <c r="A95" t="s">
        <v>83</v>
      </c>
      <c r="B95">
        <v>4</v>
      </c>
      <c r="C95">
        <v>640</v>
      </c>
    </row>
    <row r="96" spans="1:3" x14ac:dyDescent="0.25">
      <c r="A96" t="s">
        <v>86</v>
      </c>
      <c r="B96">
        <v>2</v>
      </c>
      <c r="C96">
        <v>720</v>
      </c>
    </row>
    <row r="97" spans="1:4" x14ac:dyDescent="0.25">
      <c r="A97" t="s">
        <v>168</v>
      </c>
      <c r="B97">
        <v>4</v>
      </c>
      <c r="C97">
        <v>800</v>
      </c>
    </row>
    <row r="98" spans="1:4" x14ac:dyDescent="0.25">
      <c r="A98" t="s">
        <v>89</v>
      </c>
      <c r="B98">
        <v>2</v>
      </c>
      <c r="C98">
        <v>870</v>
      </c>
    </row>
    <row r="99" spans="1:4" x14ac:dyDescent="0.25">
      <c r="A99" t="s">
        <v>90</v>
      </c>
      <c r="B99">
        <v>6</v>
      </c>
      <c r="C99">
        <v>1290</v>
      </c>
    </row>
    <row r="101" spans="1:4" x14ac:dyDescent="0.25">
      <c r="A101" s="3" t="s">
        <v>91</v>
      </c>
    </row>
    <row r="102" spans="1:4" x14ac:dyDescent="0.25">
      <c r="A102" s="4" t="s">
        <v>2</v>
      </c>
      <c r="B102" s="5" t="s">
        <v>3</v>
      </c>
      <c r="C102" s="5" t="s">
        <v>4</v>
      </c>
    </row>
    <row r="103" spans="1:4" x14ac:dyDescent="0.25">
      <c r="A103" s="13" t="s">
        <v>92</v>
      </c>
      <c r="B103" s="13">
        <v>2</v>
      </c>
      <c r="C103" s="13">
        <v>231</v>
      </c>
      <c r="D103" s="13"/>
    </row>
    <row r="104" spans="1:4" x14ac:dyDescent="0.25">
      <c r="A104" s="13" t="s">
        <v>95</v>
      </c>
      <c r="B104" s="13">
        <v>2</v>
      </c>
      <c r="C104" s="13">
        <v>263</v>
      </c>
      <c r="D104" s="13"/>
    </row>
    <row r="105" spans="1:4" x14ac:dyDescent="0.25">
      <c r="A105" s="13" t="s">
        <v>169</v>
      </c>
      <c r="B105" s="13">
        <v>4</v>
      </c>
      <c r="C105" s="13">
        <v>264</v>
      </c>
      <c r="D105" s="13"/>
    </row>
    <row r="106" spans="1:4" x14ac:dyDescent="0.25">
      <c r="A106" s="13" t="s">
        <v>96</v>
      </c>
      <c r="B106" s="13">
        <v>2</v>
      </c>
      <c r="C106" s="13">
        <v>271</v>
      </c>
      <c r="D106" s="13"/>
    </row>
    <row r="107" spans="1:4" x14ac:dyDescent="0.25">
      <c r="A107" s="13" t="s">
        <v>97</v>
      </c>
      <c r="B107" s="13">
        <v>2</v>
      </c>
      <c r="C107" s="13">
        <v>550</v>
      </c>
      <c r="D107" s="13"/>
    </row>
    <row r="108" spans="1:4" x14ac:dyDescent="0.25">
      <c r="A108" s="13" t="s">
        <v>98</v>
      </c>
      <c r="B108" s="13">
        <v>2</v>
      </c>
      <c r="C108" s="13">
        <v>1290</v>
      </c>
      <c r="D108" s="13"/>
    </row>
    <row r="110" spans="1:4" x14ac:dyDescent="0.25">
      <c r="A110" s="3" t="s">
        <v>99</v>
      </c>
    </row>
    <row r="111" spans="1:4" x14ac:dyDescent="0.25">
      <c r="A111" s="4" t="s">
        <v>2</v>
      </c>
      <c r="B111" s="5" t="s">
        <v>3</v>
      </c>
      <c r="C111" s="5" t="s">
        <v>4</v>
      </c>
    </row>
    <row r="112" spans="1:4" x14ac:dyDescent="0.25">
      <c r="A112" t="s">
        <v>100</v>
      </c>
      <c r="B112">
        <v>2</v>
      </c>
      <c r="C112">
        <v>246</v>
      </c>
    </row>
    <row r="113" spans="1:4" x14ac:dyDescent="0.25">
      <c r="A113" t="s">
        <v>101</v>
      </c>
      <c r="B113">
        <v>2</v>
      </c>
      <c r="C113">
        <v>258</v>
      </c>
    </row>
    <row r="114" spans="1:4" x14ac:dyDescent="0.25">
      <c r="A114" t="s">
        <v>102</v>
      </c>
      <c r="B114">
        <v>2</v>
      </c>
      <c r="C114">
        <v>280</v>
      </c>
    </row>
    <row r="115" spans="1:4" x14ac:dyDescent="0.25">
      <c r="A115" t="s">
        <v>103</v>
      </c>
      <c r="B115">
        <v>2</v>
      </c>
      <c r="C115">
        <v>620</v>
      </c>
    </row>
    <row r="116" spans="1:4" x14ac:dyDescent="0.25">
      <c r="A116" t="s">
        <v>104</v>
      </c>
      <c r="B116">
        <v>4</v>
      </c>
      <c r="C116">
        <v>800</v>
      </c>
    </row>
    <row r="117" spans="1:4" x14ac:dyDescent="0.25">
      <c r="A117" t="s">
        <v>105</v>
      </c>
      <c r="B117">
        <v>4</v>
      </c>
      <c r="C117">
        <v>1760</v>
      </c>
    </row>
    <row r="118" spans="1:4" x14ac:dyDescent="0.25">
      <c r="A118" t="s">
        <v>106</v>
      </c>
      <c r="B118">
        <v>4</v>
      </c>
      <c r="C118">
        <v>1810</v>
      </c>
    </row>
    <row r="119" spans="1:4" x14ac:dyDescent="0.25">
      <c r="A119" t="s">
        <v>107</v>
      </c>
      <c r="B119">
        <v>2</v>
      </c>
      <c r="C119">
        <v>1910</v>
      </c>
    </row>
    <row r="120" spans="1:4" x14ac:dyDescent="0.25">
      <c r="A120" t="s">
        <v>108</v>
      </c>
      <c r="B120">
        <v>2</v>
      </c>
      <c r="C120">
        <v>2010</v>
      </c>
    </row>
    <row r="122" spans="1:4" x14ac:dyDescent="0.25">
      <c r="A122" s="3" t="s">
        <v>109</v>
      </c>
    </row>
    <row r="123" spans="1:4" x14ac:dyDescent="0.25">
      <c r="A123" s="4" t="s">
        <v>2</v>
      </c>
      <c r="B123" s="5" t="s">
        <v>3</v>
      </c>
      <c r="C123" s="5" t="s">
        <v>4</v>
      </c>
    </row>
    <row r="124" spans="1:4" x14ac:dyDescent="0.25">
      <c r="A124" s="13" t="s">
        <v>112</v>
      </c>
      <c r="B124" s="13">
        <v>2</v>
      </c>
      <c r="C124" s="13">
        <v>280</v>
      </c>
      <c r="D124" s="13"/>
    </row>
    <row r="125" spans="1:4" x14ac:dyDescent="0.25">
      <c r="A125" s="13" t="s">
        <v>110</v>
      </c>
      <c r="B125" s="13">
        <v>2</v>
      </c>
      <c r="C125" s="13">
        <v>285</v>
      </c>
      <c r="D125" s="13"/>
    </row>
    <row r="126" spans="1:4" x14ac:dyDescent="0.25">
      <c r="A126" s="13" t="s">
        <v>111</v>
      </c>
      <c r="B126" s="13">
        <v>2</v>
      </c>
      <c r="C126" s="13">
        <v>291</v>
      </c>
      <c r="D126" s="13"/>
    </row>
    <row r="127" spans="1:4" x14ac:dyDescent="0.25">
      <c r="A127" s="13" t="s">
        <v>113</v>
      </c>
      <c r="B127" s="13">
        <v>2</v>
      </c>
      <c r="C127" s="13">
        <v>298</v>
      </c>
      <c r="D127" s="13"/>
    </row>
    <row r="128" spans="1:4" x14ac:dyDescent="0.25">
      <c r="A128" s="13" t="s">
        <v>114</v>
      </c>
      <c r="B128" s="13">
        <v>2</v>
      </c>
      <c r="C128" s="13">
        <v>304</v>
      </c>
      <c r="D128" s="13"/>
    </row>
    <row r="129" spans="1:4" x14ac:dyDescent="0.25">
      <c r="A129" s="13" t="s">
        <v>115</v>
      </c>
      <c r="B129" s="13">
        <v>2</v>
      </c>
      <c r="C129" s="13">
        <v>347</v>
      </c>
      <c r="D129" s="13"/>
    </row>
    <row r="130" spans="1:4" x14ac:dyDescent="0.25">
      <c r="A130" s="13" t="s">
        <v>116</v>
      </c>
      <c r="B130" s="13">
        <v>2</v>
      </c>
      <c r="C130" s="13">
        <v>640</v>
      </c>
      <c r="D130" s="13"/>
    </row>
    <row r="131" spans="1:4" x14ac:dyDescent="0.25">
      <c r="A131" s="13" t="s">
        <v>117</v>
      </c>
      <c r="B131" s="13">
        <v>2</v>
      </c>
      <c r="C131" s="13">
        <v>1760</v>
      </c>
      <c r="D131" s="13"/>
    </row>
    <row r="132" spans="1:4" x14ac:dyDescent="0.25">
      <c r="A132" s="13" t="s">
        <v>118</v>
      </c>
      <c r="B132" s="13">
        <v>2</v>
      </c>
      <c r="C132" s="13">
        <v>1880</v>
      </c>
      <c r="D132" s="13"/>
    </row>
    <row r="133" spans="1:4" x14ac:dyDescent="0.25">
      <c r="A133" s="13" t="s">
        <v>119</v>
      </c>
      <c r="B133" s="13">
        <v>2</v>
      </c>
      <c r="C133" s="13">
        <v>1960</v>
      </c>
      <c r="D133" s="13"/>
    </row>
    <row r="134" spans="1:4" x14ac:dyDescent="0.25">
      <c r="A134" s="13"/>
      <c r="B134" s="13"/>
      <c r="C134" s="13"/>
      <c r="D134" s="13"/>
    </row>
    <row r="135" spans="1:4" x14ac:dyDescent="0.25">
      <c r="A135" s="3" t="s">
        <v>120</v>
      </c>
    </row>
    <row r="136" spans="1:4" x14ac:dyDescent="0.25">
      <c r="A136" s="4" t="s">
        <v>2</v>
      </c>
      <c r="B136" s="5" t="s">
        <v>3</v>
      </c>
      <c r="C136" s="5" t="s">
        <v>4</v>
      </c>
    </row>
    <row r="137" spans="1:4" x14ac:dyDescent="0.25">
      <c r="A137" t="s">
        <v>121</v>
      </c>
      <c r="B137">
        <v>2</v>
      </c>
      <c r="C137">
        <v>800</v>
      </c>
    </row>
    <row r="138" spans="1:4" x14ac:dyDescent="0.25">
      <c r="A138" t="s">
        <v>122</v>
      </c>
      <c r="B138">
        <v>2</v>
      </c>
      <c r="C138">
        <v>1760</v>
      </c>
    </row>
    <row r="139" spans="1:4" x14ac:dyDescent="0.25">
      <c r="A139" t="s">
        <v>123</v>
      </c>
      <c r="B139">
        <v>2</v>
      </c>
      <c r="C139">
        <v>1810</v>
      </c>
    </row>
    <row r="140" spans="1:4" x14ac:dyDescent="0.25">
      <c r="A140" t="s">
        <v>124</v>
      </c>
      <c r="B140">
        <v>2</v>
      </c>
      <c r="C140">
        <v>1910</v>
      </c>
    </row>
    <row r="141" spans="1:4" x14ac:dyDescent="0.25">
      <c r="A141" t="s">
        <v>125</v>
      </c>
      <c r="B141">
        <v>2</v>
      </c>
      <c r="C141">
        <v>2010</v>
      </c>
    </row>
    <row r="143" spans="1:4" x14ac:dyDescent="0.25">
      <c r="A143" s="3" t="s">
        <v>126</v>
      </c>
    </row>
    <row r="144" spans="1:4" x14ac:dyDescent="0.25">
      <c r="A144" s="4" t="s">
        <v>2</v>
      </c>
      <c r="B144" s="5" t="s">
        <v>3</v>
      </c>
      <c r="C144" s="5" t="s">
        <v>4</v>
      </c>
    </row>
    <row r="145" spans="1:4" x14ac:dyDescent="0.25">
      <c r="A145" s="13" t="s">
        <v>127</v>
      </c>
      <c r="B145" s="13">
        <v>2</v>
      </c>
      <c r="C145" s="13">
        <v>310</v>
      </c>
      <c r="D145" s="13"/>
    </row>
    <row r="146" spans="1:4" x14ac:dyDescent="0.25">
      <c r="A146" s="13" t="s">
        <v>128</v>
      </c>
      <c r="B146" s="13">
        <v>2</v>
      </c>
      <c r="C146" s="13">
        <v>329</v>
      </c>
      <c r="D146" s="13"/>
    </row>
    <row r="147" spans="1:4" x14ac:dyDescent="0.25">
      <c r="A147" s="13" t="s">
        <v>129</v>
      </c>
      <c r="B147" s="13">
        <v>2</v>
      </c>
      <c r="C147" s="13">
        <v>352</v>
      </c>
      <c r="D147" s="13"/>
    </row>
    <row r="148" spans="1:4" x14ac:dyDescent="0.25">
      <c r="A148" s="13" t="s">
        <v>130</v>
      </c>
      <c r="B148" s="13">
        <v>2</v>
      </c>
      <c r="C148" s="13">
        <v>800</v>
      </c>
      <c r="D148" s="13"/>
    </row>
    <row r="149" spans="1:4" x14ac:dyDescent="0.25">
      <c r="A149" s="13" t="s">
        <v>131</v>
      </c>
      <c r="B149" s="13">
        <v>2</v>
      </c>
      <c r="C149" s="13">
        <v>1760</v>
      </c>
      <c r="D149" s="13"/>
    </row>
    <row r="151" spans="1:4" x14ac:dyDescent="0.25">
      <c r="A151" s="3" t="s">
        <v>132</v>
      </c>
    </row>
    <row r="152" spans="1:4" x14ac:dyDescent="0.25">
      <c r="A152" s="4" t="s">
        <v>2</v>
      </c>
      <c r="B152" s="5" t="s">
        <v>3</v>
      </c>
      <c r="C152" s="5" t="s">
        <v>4</v>
      </c>
    </row>
    <row r="153" spans="1:4" x14ac:dyDescent="0.25">
      <c r="A153" t="s">
        <v>133</v>
      </c>
      <c r="B153">
        <v>2</v>
      </c>
      <c r="C153">
        <v>1240</v>
      </c>
    </row>
    <row r="154" spans="1:4" x14ac:dyDescent="0.25">
      <c r="A154" t="s">
        <v>134</v>
      </c>
      <c r="B154">
        <v>2</v>
      </c>
      <c r="C154">
        <v>960</v>
      </c>
    </row>
    <row r="156" spans="1:4" x14ac:dyDescent="0.25">
      <c r="A156" s="7" t="s">
        <v>135</v>
      </c>
    </row>
    <row r="158" spans="1:4" x14ac:dyDescent="0.25">
      <c r="A158" s="7" t="s">
        <v>136</v>
      </c>
      <c r="B158" s="7"/>
      <c r="C158" s="7"/>
    </row>
    <row r="159" spans="1:4" x14ac:dyDescent="0.25">
      <c r="A159" s="7" t="s">
        <v>2</v>
      </c>
      <c r="B159" s="7" t="s">
        <v>3</v>
      </c>
      <c r="C159" s="7" t="s">
        <v>4</v>
      </c>
    </row>
    <row r="160" spans="1:4" x14ac:dyDescent="0.25">
      <c r="A160" s="12" t="s">
        <v>137</v>
      </c>
      <c r="B160" s="12">
        <v>2</v>
      </c>
      <c r="C160" s="12">
        <v>1310</v>
      </c>
      <c r="D160" s="12"/>
    </row>
    <row r="161" spans="1:4" x14ac:dyDescent="0.25">
      <c r="A161" s="12" t="s">
        <v>159</v>
      </c>
      <c r="B161" s="12"/>
      <c r="C161" s="12"/>
      <c r="D161" s="12"/>
    </row>
    <row r="162" spans="1:4" x14ac:dyDescent="0.25">
      <c r="A162" s="12"/>
      <c r="B162" s="12"/>
      <c r="C162" s="12"/>
      <c r="D162" s="12"/>
    </row>
    <row r="163" spans="1:4" x14ac:dyDescent="0.25">
      <c r="A163" s="12" t="s">
        <v>139</v>
      </c>
      <c r="B163" s="12">
        <v>2</v>
      </c>
      <c r="C163" s="12">
        <v>2020</v>
      </c>
      <c r="D163" s="12"/>
    </row>
    <row r="164" spans="1:4" x14ac:dyDescent="0.25">
      <c r="A164" s="12" t="s">
        <v>140</v>
      </c>
      <c r="B164" s="12"/>
      <c r="C164" s="12"/>
      <c r="D164" s="12"/>
    </row>
    <row r="166" spans="1:4" x14ac:dyDescent="0.25">
      <c r="A166" s="7" t="s">
        <v>141</v>
      </c>
      <c r="B166" s="7"/>
      <c r="C166" s="7"/>
    </row>
    <row r="167" spans="1:4" x14ac:dyDescent="0.25">
      <c r="A167" s="7" t="s">
        <v>2</v>
      </c>
      <c r="B167" s="7" t="s">
        <v>3</v>
      </c>
      <c r="C167" s="7" t="s">
        <v>4</v>
      </c>
    </row>
    <row r="168" spans="1:4" x14ac:dyDescent="0.25">
      <c r="A168" t="s">
        <v>142</v>
      </c>
      <c r="B168">
        <v>2</v>
      </c>
      <c r="C168">
        <v>3120</v>
      </c>
    </row>
    <row r="170" spans="1:4" x14ac:dyDescent="0.25">
      <c r="A170" s="7" t="s">
        <v>143</v>
      </c>
      <c r="B170" s="7"/>
      <c r="C170" s="7"/>
    </row>
    <row r="171" spans="1:4" x14ac:dyDescent="0.25">
      <c r="A171" s="7" t="s">
        <v>2</v>
      </c>
      <c r="B171" s="7" t="s">
        <v>3</v>
      </c>
      <c r="C171" s="7" t="s">
        <v>4</v>
      </c>
    </row>
    <row r="173" spans="1:4" x14ac:dyDescent="0.25">
      <c r="A173" t="s">
        <v>144</v>
      </c>
      <c r="B173">
        <v>2</v>
      </c>
      <c r="C173">
        <v>718</v>
      </c>
    </row>
    <row r="174" spans="1:4" x14ac:dyDescent="0.25">
      <c r="A174" t="s">
        <v>145</v>
      </c>
      <c r="B174">
        <v>2</v>
      </c>
      <c r="C174">
        <v>610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7"/>
  <sheetViews>
    <sheetView topLeftCell="A160" zoomScale="80" zoomScaleNormal="80" workbookViewId="0">
      <selection activeCell="D163" sqref="D163"/>
    </sheetView>
  </sheetViews>
  <sheetFormatPr defaultRowHeight="15" x14ac:dyDescent="0.25"/>
  <cols>
    <col min="1" max="1" width="42.85546875" customWidth="1"/>
  </cols>
  <sheetData>
    <row r="1" spans="1:11" ht="20.25" x14ac:dyDescent="0.3">
      <c r="A1" s="1" t="s">
        <v>0</v>
      </c>
    </row>
    <row r="2" spans="1:11" x14ac:dyDescent="0.25">
      <c r="A2" s="2" t="s">
        <v>215</v>
      </c>
    </row>
    <row r="3" spans="1:11" x14ac:dyDescent="0.25">
      <c r="A3" s="2"/>
      <c r="B3" s="2"/>
    </row>
    <row r="5" spans="1:11" x14ac:dyDescent="0.25">
      <c r="A5" s="3" t="s">
        <v>1</v>
      </c>
    </row>
    <row r="6" spans="1:11" x14ac:dyDescent="0.25">
      <c r="A6" s="4" t="s">
        <v>2</v>
      </c>
      <c r="B6" s="5" t="s">
        <v>3</v>
      </c>
      <c r="C6" s="5" t="s">
        <v>4</v>
      </c>
      <c r="F6" s="20"/>
      <c r="G6" s="22" t="s">
        <v>192</v>
      </c>
      <c r="H6" s="22" t="s">
        <v>193</v>
      </c>
      <c r="I6" s="22" t="s">
        <v>194</v>
      </c>
      <c r="J6" s="22" t="s">
        <v>195</v>
      </c>
      <c r="K6" s="22" t="s">
        <v>196</v>
      </c>
    </row>
    <row r="7" spans="1:11" x14ac:dyDescent="0.25">
      <c r="A7" s="12" t="s">
        <v>5</v>
      </c>
      <c r="B7" s="12">
        <v>2</v>
      </c>
      <c r="C7" s="12">
        <v>1815</v>
      </c>
      <c r="D7" s="12"/>
      <c r="F7" s="20"/>
      <c r="G7" s="20"/>
      <c r="H7" s="20"/>
      <c r="I7" s="20"/>
      <c r="J7" s="20"/>
      <c r="K7" s="20"/>
    </row>
    <row r="8" spans="1:11" x14ac:dyDescent="0.25">
      <c r="A8" s="29" t="s">
        <v>154</v>
      </c>
      <c r="B8" s="12"/>
      <c r="C8" s="12"/>
      <c r="D8" s="12"/>
      <c r="F8" s="23" t="s">
        <v>197</v>
      </c>
      <c r="G8" s="20">
        <v>5566</v>
      </c>
      <c r="H8" s="20">
        <v>5519</v>
      </c>
      <c r="I8" s="20">
        <v>5576</v>
      </c>
      <c r="J8" s="20">
        <v>5703</v>
      </c>
      <c r="K8" s="20">
        <v>6303</v>
      </c>
    </row>
    <row r="9" spans="1:11" x14ac:dyDescent="0.25">
      <c r="A9" s="6"/>
      <c r="F9" s="23" t="s">
        <v>198</v>
      </c>
      <c r="G9" s="20">
        <v>5527</v>
      </c>
      <c r="H9" s="20">
        <v>5478</v>
      </c>
      <c r="I9" s="20">
        <v>5534</v>
      </c>
      <c r="J9" s="20">
        <v>5660</v>
      </c>
      <c r="K9" s="20">
        <v>6111</v>
      </c>
    </row>
    <row r="10" spans="1:11" x14ac:dyDescent="0.25">
      <c r="A10" s="3" t="s">
        <v>7</v>
      </c>
      <c r="F10" s="23" t="s">
        <v>199</v>
      </c>
      <c r="G10" s="20">
        <v>5482</v>
      </c>
      <c r="H10" s="20">
        <v>5435</v>
      </c>
      <c r="I10" s="20">
        <v>5488</v>
      </c>
      <c r="J10" s="20">
        <v>5609</v>
      </c>
      <c r="K10" s="20">
        <v>6033</v>
      </c>
    </row>
    <row r="11" spans="1:11" x14ac:dyDescent="0.25">
      <c r="A11" s="4" t="s">
        <v>2</v>
      </c>
      <c r="B11" s="5" t="s">
        <v>3</v>
      </c>
      <c r="C11" s="5" t="s">
        <v>4</v>
      </c>
      <c r="F11" s="23" t="s">
        <v>200</v>
      </c>
      <c r="G11" s="20">
        <v>5487</v>
      </c>
      <c r="H11" s="20">
        <v>5441</v>
      </c>
      <c r="I11" s="20">
        <v>5492</v>
      </c>
      <c r="J11" s="20">
        <v>5610</v>
      </c>
      <c r="K11" s="20">
        <v>6040</v>
      </c>
    </row>
    <row r="12" spans="1:11" x14ac:dyDescent="0.25">
      <c r="A12" t="s">
        <v>8</v>
      </c>
      <c r="B12">
        <v>4</v>
      </c>
      <c r="C12">
        <v>3100</v>
      </c>
      <c r="F12" s="23" t="s">
        <v>201</v>
      </c>
      <c r="G12" s="20">
        <v>5435</v>
      </c>
      <c r="H12" s="20">
        <v>5399</v>
      </c>
      <c r="I12" s="20">
        <v>5453</v>
      </c>
      <c r="J12" s="20">
        <v>5566</v>
      </c>
      <c r="K12" s="20">
        <v>5889</v>
      </c>
    </row>
    <row r="13" spans="1:11" x14ac:dyDescent="0.25">
      <c r="A13" t="s">
        <v>9</v>
      </c>
      <c r="B13">
        <v>4</v>
      </c>
      <c r="C13">
        <v>3200</v>
      </c>
      <c r="F13" s="23" t="s">
        <v>202</v>
      </c>
      <c r="G13" s="20">
        <v>5409</v>
      </c>
      <c r="H13" s="20">
        <v>5375</v>
      </c>
      <c r="I13" s="20">
        <v>5427</v>
      </c>
      <c r="J13" s="20">
        <v>5536</v>
      </c>
      <c r="K13" s="20">
        <v>5786</v>
      </c>
    </row>
    <row r="14" spans="1:11" x14ac:dyDescent="0.25">
      <c r="A14" t="s">
        <v>10</v>
      </c>
      <c r="B14">
        <v>4</v>
      </c>
      <c r="C14">
        <v>3500</v>
      </c>
      <c r="F14" s="23" t="s">
        <v>203</v>
      </c>
      <c r="G14" s="20">
        <v>5372</v>
      </c>
      <c r="H14" s="20">
        <v>5341</v>
      </c>
      <c r="I14" s="20">
        <v>5385</v>
      </c>
      <c r="J14" s="20">
        <v>5482</v>
      </c>
      <c r="K14" s="20">
        <v>5761</v>
      </c>
    </row>
    <row r="15" spans="1:11" x14ac:dyDescent="0.25">
      <c r="A15" t="s">
        <v>11</v>
      </c>
      <c r="B15">
        <v>4</v>
      </c>
      <c r="C15">
        <v>3510</v>
      </c>
      <c r="F15" s="23" t="s">
        <v>204</v>
      </c>
      <c r="G15" s="20">
        <v>5379</v>
      </c>
      <c r="H15" s="20">
        <v>5348</v>
      </c>
      <c r="I15" s="20">
        <v>5389</v>
      </c>
      <c r="J15" s="20">
        <v>5479</v>
      </c>
      <c r="K15" s="20">
        <v>5829</v>
      </c>
    </row>
    <row r="16" spans="1:11" x14ac:dyDescent="0.25">
      <c r="F16" s="23" t="s">
        <v>205</v>
      </c>
      <c r="G16" s="20">
        <v>5346</v>
      </c>
      <c r="H16" s="20">
        <v>5302</v>
      </c>
      <c r="I16" s="20">
        <v>5342</v>
      </c>
      <c r="J16" s="20">
        <v>5420</v>
      </c>
      <c r="K16" s="20">
        <v>5800</v>
      </c>
    </row>
    <row r="17" spans="1:11" x14ac:dyDescent="0.25">
      <c r="A17" s="3" t="s">
        <v>12</v>
      </c>
      <c r="F17" s="23" t="s">
        <v>206</v>
      </c>
      <c r="G17" s="20">
        <v>5294</v>
      </c>
      <c r="H17" s="20">
        <v>5252</v>
      </c>
      <c r="I17" s="20">
        <v>5289</v>
      </c>
      <c r="J17" s="20">
        <v>5360</v>
      </c>
      <c r="K17" s="20">
        <v>5743</v>
      </c>
    </row>
    <row r="18" spans="1:11" x14ac:dyDescent="0.25">
      <c r="A18" s="4" t="s">
        <v>2</v>
      </c>
      <c r="B18" s="5" t="s">
        <v>3</v>
      </c>
      <c r="C18" s="5" t="s">
        <v>4</v>
      </c>
      <c r="F18" s="23" t="s">
        <v>207</v>
      </c>
      <c r="G18" s="20">
        <v>5236</v>
      </c>
      <c r="H18" s="20">
        <v>5195</v>
      </c>
      <c r="I18" s="20">
        <v>5225</v>
      </c>
      <c r="J18" s="20">
        <v>5286</v>
      </c>
      <c r="K18" s="20">
        <v>5747</v>
      </c>
    </row>
    <row r="19" spans="1:11" x14ac:dyDescent="0.25">
      <c r="A19" t="s">
        <v>13</v>
      </c>
      <c r="B19">
        <v>2</v>
      </c>
      <c r="C19">
        <v>3065</v>
      </c>
      <c r="F19" s="23" t="s">
        <v>208</v>
      </c>
      <c r="G19" s="20">
        <v>5241</v>
      </c>
      <c r="H19" s="20">
        <v>5202</v>
      </c>
      <c r="I19" s="20">
        <v>5228</v>
      </c>
      <c r="J19" s="20">
        <v>5280</v>
      </c>
      <c r="K19" s="20">
        <v>5767</v>
      </c>
    </row>
    <row r="20" spans="1:11" x14ac:dyDescent="0.25">
      <c r="A20" t="s">
        <v>14</v>
      </c>
      <c r="B20">
        <v>2</v>
      </c>
      <c r="C20">
        <v>3090</v>
      </c>
      <c r="F20" s="23" t="s">
        <v>209</v>
      </c>
      <c r="G20" s="20">
        <v>5177</v>
      </c>
      <c r="H20" s="20">
        <v>5147</v>
      </c>
      <c r="I20" s="20">
        <v>5172</v>
      </c>
      <c r="J20" s="20">
        <v>5218</v>
      </c>
      <c r="K20" s="20">
        <v>5831</v>
      </c>
    </row>
    <row r="21" spans="1:11" x14ac:dyDescent="0.25">
      <c r="A21" t="s">
        <v>15</v>
      </c>
      <c r="B21">
        <v>2</v>
      </c>
      <c r="C21">
        <v>3165</v>
      </c>
      <c r="F21" s="23" t="s">
        <v>210</v>
      </c>
      <c r="G21" s="20">
        <v>5176</v>
      </c>
      <c r="H21" s="20">
        <v>5147</v>
      </c>
      <c r="I21" s="20">
        <v>5168</v>
      </c>
      <c r="J21" s="20">
        <v>5208</v>
      </c>
      <c r="K21" s="20">
        <v>0</v>
      </c>
    </row>
    <row r="22" spans="1:11" x14ac:dyDescent="0.25">
      <c r="A22" t="s">
        <v>16</v>
      </c>
      <c r="B22">
        <v>2</v>
      </c>
      <c r="C22">
        <v>3190</v>
      </c>
      <c r="F22" s="23" t="s">
        <v>211</v>
      </c>
      <c r="G22" s="20">
        <v>4992</v>
      </c>
      <c r="H22" s="20">
        <v>4978</v>
      </c>
      <c r="I22" s="20">
        <v>5022</v>
      </c>
      <c r="J22" s="20">
        <v>0</v>
      </c>
      <c r="K22" s="20">
        <v>0</v>
      </c>
    </row>
    <row r="23" spans="1:11" x14ac:dyDescent="0.25">
      <c r="F23" s="23" t="s">
        <v>212</v>
      </c>
      <c r="G23" s="20">
        <v>4953</v>
      </c>
      <c r="H23" s="20">
        <v>4937</v>
      </c>
      <c r="I23" s="20">
        <v>4975</v>
      </c>
      <c r="J23" s="20">
        <v>0</v>
      </c>
      <c r="K23" s="20">
        <v>0</v>
      </c>
    </row>
    <row r="24" spans="1:11" x14ac:dyDescent="0.25">
      <c r="A24" s="3" t="s">
        <v>17</v>
      </c>
    </row>
    <row r="25" spans="1:11" x14ac:dyDescent="0.25">
      <c r="A25" s="4" t="s">
        <v>2</v>
      </c>
      <c r="B25" s="5" t="s">
        <v>3</v>
      </c>
      <c r="C25" s="5" t="s">
        <v>4</v>
      </c>
    </row>
    <row r="26" spans="1:11" x14ac:dyDescent="0.25">
      <c r="A26" t="s">
        <v>18</v>
      </c>
      <c r="B26">
        <v>2</v>
      </c>
      <c r="C26">
        <v>2020</v>
      </c>
    </row>
    <row r="27" spans="1:11" x14ac:dyDescent="0.25">
      <c r="A27" t="s">
        <v>19</v>
      </c>
      <c r="B27">
        <v>2</v>
      </c>
      <c r="C27">
        <v>2120</v>
      </c>
    </row>
    <row r="28" spans="1:11" x14ac:dyDescent="0.25">
      <c r="A28" t="s">
        <v>20</v>
      </c>
      <c r="B28">
        <v>2</v>
      </c>
      <c r="C28">
        <v>3080</v>
      </c>
    </row>
    <row r="30" spans="1:11" x14ac:dyDescent="0.25">
      <c r="A30" s="3" t="s">
        <v>21</v>
      </c>
    </row>
    <row r="31" spans="1:11" x14ac:dyDescent="0.25">
      <c r="A31" s="4" t="s">
        <v>2</v>
      </c>
      <c r="B31" s="5" t="s">
        <v>3</v>
      </c>
      <c r="C31" s="5" t="s">
        <v>4</v>
      </c>
    </row>
    <row r="32" spans="1:11" x14ac:dyDescent="0.25">
      <c r="A32" s="13" t="s">
        <v>22</v>
      </c>
      <c r="B32" s="13">
        <v>2</v>
      </c>
      <c r="C32" s="13">
        <v>1920</v>
      </c>
    </row>
    <row r="33" spans="1:3" x14ac:dyDescent="0.25">
      <c r="A33" s="13" t="s">
        <v>23</v>
      </c>
      <c r="B33" s="13">
        <v>2</v>
      </c>
      <c r="C33" s="13">
        <v>2020</v>
      </c>
    </row>
    <row r="34" spans="1:3" x14ac:dyDescent="0.25">
      <c r="A34" s="13" t="s">
        <v>24</v>
      </c>
      <c r="B34" s="13">
        <v>2</v>
      </c>
      <c r="C34" s="13">
        <v>2120</v>
      </c>
    </row>
    <row r="36" spans="1:3" x14ac:dyDescent="0.25">
      <c r="A36" s="3" t="s">
        <v>25</v>
      </c>
    </row>
    <row r="37" spans="1:3" x14ac:dyDescent="0.25">
      <c r="A37" s="4" t="s">
        <v>2</v>
      </c>
      <c r="B37" s="5" t="s">
        <v>3</v>
      </c>
      <c r="C37" s="5" t="s">
        <v>4</v>
      </c>
    </row>
    <row r="38" spans="1:3" x14ac:dyDescent="0.25">
      <c r="A38" t="s">
        <v>26</v>
      </c>
      <c r="B38">
        <v>2</v>
      </c>
      <c r="C38">
        <v>245</v>
      </c>
    </row>
    <row r="39" spans="1:3" x14ac:dyDescent="0.25">
      <c r="A39" t="s">
        <v>29</v>
      </c>
      <c r="B39">
        <v>2</v>
      </c>
      <c r="C39">
        <v>267</v>
      </c>
    </row>
    <row r="40" spans="1:3" x14ac:dyDescent="0.25">
      <c r="A40" t="s">
        <v>28</v>
      </c>
      <c r="B40">
        <v>2</v>
      </c>
      <c r="C40">
        <v>270</v>
      </c>
    </row>
    <row r="41" spans="1:3" x14ac:dyDescent="0.25">
      <c r="A41" t="s">
        <v>27</v>
      </c>
      <c r="B41">
        <v>2</v>
      </c>
      <c r="C41">
        <v>275</v>
      </c>
    </row>
    <row r="42" spans="1:3" x14ac:dyDescent="0.25">
      <c r="A42" t="s">
        <v>155</v>
      </c>
      <c r="B42">
        <v>6</v>
      </c>
      <c r="C42">
        <v>277</v>
      </c>
    </row>
    <row r="43" spans="1:3" x14ac:dyDescent="0.25">
      <c r="A43" t="s">
        <v>33</v>
      </c>
      <c r="B43">
        <v>2</v>
      </c>
      <c r="C43">
        <v>284</v>
      </c>
    </row>
    <row r="44" spans="1:3" x14ac:dyDescent="0.25">
      <c r="A44" t="s">
        <v>37</v>
      </c>
      <c r="B44">
        <v>2</v>
      </c>
      <c r="C44">
        <v>287</v>
      </c>
    </row>
    <row r="45" spans="1:3" x14ac:dyDescent="0.25">
      <c r="A45" t="s">
        <v>34</v>
      </c>
      <c r="B45">
        <v>2</v>
      </c>
      <c r="C45">
        <v>288</v>
      </c>
    </row>
    <row r="46" spans="1:3" x14ac:dyDescent="0.25">
      <c r="A46" t="s">
        <v>148</v>
      </c>
      <c r="B46">
        <v>2</v>
      </c>
      <c r="C46">
        <v>291</v>
      </c>
    </row>
    <row r="47" spans="1:3" x14ac:dyDescent="0.25">
      <c r="A47" t="s">
        <v>156</v>
      </c>
      <c r="B47">
        <v>2</v>
      </c>
      <c r="C47">
        <v>293</v>
      </c>
    </row>
    <row r="48" spans="1:3" x14ac:dyDescent="0.25">
      <c r="A48" t="s">
        <v>35</v>
      </c>
      <c r="B48">
        <v>2</v>
      </c>
      <c r="C48">
        <v>294</v>
      </c>
    </row>
    <row r="49" spans="1:3" x14ac:dyDescent="0.25">
      <c r="A49" t="s">
        <v>36</v>
      </c>
      <c r="B49">
        <v>2</v>
      </c>
      <c r="C49">
        <v>295</v>
      </c>
    </row>
    <row r="50" spans="1:3" x14ac:dyDescent="0.25">
      <c r="A50" t="s">
        <v>39</v>
      </c>
      <c r="B50">
        <v>2</v>
      </c>
      <c r="C50">
        <v>296</v>
      </c>
    </row>
    <row r="51" spans="1:3" x14ac:dyDescent="0.25">
      <c r="A51" t="s">
        <v>38</v>
      </c>
      <c r="B51">
        <v>2</v>
      </c>
      <c r="C51">
        <v>301</v>
      </c>
    </row>
    <row r="52" spans="1:3" x14ac:dyDescent="0.25">
      <c r="A52" t="s">
        <v>41</v>
      </c>
      <c r="B52">
        <v>2</v>
      </c>
      <c r="C52">
        <v>304</v>
      </c>
    </row>
    <row r="53" spans="1:3" x14ac:dyDescent="0.25">
      <c r="A53" t="s">
        <v>43</v>
      </c>
      <c r="B53">
        <v>2</v>
      </c>
      <c r="C53">
        <v>307</v>
      </c>
    </row>
    <row r="54" spans="1:3" x14ac:dyDescent="0.25">
      <c r="A54" t="s">
        <v>42</v>
      </c>
      <c r="B54">
        <v>2</v>
      </c>
      <c r="C54">
        <v>316</v>
      </c>
    </row>
    <row r="55" spans="1:3" x14ac:dyDescent="0.25">
      <c r="A55" t="s">
        <v>45</v>
      </c>
      <c r="B55">
        <v>2</v>
      </c>
      <c r="C55">
        <v>320</v>
      </c>
    </row>
    <row r="56" spans="1:3" x14ac:dyDescent="0.25">
      <c r="A56" t="s">
        <v>150</v>
      </c>
      <c r="B56">
        <v>2</v>
      </c>
      <c r="C56">
        <v>325</v>
      </c>
    </row>
    <row r="57" spans="1:3" x14ac:dyDescent="0.25">
      <c r="A57" t="s">
        <v>157</v>
      </c>
      <c r="B57">
        <v>2</v>
      </c>
      <c r="C57">
        <v>326</v>
      </c>
    </row>
    <row r="58" spans="1:3" x14ac:dyDescent="0.25">
      <c r="A58" t="s">
        <v>49</v>
      </c>
      <c r="B58">
        <v>2</v>
      </c>
      <c r="C58">
        <v>327</v>
      </c>
    </row>
    <row r="59" spans="1:3" x14ac:dyDescent="0.25">
      <c r="A59" t="s">
        <v>158</v>
      </c>
      <c r="B59">
        <v>4</v>
      </c>
      <c r="C59">
        <v>329</v>
      </c>
    </row>
    <row r="60" spans="1:3" x14ac:dyDescent="0.25">
      <c r="A60" t="s">
        <v>44</v>
      </c>
      <c r="B60">
        <v>2</v>
      </c>
      <c r="C60">
        <v>332</v>
      </c>
    </row>
    <row r="61" spans="1:3" x14ac:dyDescent="0.25">
      <c r="A61" t="s">
        <v>50</v>
      </c>
      <c r="B61">
        <v>2</v>
      </c>
      <c r="C61">
        <v>333</v>
      </c>
    </row>
    <row r="62" spans="1:3" x14ac:dyDescent="0.25">
      <c r="A62" t="s">
        <v>54</v>
      </c>
      <c r="B62">
        <v>2</v>
      </c>
      <c r="C62">
        <v>337</v>
      </c>
    </row>
    <row r="63" spans="1:3" x14ac:dyDescent="0.25">
      <c r="A63" t="s">
        <v>52</v>
      </c>
      <c r="B63">
        <v>2</v>
      </c>
      <c r="C63">
        <v>338</v>
      </c>
    </row>
    <row r="64" spans="1:3" x14ac:dyDescent="0.25">
      <c r="A64" t="s">
        <v>51</v>
      </c>
      <c r="B64">
        <v>2</v>
      </c>
      <c r="C64">
        <v>343</v>
      </c>
    </row>
    <row r="65" spans="1:3" x14ac:dyDescent="0.25">
      <c r="A65" t="s">
        <v>55</v>
      </c>
      <c r="B65">
        <v>2</v>
      </c>
      <c r="C65">
        <v>348</v>
      </c>
    </row>
    <row r="66" spans="1:3" x14ac:dyDescent="0.25">
      <c r="A66" t="s">
        <v>56</v>
      </c>
      <c r="B66">
        <v>2</v>
      </c>
      <c r="C66">
        <v>354</v>
      </c>
    </row>
    <row r="67" spans="1:3" x14ac:dyDescent="0.25">
      <c r="A67" t="s">
        <v>53</v>
      </c>
      <c r="B67">
        <v>2</v>
      </c>
      <c r="C67">
        <v>358</v>
      </c>
    </row>
    <row r="68" spans="1:3" x14ac:dyDescent="0.25">
      <c r="A68" t="s">
        <v>57</v>
      </c>
      <c r="B68">
        <v>2</v>
      </c>
      <c r="C68">
        <v>370</v>
      </c>
    </row>
    <row r="69" spans="1:3" x14ac:dyDescent="0.25">
      <c r="A69" t="s">
        <v>59</v>
      </c>
      <c r="B69">
        <v>2</v>
      </c>
      <c r="C69">
        <v>373</v>
      </c>
    </row>
    <row r="70" spans="1:3" x14ac:dyDescent="0.25">
      <c r="A70" t="s">
        <v>58</v>
      </c>
      <c r="B70">
        <v>2</v>
      </c>
      <c r="C70">
        <v>374</v>
      </c>
    </row>
    <row r="71" spans="1:3" x14ac:dyDescent="0.25">
      <c r="A71" t="s">
        <v>60</v>
      </c>
      <c r="B71">
        <v>2</v>
      </c>
      <c r="C71">
        <v>398</v>
      </c>
    </row>
    <row r="72" spans="1:3" x14ac:dyDescent="0.25">
      <c r="A72" t="s">
        <v>62</v>
      </c>
      <c r="B72">
        <v>2</v>
      </c>
      <c r="C72">
        <v>416</v>
      </c>
    </row>
    <row r="73" spans="1:3" x14ac:dyDescent="0.25">
      <c r="A73" t="s">
        <v>61</v>
      </c>
      <c r="B73">
        <v>2</v>
      </c>
      <c r="C73">
        <v>419</v>
      </c>
    </row>
    <row r="74" spans="1:3" x14ac:dyDescent="0.25">
      <c r="A74" t="s">
        <v>63</v>
      </c>
      <c r="B74">
        <v>2</v>
      </c>
      <c r="C74">
        <v>422</v>
      </c>
    </row>
    <row r="75" spans="1:3" x14ac:dyDescent="0.25">
      <c r="A75" t="s">
        <v>64</v>
      </c>
      <c r="B75">
        <v>2</v>
      </c>
      <c r="C75">
        <v>431</v>
      </c>
    </row>
    <row r="76" spans="1:3" x14ac:dyDescent="0.25">
      <c r="A76" t="s">
        <v>65</v>
      </c>
      <c r="B76">
        <v>2</v>
      </c>
      <c r="C76">
        <v>440</v>
      </c>
    </row>
    <row r="77" spans="1:3" x14ac:dyDescent="0.25">
      <c r="A77" t="s">
        <v>66</v>
      </c>
      <c r="B77">
        <v>2</v>
      </c>
      <c r="C77">
        <v>446</v>
      </c>
    </row>
    <row r="78" spans="1:3" x14ac:dyDescent="0.25">
      <c r="A78" t="s">
        <v>67</v>
      </c>
      <c r="B78">
        <v>2</v>
      </c>
      <c r="C78">
        <v>468</v>
      </c>
    </row>
    <row r="79" spans="1:3" x14ac:dyDescent="0.25">
      <c r="A79" t="s">
        <v>68</v>
      </c>
      <c r="B79">
        <v>2</v>
      </c>
      <c r="C79">
        <v>475</v>
      </c>
    </row>
    <row r="80" spans="1:3" x14ac:dyDescent="0.25">
      <c r="A80" t="s">
        <v>69</v>
      </c>
      <c r="B80">
        <v>2</v>
      </c>
      <c r="C80">
        <v>476</v>
      </c>
    </row>
    <row r="81" spans="1:3" x14ac:dyDescent="0.25">
      <c r="A81" t="s">
        <v>70</v>
      </c>
      <c r="B81">
        <v>2</v>
      </c>
      <c r="C81">
        <v>483</v>
      </c>
    </row>
    <row r="82" spans="1:3" x14ac:dyDescent="0.25">
      <c r="A82" t="s">
        <v>72</v>
      </c>
      <c r="B82">
        <v>2</v>
      </c>
      <c r="C82">
        <v>486</v>
      </c>
    </row>
    <row r="83" spans="1:3" x14ac:dyDescent="0.25">
      <c r="A83" t="s">
        <v>71</v>
      </c>
      <c r="B83">
        <v>2</v>
      </c>
      <c r="C83">
        <v>489</v>
      </c>
    </row>
    <row r="84" spans="1:3" x14ac:dyDescent="0.25">
      <c r="A84" t="s">
        <v>73</v>
      </c>
      <c r="B84">
        <v>2</v>
      </c>
      <c r="C84">
        <v>490</v>
      </c>
    </row>
    <row r="85" spans="1:3" x14ac:dyDescent="0.25">
      <c r="A85" t="s">
        <v>75</v>
      </c>
      <c r="B85">
        <v>2</v>
      </c>
      <c r="C85">
        <v>478</v>
      </c>
    </row>
    <row r="86" spans="1:3" x14ac:dyDescent="0.25">
      <c r="A86" t="s">
        <v>77</v>
      </c>
      <c r="B86">
        <v>2</v>
      </c>
      <c r="C86">
        <v>534</v>
      </c>
    </row>
    <row r="87" spans="1:3" x14ac:dyDescent="0.25">
      <c r="A87" t="s">
        <v>78</v>
      </c>
      <c r="B87">
        <v>2</v>
      </c>
      <c r="C87">
        <v>554</v>
      </c>
    </row>
    <row r="88" spans="1:3" x14ac:dyDescent="0.25">
      <c r="A88" t="s">
        <v>74</v>
      </c>
      <c r="B88">
        <v>6</v>
      </c>
      <c r="C88">
        <v>560</v>
      </c>
    </row>
    <row r="89" spans="1:3" x14ac:dyDescent="0.25">
      <c r="A89" t="s">
        <v>81</v>
      </c>
      <c r="B89">
        <v>2</v>
      </c>
      <c r="C89">
        <v>535</v>
      </c>
    </row>
    <row r="90" spans="1:3" x14ac:dyDescent="0.25">
      <c r="A90" t="s">
        <v>80</v>
      </c>
      <c r="B90">
        <v>2</v>
      </c>
      <c r="C90">
        <v>532</v>
      </c>
    </row>
    <row r="91" spans="1:3" x14ac:dyDescent="0.25">
      <c r="A91" t="s">
        <v>76</v>
      </c>
      <c r="B91">
        <v>8</v>
      </c>
      <c r="C91">
        <v>580</v>
      </c>
    </row>
    <row r="92" spans="1:3" x14ac:dyDescent="0.25">
      <c r="A92" t="s">
        <v>82</v>
      </c>
      <c r="B92">
        <v>2</v>
      </c>
      <c r="C92">
        <v>552</v>
      </c>
    </row>
    <row r="93" spans="1:3" x14ac:dyDescent="0.25">
      <c r="A93" t="s">
        <v>79</v>
      </c>
      <c r="B93">
        <v>2</v>
      </c>
      <c r="C93">
        <v>630</v>
      </c>
    </row>
    <row r="94" spans="1:3" x14ac:dyDescent="0.25">
      <c r="A94" t="s">
        <v>84</v>
      </c>
      <c r="B94">
        <v>2</v>
      </c>
      <c r="C94">
        <v>668</v>
      </c>
    </row>
    <row r="95" spans="1:3" x14ac:dyDescent="0.25">
      <c r="A95" t="s">
        <v>83</v>
      </c>
      <c r="B95">
        <v>4</v>
      </c>
      <c r="C95">
        <v>670</v>
      </c>
    </row>
    <row r="96" spans="1:3" x14ac:dyDescent="0.25">
      <c r="A96" t="s">
        <v>85</v>
      </c>
      <c r="B96">
        <v>2</v>
      </c>
      <c r="C96">
        <v>616</v>
      </c>
    </row>
    <row r="97" spans="1:4" x14ac:dyDescent="0.25">
      <c r="A97" t="s">
        <v>86</v>
      </c>
      <c r="B97">
        <v>2</v>
      </c>
      <c r="C97">
        <v>760</v>
      </c>
    </row>
    <row r="98" spans="1:4" x14ac:dyDescent="0.25">
      <c r="A98" t="s">
        <v>87</v>
      </c>
      <c r="B98">
        <v>2</v>
      </c>
      <c r="C98">
        <v>840</v>
      </c>
    </row>
    <row r="99" spans="1:4" x14ac:dyDescent="0.25">
      <c r="A99" t="s">
        <v>88</v>
      </c>
      <c r="B99">
        <v>2</v>
      </c>
      <c r="C99">
        <v>850</v>
      </c>
    </row>
    <row r="100" spans="1:4" x14ac:dyDescent="0.25">
      <c r="A100" t="s">
        <v>89</v>
      </c>
      <c r="B100">
        <v>2</v>
      </c>
      <c r="C100">
        <v>920</v>
      </c>
    </row>
    <row r="101" spans="1:4" x14ac:dyDescent="0.25">
      <c r="A101" t="s">
        <v>90</v>
      </c>
      <c r="B101">
        <v>6</v>
      </c>
      <c r="C101">
        <v>1370</v>
      </c>
    </row>
    <row r="103" spans="1:4" x14ac:dyDescent="0.25">
      <c r="A103" s="3" t="s">
        <v>91</v>
      </c>
    </row>
    <row r="104" spans="1:4" x14ac:dyDescent="0.25">
      <c r="A104" s="4" t="s">
        <v>2</v>
      </c>
      <c r="B104" s="5" t="s">
        <v>3</v>
      </c>
      <c r="C104" s="5" t="s">
        <v>4</v>
      </c>
    </row>
    <row r="105" spans="1:4" x14ac:dyDescent="0.25">
      <c r="A105" s="13" t="s">
        <v>92</v>
      </c>
      <c r="B105" s="13">
        <v>2</v>
      </c>
      <c r="C105" s="13">
        <v>294</v>
      </c>
      <c r="D105" s="13"/>
    </row>
    <row r="106" spans="1:4" x14ac:dyDescent="0.25">
      <c r="A106" s="13" t="s">
        <v>93</v>
      </c>
      <c r="B106" s="13">
        <v>2</v>
      </c>
      <c r="C106" s="13">
        <v>309</v>
      </c>
      <c r="D106" s="13"/>
    </row>
    <row r="107" spans="1:4" x14ac:dyDescent="0.25">
      <c r="A107" s="13" t="s">
        <v>94</v>
      </c>
      <c r="B107" s="13">
        <v>2</v>
      </c>
      <c r="C107" s="13">
        <v>310</v>
      </c>
      <c r="D107" s="13"/>
    </row>
    <row r="108" spans="1:4" x14ac:dyDescent="0.25">
      <c r="A108" s="13" t="s">
        <v>95</v>
      </c>
      <c r="B108" s="13">
        <v>2</v>
      </c>
      <c r="C108" s="13">
        <v>323</v>
      </c>
      <c r="D108" s="13"/>
    </row>
    <row r="109" spans="1:4" x14ac:dyDescent="0.25">
      <c r="A109" s="13" t="s">
        <v>96</v>
      </c>
      <c r="B109" s="13">
        <v>2</v>
      </c>
      <c r="C109" s="13">
        <v>328</v>
      </c>
      <c r="D109" s="13"/>
    </row>
    <row r="110" spans="1:4" x14ac:dyDescent="0.25">
      <c r="A110" s="13" t="s">
        <v>97</v>
      </c>
      <c r="B110" s="13">
        <v>2</v>
      </c>
      <c r="C110" s="13">
        <v>580</v>
      </c>
      <c r="D110" s="13"/>
    </row>
    <row r="111" spans="1:4" x14ac:dyDescent="0.25">
      <c r="A111" s="13" t="s">
        <v>98</v>
      </c>
      <c r="B111" s="13">
        <v>2</v>
      </c>
      <c r="C111" s="13">
        <v>1370</v>
      </c>
      <c r="D111" s="13"/>
    </row>
    <row r="112" spans="1:4" x14ac:dyDescent="0.25">
      <c r="A112" s="13"/>
      <c r="B112" s="13"/>
      <c r="C112" s="13"/>
      <c r="D112" s="13"/>
    </row>
    <row r="113" spans="1:4" x14ac:dyDescent="0.25">
      <c r="A113" s="3" t="s">
        <v>99</v>
      </c>
    </row>
    <row r="114" spans="1:4" x14ac:dyDescent="0.25">
      <c r="A114" s="4" t="s">
        <v>2</v>
      </c>
      <c r="B114" s="5" t="s">
        <v>3</v>
      </c>
      <c r="C114" s="5" t="s">
        <v>4</v>
      </c>
    </row>
    <row r="115" spans="1:4" x14ac:dyDescent="0.25">
      <c r="A115" t="s">
        <v>100</v>
      </c>
      <c r="B115">
        <v>2</v>
      </c>
      <c r="C115">
        <v>294</v>
      </c>
    </row>
    <row r="116" spans="1:4" x14ac:dyDescent="0.25">
      <c r="A116" t="s">
        <v>101</v>
      </c>
      <c r="B116">
        <v>2</v>
      </c>
      <c r="C116">
        <v>316</v>
      </c>
    </row>
    <row r="117" spans="1:4" x14ac:dyDescent="0.25">
      <c r="A117" t="s">
        <v>102</v>
      </c>
      <c r="B117">
        <v>2</v>
      </c>
      <c r="C117">
        <v>338</v>
      </c>
    </row>
    <row r="118" spans="1:4" x14ac:dyDescent="0.25">
      <c r="A118" t="s">
        <v>103</v>
      </c>
      <c r="B118">
        <v>2</v>
      </c>
      <c r="C118">
        <v>670</v>
      </c>
    </row>
    <row r="119" spans="1:4" x14ac:dyDescent="0.25">
      <c r="A119" t="s">
        <v>104</v>
      </c>
      <c r="B119">
        <v>4</v>
      </c>
      <c r="C119">
        <v>840</v>
      </c>
    </row>
    <row r="120" spans="1:4" x14ac:dyDescent="0.25">
      <c r="A120" t="s">
        <v>105</v>
      </c>
      <c r="B120">
        <v>4</v>
      </c>
      <c r="C120">
        <v>1860</v>
      </c>
    </row>
    <row r="121" spans="1:4" x14ac:dyDescent="0.25">
      <c r="A121" t="s">
        <v>106</v>
      </c>
      <c r="B121">
        <v>4</v>
      </c>
      <c r="C121">
        <v>1920</v>
      </c>
    </row>
    <row r="122" spans="1:4" x14ac:dyDescent="0.25">
      <c r="A122" t="s">
        <v>107</v>
      </c>
      <c r="B122">
        <v>2</v>
      </c>
      <c r="C122">
        <v>2020</v>
      </c>
    </row>
    <row r="123" spans="1:4" x14ac:dyDescent="0.25">
      <c r="A123" t="s">
        <v>108</v>
      </c>
      <c r="B123">
        <v>2</v>
      </c>
      <c r="C123">
        <v>2120</v>
      </c>
    </row>
    <row r="125" spans="1:4" x14ac:dyDescent="0.25">
      <c r="A125" s="3" t="s">
        <v>109</v>
      </c>
    </row>
    <row r="126" spans="1:4" x14ac:dyDescent="0.25">
      <c r="A126" s="4" t="s">
        <v>2</v>
      </c>
      <c r="B126" s="5" t="s">
        <v>3</v>
      </c>
      <c r="C126" s="5" t="s">
        <v>4</v>
      </c>
    </row>
    <row r="127" spans="1:4" x14ac:dyDescent="0.25">
      <c r="A127" s="13" t="s">
        <v>110</v>
      </c>
      <c r="B127" s="13">
        <v>2</v>
      </c>
      <c r="C127" s="13">
        <v>336</v>
      </c>
      <c r="D127" s="13"/>
    </row>
    <row r="128" spans="1:4" x14ac:dyDescent="0.25">
      <c r="A128" s="13" t="s">
        <v>112</v>
      </c>
      <c r="B128" s="13">
        <v>2</v>
      </c>
      <c r="C128" s="13">
        <v>346</v>
      </c>
      <c r="D128" s="13"/>
    </row>
    <row r="129" spans="1:4" x14ac:dyDescent="0.25">
      <c r="A129" s="13" t="s">
        <v>111</v>
      </c>
      <c r="B129" s="13">
        <v>2</v>
      </c>
      <c r="C129" s="13">
        <v>354</v>
      </c>
      <c r="D129" s="13"/>
    </row>
    <row r="130" spans="1:4" x14ac:dyDescent="0.25">
      <c r="A130" s="13" t="s">
        <v>113</v>
      </c>
      <c r="B130" s="13">
        <v>2</v>
      </c>
      <c r="C130" s="13">
        <v>357</v>
      </c>
      <c r="D130" s="13"/>
    </row>
    <row r="131" spans="1:4" x14ac:dyDescent="0.25">
      <c r="A131" s="13" t="s">
        <v>114</v>
      </c>
      <c r="B131" s="13">
        <v>2</v>
      </c>
      <c r="C131" s="13">
        <v>364</v>
      </c>
      <c r="D131" s="13"/>
    </row>
    <row r="132" spans="1:4" x14ac:dyDescent="0.25">
      <c r="A132" s="13" t="s">
        <v>115</v>
      </c>
      <c r="B132" s="13">
        <v>2</v>
      </c>
      <c r="C132" s="13">
        <v>410</v>
      </c>
      <c r="D132" s="13"/>
    </row>
    <row r="133" spans="1:4" x14ac:dyDescent="0.25">
      <c r="A133" s="13" t="s">
        <v>116</v>
      </c>
      <c r="B133" s="13">
        <v>2</v>
      </c>
      <c r="C133" s="13">
        <v>670</v>
      </c>
      <c r="D133" s="13"/>
    </row>
    <row r="134" spans="1:4" x14ac:dyDescent="0.25">
      <c r="A134" s="13" t="s">
        <v>117</v>
      </c>
      <c r="B134" s="13">
        <v>2</v>
      </c>
      <c r="C134" s="13">
        <v>1870</v>
      </c>
      <c r="D134" s="13"/>
    </row>
    <row r="135" spans="1:4" x14ac:dyDescent="0.25">
      <c r="A135" s="13" t="s">
        <v>118</v>
      </c>
      <c r="B135" s="13">
        <v>2</v>
      </c>
      <c r="C135" s="13">
        <v>1990</v>
      </c>
      <c r="D135" s="13"/>
    </row>
    <row r="136" spans="1:4" x14ac:dyDescent="0.25">
      <c r="A136" s="13" t="s">
        <v>119</v>
      </c>
      <c r="B136" s="13">
        <v>2</v>
      </c>
      <c r="C136" s="13">
        <v>2070</v>
      </c>
      <c r="D136" s="13"/>
    </row>
    <row r="137" spans="1:4" x14ac:dyDescent="0.25">
      <c r="A137" s="13"/>
      <c r="B137" s="13"/>
      <c r="C137" s="13"/>
      <c r="D137" s="13"/>
    </row>
    <row r="138" spans="1:4" x14ac:dyDescent="0.25">
      <c r="A138" s="3" t="s">
        <v>120</v>
      </c>
    </row>
    <row r="139" spans="1:4" x14ac:dyDescent="0.25">
      <c r="A139" s="4" t="s">
        <v>2</v>
      </c>
      <c r="B139" s="5" t="s">
        <v>3</v>
      </c>
      <c r="C139" s="5" t="s">
        <v>4</v>
      </c>
    </row>
    <row r="140" spans="1:4" x14ac:dyDescent="0.25">
      <c r="A140" t="s">
        <v>121</v>
      </c>
      <c r="B140">
        <v>2</v>
      </c>
      <c r="C140">
        <v>840</v>
      </c>
    </row>
    <row r="141" spans="1:4" x14ac:dyDescent="0.25">
      <c r="A141" t="s">
        <v>122</v>
      </c>
      <c r="B141">
        <v>2</v>
      </c>
      <c r="C141">
        <v>1860</v>
      </c>
    </row>
    <row r="142" spans="1:4" x14ac:dyDescent="0.25">
      <c r="A142" t="s">
        <v>123</v>
      </c>
      <c r="B142">
        <v>2</v>
      </c>
      <c r="C142">
        <v>1920</v>
      </c>
    </row>
    <row r="143" spans="1:4" x14ac:dyDescent="0.25">
      <c r="A143" t="s">
        <v>124</v>
      </c>
      <c r="B143">
        <v>2</v>
      </c>
      <c r="C143">
        <v>2020</v>
      </c>
    </row>
    <row r="144" spans="1:4" x14ac:dyDescent="0.25">
      <c r="A144" t="s">
        <v>125</v>
      </c>
      <c r="B144">
        <v>2</v>
      </c>
      <c r="C144">
        <v>2120</v>
      </c>
    </row>
    <row r="146" spans="1:3" x14ac:dyDescent="0.25">
      <c r="A146" s="3" t="s">
        <v>126</v>
      </c>
    </row>
    <row r="147" spans="1:3" x14ac:dyDescent="0.25">
      <c r="A147" s="4" t="s">
        <v>2</v>
      </c>
      <c r="B147" s="5" t="s">
        <v>3</v>
      </c>
      <c r="C147" s="5" t="s">
        <v>4</v>
      </c>
    </row>
    <row r="148" spans="1:3" x14ac:dyDescent="0.25">
      <c r="A148" s="13" t="s">
        <v>127</v>
      </c>
      <c r="B148" s="13">
        <v>2</v>
      </c>
      <c r="C148" s="13">
        <v>362</v>
      </c>
    </row>
    <row r="149" spans="1:3" x14ac:dyDescent="0.25">
      <c r="A149" s="13" t="s">
        <v>128</v>
      </c>
      <c r="B149" s="13">
        <v>2</v>
      </c>
      <c r="C149" s="13">
        <v>393</v>
      </c>
    </row>
    <row r="150" spans="1:3" x14ac:dyDescent="0.25">
      <c r="A150" s="13" t="s">
        <v>129</v>
      </c>
      <c r="B150" s="13">
        <v>2</v>
      </c>
      <c r="C150" s="13">
        <v>415</v>
      </c>
    </row>
    <row r="151" spans="1:3" x14ac:dyDescent="0.25">
      <c r="A151" s="13" t="s">
        <v>130</v>
      </c>
      <c r="B151" s="13">
        <v>2</v>
      </c>
      <c r="C151" s="13">
        <v>840</v>
      </c>
    </row>
    <row r="152" spans="1:3" x14ac:dyDescent="0.25">
      <c r="A152" s="13" t="s">
        <v>131</v>
      </c>
      <c r="B152" s="13">
        <v>2</v>
      </c>
      <c r="C152" s="13">
        <v>1860</v>
      </c>
    </row>
    <row r="153" spans="1:3" x14ac:dyDescent="0.25">
      <c r="A153" s="13"/>
      <c r="B153" s="13"/>
      <c r="C153" s="13"/>
    </row>
    <row r="154" spans="1:3" x14ac:dyDescent="0.25">
      <c r="A154" s="3" t="s">
        <v>132</v>
      </c>
    </row>
    <row r="155" spans="1:3" x14ac:dyDescent="0.25">
      <c r="A155" s="4" t="s">
        <v>2</v>
      </c>
      <c r="B155" s="5" t="s">
        <v>3</v>
      </c>
      <c r="C155" s="5" t="s">
        <v>4</v>
      </c>
    </row>
    <row r="156" spans="1:3" x14ac:dyDescent="0.25">
      <c r="A156" t="s">
        <v>133</v>
      </c>
      <c r="B156">
        <v>2</v>
      </c>
      <c r="C156">
        <v>1290</v>
      </c>
    </row>
    <row r="157" spans="1:3" x14ac:dyDescent="0.25">
      <c r="A157" t="s">
        <v>134</v>
      </c>
      <c r="B157">
        <v>2</v>
      </c>
      <c r="C157">
        <v>1010</v>
      </c>
    </row>
    <row r="159" spans="1:3" x14ac:dyDescent="0.25">
      <c r="A159" s="7" t="s">
        <v>135</v>
      </c>
    </row>
    <row r="161" spans="1:4" x14ac:dyDescent="0.25">
      <c r="A161" s="7" t="s">
        <v>136</v>
      </c>
      <c r="B161" s="7"/>
      <c r="C161" s="7"/>
    </row>
    <row r="162" spans="1:4" x14ac:dyDescent="0.25">
      <c r="A162" s="7" t="s">
        <v>2</v>
      </c>
      <c r="B162" s="7" t="s">
        <v>3</v>
      </c>
      <c r="C162" s="7" t="s">
        <v>4</v>
      </c>
    </row>
    <row r="163" spans="1:4" x14ac:dyDescent="0.25">
      <c r="A163" s="12" t="s">
        <v>137</v>
      </c>
      <c r="B163" s="12">
        <v>2</v>
      </c>
      <c r="C163" s="12">
        <v>1310</v>
      </c>
      <c r="D163" s="12"/>
    </row>
    <row r="164" spans="1:4" x14ac:dyDescent="0.25">
      <c r="A164" s="12" t="s">
        <v>159</v>
      </c>
      <c r="B164" s="12"/>
      <c r="C164" s="12"/>
      <c r="D164" s="12"/>
    </row>
    <row r="165" spans="1:4" x14ac:dyDescent="0.25">
      <c r="A165" s="12"/>
      <c r="B165" s="12"/>
      <c r="C165" s="12"/>
      <c r="D165" s="12"/>
    </row>
    <row r="166" spans="1:4" x14ac:dyDescent="0.25">
      <c r="A166" s="12" t="s">
        <v>139</v>
      </c>
      <c r="B166" s="12">
        <v>2</v>
      </c>
      <c r="C166" s="12">
        <v>2020</v>
      </c>
      <c r="D166" s="12"/>
    </row>
    <row r="167" spans="1:4" x14ac:dyDescent="0.25">
      <c r="A167" s="12" t="s">
        <v>140</v>
      </c>
      <c r="B167" s="12"/>
      <c r="C167" s="12"/>
      <c r="D167" s="12"/>
    </row>
    <row r="169" spans="1:4" x14ac:dyDescent="0.25">
      <c r="A169" s="7" t="s">
        <v>141</v>
      </c>
      <c r="B169" s="7"/>
      <c r="C169" s="7"/>
    </row>
    <row r="170" spans="1:4" x14ac:dyDescent="0.25">
      <c r="A170" s="7" t="s">
        <v>2</v>
      </c>
      <c r="B170" s="7" t="s">
        <v>3</v>
      </c>
      <c r="C170" s="7" t="s">
        <v>4</v>
      </c>
    </row>
    <row r="171" spans="1:4" x14ac:dyDescent="0.25">
      <c r="A171" t="s">
        <v>142</v>
      </c>
      <c r="B171">
        <v>2</v>
      </c>
      <c r="C171">
        <v>3300</v>
      </c>
    </row>
    <row r="173" spans="1:4" x14ac:dyDescent="0.25">
      <c r="A173" s="7" t="s">
        <v>143</v>
      </c>
      <c r="B173" s="7"/>
      <c r="C173" s="7"/>
    </row>
    <row r="174" spans="1:4" x14ac:dyDescent="0.25">
      <c r="A174" s="7" t="s">
        <v>2</v>
      </c>
      <c r="B174" s="7" t="s">
        <v>3</v>
      </c>
      <c r="C174" s="7" t="s">
        <v>4</v>
      </c>
    </row>
    <row r="176" spans="1:4" x14ac:dyDescent="0.25">
      <c r="A176" t="s">
        <v>144</v>
      </c>
      <c r="B176">
        <v>2</v>
      </c>
      <c r="C176">
        <v>849</v>
      </c>
    </row>
    <row r="177" spans="1:3" x14ac:dyDescent="0.25">
      <c r="A177" t="s">
        <v>145</v>
      </c>
      <c r="B177">
        <v>2</v>
      </c>
      <c r="C177">
        <v>731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opLeftCell="A154" zoomScale="80" zoomScaleNormal="80" workbookViewId="0">
      <selection activeCell="D160" sqref="D160"/>
    </sheetView>
  </sheetViews>
  <sheetFormatPr defaultRowHeight="15" x14ac:dyDescent="0.25"/>
  <cols>
    <col min="1" max="1" width="47.5703125" customWidth="1"/>
  </cols>
  <sheetData>
    <row r="1" spans="1:11" ht="20.25" x14ac:dyDescent="0.3">
      <c r="A1" s="1" t="s">
        <v>0</v>
      </c>
    </row>
    <row r="2" spans="1:11" x14ac:dyDescent="0.25">
      <c r="A2" s="2" t="s">
        <v>214</v>
      </c>
    </row>
    <row r="3" spans="1:11" x14ac:dyDescent="0.25">
      <c r="A3" s="2"/>
      <c r="B3" s="2"/>
    </row>
    <row r="5" spans="1:11" x14ac:dyDescent="0.25">
      <c r="A5" s="3" t="s">
        <v>1</v>
      </c>
    </row>
    <row r="6" spans="1:11" x14ac:dyDescent="0.25">
      <c r="A6" s="4" t="s">
        <v>2</v>
      </c>
      <c r="B6" s="5" t="s">
        <v>3</v>
      </c>
      <c r="C6" s="5" t="s">
        <v>4</v>
      </c>
      <c r="F6" s="21"/>
      <c r="G6" s="24" t="s">
        <v>192</v>
      </c>
      <c r="H6" s="24" t="s">
        <v>193</v>
      </c>
      <c r="I6" s="24" t="s">
        <v>194</v>
      </c>
      <c r="J6" s="24" t="s">
        <v>195</v>
      </c>
      <c r="K6" s="24" t="s">
        <v>196</v>
      </c>
    </row>
    <row r="7" spans="1:11" x14ac:dyDescent="0.25">
      <c r="A7" s="12" t="s">
        <v>5</v>
      </c>
      <c r="B7" s="12">
        <v>2</v>
      </c>
      <c r="C7" s="12">
        <v>1870</v>
      </c>
      <c r="D7" s="12"/>
      <c r="F7" s="21"/>
      <c r="G7" s="21"/>
      <c r="H7" s="21"/>
      <c r="I7" s="21"/>
      <c r="J7" s="21"/>
      <c r="K7" s="21"/>
    </row>
    <row r="8" spans="1:11" x14ac:dyDescent="0.25">
      <c r="A8" s="29" t="s">
        <v>146</v>
      </c>
      <c r="B8" s="12"/>
      <c r="C8" s="12"/>
      <c r="D8" s="12"/>
      <c r="F8" s="25" t="s">
        <v>197</v>
      </c>
      <c r="G8" s="21">
        <v>5884</v>
      </c>
      <c r="H8" s="21">
        <v>5833</v>
      </c>
      <c r="I8" s="21">
        <v>5892</v>
      </c>
      <c r="J8" s="21">
        <v>6025</v>
      </c>
      <c r="K8" s="21">
        <v>6629</v>
      </c>
    </row>
    <row r="9" spans="1:11" x14ac:dyDescent="0.25">
      <c r="A9" s="6"/>
      <c r="F9" s="25" t="s">
        <v>198</v>
      </c>
      <c r="G9" s="21">
        <v>5844</v>
      </c>
      <c r="H9" s="21">
        <v>5791</v>
      </c>
      <c r="I9" s="21">
        <v>5849</v>
      </c>
      <c r="J9" s="21">
        <v>5982</v>
      </c>
      <c r="K9" s="21">
        <v>6432</v>
      </c>
    </row>
    <row r="10" spans="1:11" x14ac:dyDescent="0.25">
      <c r="A10" s="3" t="s">
        <v>7</v>
      </c>
      <c r="F10" s="25" t="s">
        <v>199</v>
      </c>
      <c r="G10" s="21">
        <v>5798</v>
      </c>
      <c r="H10" s="21">
        <v>5747</v>
      </c>
      <c r="I10" s="21">
        <v>5802</v>
      </c>
      <c r="J10" s="21">
        <v>5930</v>
      </c>
      <c r="K10" s="21">
        <v>6351</v>
      </c>
    </row>
    <row r="11" spans="1:11" x14ac:dyDescent="0.25">
      <c r="A11" s="4" t="s">
        <v>2</v>
      </c>
      <c r="B11" s="5" t="s">
        <v>3</v>
      </c>
      <c r="C11" s="5" t="s">
        <v>4</v>
      </c>
      <c r="F11" s="25" t="s">
        <v>200</v>
      </c>
      <c r="G11" s="21">
        <v>5804</v>
      </c>
      <c r="H11" s="21">
        <v>5754</v>
      </c>
      <c r="I11" s="21">
        <v>5807</v>
      </c>
      <c r="J11" s="21">
        <v>5932</v>
      </c>
      <c r="K11" s="21">
        <v>6356</v>
      </c>
    </row>
    <row r="12" spans="1:11" x14ac:dyDescent="0.25">
      <c r="A12" t="s">
        <v>8</v>
      </c>
      <c r="B12">
        <v>4</v>
      </c>
      <c r="C12">
        <v>3255</v>
      </c>
      <c r="F12" s="25" t="s">
        <v>201</v>
      </c>
      <c r="G12" s="21">
        <v>5751</v>
      </c>
      <c r="H12" s="21">
        <v>5710</v>
      </c>
      <c r="I12" s="21">
        <v>5766</v>
      </c>
      <c r="J12" s="21">
        <v>5886</v>
      </c>
      <c r="K12" s="21">
        <v>6202</v>
      </c>
    </row>
    <row r="13" spans="1:11" x14ac:dyDescent="0.25">
      <c r="A13" t="s">
        <v>9</v>
      </c>
      <c r="B13">
        <v>4</v>
      </c>
      <c r="C13">
        <v>3355</v>
      </c>
      <c r="F13" s="25" t="s">
        <v>202</v>
      </c>
      <c r="G13" s="21">
        <v>5723</v>
      </c>
      <c r="H13" s="21">
        <v>5685</v>
      </c>
      <c r="I13" s="21">
        <v>5739</v>
      </c>
      <c r="J13" s="21">
        <v>5855</v>
      </c>
      <c r="K13" s="21">
        <v>6096</v>
      </c>
    </row>
    <row r="14" spans="1:11" x14ac:dyDescent="0.25">
      <c r="A14" t="s">
        <v>10</v>
      </c>
      <c r="B14">
        <v>4</v>
      </c>
      <c r="C14">
        <v>3680</v>
      </c>
      <c r="F14" s="25" t="s">
        <v>203</v>
      </c>
      <c r="G14" s="21">
        <v>5685</v>
      </c>
      <c r="H14" s="21">
        <v>5650</v>
      </c>
      <c r="I14" s="21">
        <v>5696</v>
      </c>
      <c r="J14" s="21">
        <v>5798</v>
      </c>
      <c r="K14" s="21">
        <v>6071</v>
      </c>
    </row>
    <row r="15" spans="1:11" x14ac:dyDescent="0.25">
      <c r="A15" t="s">
        <v>11</v>
      </c>
      <c r="B15">
        <v>4</v>
      </c>
      <c r="C15">
        <v>3685</v>
      </c>
      <c r="F15" s="25" t="s">
        <v>204</v>
      </c>
      <c r="G15" s="21">
        <v>5691</v>
      </c>
      <c r="H15" s="21">
        <v>5658</v>
      </c>
      <c r="I15" s="21">
        <v>5699</v>
      </c>
      <c r="J15" s="21">
        <v>5795</v>
      </c>
      <c r="K15" s="21">
        <v>6137</v>
      </c>
    </row>
    <row r="16" spans="1:11" x14ac:dyDescent="0.25">
      <c r="F16" s="25" t="s">
        <v>205</v>
      </c>
      <c r="G16" s="21">
        <v>5656</v>
      </c>
      <c r="H16" s="21">
        <v>5608</v>
      </c>
      <c r="I16" s="21">
        <v>5650</v>
      </c>
      <c r="J16" s="21">
        <v>5732</v>
      </c>
      <c r="K16" s="21">
        <v>6107</v>
      </c>
    </row>
    <row r="17" spans="1:11" x14ac:dyDescent="0.25">
      <c r="A17" s="3" t="s">
        <v>12</v>
      </c>
      <c r="F17" s="25" t="s">
        <v>206</v>
      </c>
      <c r="G17" s="21">
        <v>5601</v>
      </c>
      <c r="H17" s="21">
        <v>5556</v>
      </c>
      <c r="I17" s="21">
        <v>5595</v>
      </c>
      <c r="J17" s="21">
        <v>5670</v>
      </c>
      <c r="K17" s="21">
        <v>6047</v>
      </c>
    </row>
    <row r="18" spans="1:11" x14ac:dyDescent="0.25">
      <c r="A18" s="4" t="s">
        <v>2</v>
      </c>
      <c r="B18" s="5" t="s">
        <v>3</v>
      </c>
      <c r="C18" s="5" t="s">
        <v>4</v>
      </c>
      <c r="F18" s="25" t="s">
        <v>207</v>
      </c>
      <c r="G18" s="21">
        <v>5540</v>
      </c>
      <c r="H18" s="21">
        <v>5497</v>
      </c>
      <c r="I18" s="21">
        <v>5528</v>
      </c>
      <c r="J18" s="21">
        <v>5592</v>
      </c>
      <c r="K18" s="21">
        <v>6049</v>
      </c>
    </row>
    <row r="19" spans="1:11" x14ac:dyDescent="0.25">
      <c r="A19" t="s">
        <v>13</v>
      </c>
      <c r="B19">
        <v>2</v>
      </c>
      <c r="C19">
        <v>3225</v>
      </c>
      <c r="F19" s="25" t="s">
        <v>208</v>
      </c>
      <c r="G19" s="21">
        <v>5544</v>
      </c>
      <c r="H19" s="21">
        <v>5502</v>
      </c>
      <c r="I19" s="21">
        <v>5528</v>
      </c>
      <c r="J19" s="21">
        <v>5584</v>
      </c>
      <c r="K19" s="21">
        <v>6069</v>
      </c>
    </row>
    <row r="20" spans="1:11" x14ac:dyDescent="0.25">
      <c r="A20" t="s">
        <v>14</v>
      </c>
      <c r="B20">
        <v>2</v>
      </c>
      <c r="C20">
        <v>3250</v>
      </c>
      <c r="F20" s="25" t="s">
        <v>209</v>
      </c>
      <c r="G20" s="21">
        <v>5476</v>
      </c>
      <c r="H20" s="21">
        <v>5445</v>
      </c>
      <c r="I20" s="21">
        <v>5471</v>
      </c>
      <c r="J20" s="21">
        <v>5519</v>
      </c>
      <c r="K20" s="21">
        <v>6129</v>
      </c>
    </row>
    <row r="21" spans="1:11" x14ac:dyDescent="0.25">
      <c r="A21" t="s">
        <v>15</v>
      </c>
      <c r="B21">
        <v>2</v>
      </c>
      <c r="C21">
        <v>3325</v>
      </c>
      <c r="F21" s="25" t="s">
        <v>210</v>
      </c>
      <c r="G21" s="21">
        <v>5475</v>
      </c>
      <c r="H21" s="21">
        <v>5444</v>
      </c>
      <c r="I21" s="21">
        <v>5466</v>
      </c>
      <c r="J21" s="21">
        <v>5509</v>
      </c>
      <c r="K21" s="21">
        <v>0</v>
      </c>
    </row>
    <row r="22" spans="1:11" x14ac:dyDescent="0.25">
      <c r="A22" t="s">
        <v>16</v>
      </c>
      <c r="B22">
        <v>2</v>
      </c>
      <c r="C22">
        <v>3350</v>
      </c>
      <c r="F22" s="25" t="s">
        <v>211</v>
      </c>
      <c r="G22" s="21">
        <v>5281</v>
      </c>
      <c r="H22" s="21">
        <v>5267</v>
      </c>
      <c r="I22" s="21">
        <v>5313</v>
      </c>
      <c r="J22" s="21">
        <v>0</v>
      </c>
      <c r="K22" s="21">
        <v>0</v>
      </c>
    </row>
    <row r="23" spans="1:11" x14ac:dyDescent="0.25">
      <c r="F23" s="25" t="s">
        <v>212</v>
      </c>
      <c r="G23" s="21">
        <v>5239</v>
      </c>
      <c r="H23" s="21">
        <v>5223</v>
      </c>
      <c r="I23" s="21">
        <v>5262</v>
      </c>
      <c r="J23" s="21">
        <v>0</v>
      </c>
      <c r="K23" s="21">
        <v>0</v>
      </c>
    </row>
    <row r="24" spans="1:11" x14ac:dyDescent="0.25">
      <c r="A24" s="3" t="s">
        <v>17</v>
      </c>
    </row>
    <row r="25" spans="1:11" x14ac:dyDescent="0.25">
      <c r="A25" s="4" t="s">
        <v>2</v>
      </c>
      <c r="B25" s="5" t="s">
        <v>3</v>
      </c>
      <c r="C25" s="5" t="s">
        <v>4</v>
      </c>
    </row>
    <row r="26" spans="1:11" x14ac:dyDescent="0.25">
      <c r="A26" t="s">
        <v>18</v>
      </c>
      <c r="B26">
        <v>2</v>
      </c>
      <c r="C26">
        <v>2130</v>
      </c>
    </row>
    <row r="27" spans="1:11" x14ac:dyDescent="0.25">
      <c r="A27" t="s">
        <v>19</v>
      </c>
      <c r="B27">
        <v>2</v>
      </c>
      <c r="C27">
        <v>2230</v>
      </c>
    </row>
    <row r="28" spans="1:11" x14ac:dyDescent="0.25">
      <c r="A28" t="s">
        <v>20</v>
      </c>
      <c r="B28">
        <v>2</v>
      </c>
      <c r="C28">
        <v>3230</v>
      </c>
    </row>
    <row r="30" spans="1:11" x14ac:dyDescent="0.25">
      <c r="A30" s="3" t="s">
        <v>21</v>
      </c>
    </row>
    <row r="31" spans="1:11" x14ac:dyDescent="0.25">
      <c r="A31" s="4" t="s">
        <v>2</v>
      </c>
      <c r="B31" s="5" t="s">
        <v>3</v>
      </c>
      <c r="C31" s="5" t="s">
        <v>4</v>
      </c>
    </row>
    <row r="32" spans="1:11" x14ac:dyDescent="0.25">
      <c r="A32" s="13" t="s">
        <v>22</v>
      </c>
      <c r="B32" s="13">
        <v>2</v>
      </c>
      <c r="C32" s="13">
        <v>2020</v>
      </c>
    </row>
    <row r="33" spans="1:3" x14ac:dyDescent="0.25">
      <c r="A33" s="13" t="s">
        <v>23</v>
      </c>
      <c r="B33" s="13">
        <v>2</v>
      </c>
      <c r="C33" s="13">
        <v>2130</v>
      </c>
    </row>
    <row r="34" spans="1:3" x14ac:dyDescent="0.25">
      <c r="A34" s="13" t="s">
        <v>24</v>
      </c>
      <c r="B34" s="13">
        <v>2</v>
      </c>
      <c r="C34" s="13">
        <v>2230</v>
      </c>
    </row>
    <row r="36" spans="1:3" x14ac:dyDescent="0.25">
      <c r="A36" s="3" t="s">
        <v>25</v>
      </c>
    </row>
    <row r="37" spans="1:3" x14ac:dyDescent="0.25">
      <c r="A37" s="4" t="s">
        <v>2</v>
      </c>
      <c r="B37" s="5" t="s">
        <v>3</v>
      </c>
      <c r="C37" s="5" t="s">
        <v>4</v>
      </c>
    </row>
    <row r="38" spans="1:3" x14ac:dyDescent="0.25">
      <c r="A38" t="s">
        <v>26</v>
      </c>
      <c r="B38">
        <v>2</v>
      </c>
      <c r="C38">
        <v>289</v>
      </c>
    </row>
    <row r="39" spans="1:3" x14ac:dyDescent="0.25">
      <c r="A39" t="s">
        <v>147</v>
      </c>
      <c r="B39">
        <v>4</v>
      </c>
      <c r="C39">
        <v>318</v>
      </c>
    </row>
    <row r="40" spans="1:3" x14ac:dyDescent="0.25">
      <c r="A40" t="s">
        <v>28</v>
      </c>
      <c r="B40">
        <v>2</v>
      </c>
      <c r="C40">
        <v>320</v>
      </c>
    </row>
    <row r="41" spans="1:3" x14ac:dyDescent="0.25">
      <c r="A41" t="s">
        <v>31</v>
      </c>
      <c r="B41">
        <v>2</v>
      </c>
      <c r="C41">
        <v>324</v>
      </c>
    </row>
    <row r="42" spans="1:3" x14ac:dyDescent="0.25">
      <c r="A42" t="s">
        <v>32</v>
      </c>
      <c r="B42">
        <v>2</v>
      </c>
      <c r="C42">
        <v>325</v>
      </c>
    </row>
    <row r="43" spans="1:3" x14ac:dyDescent="0.25">
      <c r="A43" t="s">
        <v>30</v>
      </c>
      <c r="B43">
        <v>2</v>
      </c>
      <c r="C43">
        <v>329</v>
      </c>
    </row>
    <row r="44" spans="1:3" x14ac:dyDescent="0.25">
      <c r="A44" t="s">
        <v>33</v>
      </c>
      <c r="B44">
        <v>2</v>
      </c>
      <c r="C44">
        <v>334</v>
      </c>
    </row>
    <row r="45" spans="1:3" x14ac:dyDescent="0.25">
      <c r="A45" t="s">
        <v>37</v>
      </c>
      <c r="B45">
        <v>2</v>
      </c>
      <c r="C45">
        <v>340</v>
      </c>
    </row>
    <row r="46" spans="1:3" x14ac:dyDescent="0.25">
      <c r="A46" t="s">
        <v>36</v>
      </c>
      <c r="B46">
        <v>2</v>
      </c>
      <c r="C46">
        <v>341</v>
      </c>
    </row>
    <row r="47" spans="1:3" x14ac:dyDescent="0.25">
      <c r="A47" t="s">
        <v>35</v>
      </c>
      <c r="B47">
        <v>2</v>
      </c>
      <c r="C47">
        <v>343</v>
      </c>
    </row>
    <row r="48" spans="1:3" x14ac:dyDescent="0.25">
      <c r="A48" t="s">
        <v>34</v>
      </c>
      <c r="B48">
        <v>2</v>
      </c>
      <c r="C48">
        <v>344</v>
      </c>
    </row>
    <row r="49" spans="1:3" x14ac:dyDescent="0.25">
      <c r="A49" t="s">
        <v>148</v>
      </c>
      <c r="B49">
        <v>2</v>
      </c>
      <c r="C49">
        <v>345</v>
      </c>
    </row>
    <row r="50" spans="1:3" x14ac:dyDescent="0.25">
      <c r="A50" t="s">
        <v>149</v>
      </c>
      <c r="B50">
        <v>6</v>
      </c>
      <c r="C50">
        <v>351</v>
      </c>
    </row>
    <row r="51" spans="1:3" x14ac:dyDescent="0.25">
      <c r="A51" t="s">
        <v>41</v>
      </c>
      <c r="B51">
        <v>2</v>
      </c>
      <c r="C51">
        <v>360</v>
      </c>
    </row>
    <row r="52" spans="1:3" x14ac:dyDescent="0.25">
      <c r="A52" t="s">
        <v>43</v>
      </c>
      <c r="B52">
        <v>2</v>
      </c>
      <c r="C52">
        <v>364</v>
      </c>
    </row>
    <row r="53" spans="1:3" x14ac:dyDescent="0.25">
      <c r="A53" t="s">
        <v>42</v>
      </c>
      <c r="B53">
        <v>2</v>
      </c>
      <c r="C53">
        <v>366</v>
      </c>
    </row>
    <row r="54" spans="1:3" x14ac:dyDescent="0.25">
      <c r="A54" t="s">
        <v>45</v>
      </c>
      <c r="B54">
        <v>2</v>
      </c>
      <c r="C54">
        <v>373</v>
      </c>
    </row>
    <row r="55" spans="1:3" x14ac:dyDescent="0.25">
      <c r="A55" t="s">
        <v>44</v>
      </c>
      <c r="B55">
        <v>2</v>
      </c>
      <c r="C55">
        <v>374</v>
      </c>
    </row>
    <row r="56" spans="1:3" x14ac:dyDescent="0.25">
      <c r="A56" t="s">
        <v>150</v>
      </c>
      <c r="B56">
        <v>2</v>
      </c>
      <c r="C56">
        <v>381</v>
      </c>
    </row>
    <row r="57" spans="1:3" x14ac:dyDescent="0.25">
      <c r="A57" t="s">
        <v>151</v>
      </c>
      <c r="B57">
        <v>4</v>
      </c>
      <c r="C57">
        <v>383</v>
      </c>
    </row>
    <row r="58" spans="1:3" x14ac:dyDescent="0.25">
      <c r="A58" t="s">
        <v>47</v>
      </c>
      <c r="B58">
        <v>2</v>
      </c>
      <c r="C58">
        <v>384</v>
      </c>
    </row>
    <row r="59" spans="1:3" x14ac:dyDescent="0.25">
      <c r="A59" t="s">
        <v>48</v>
      </c>
      <c r="B59">
        <v>2</v>
      </c>
      <c r="C59">
        <v>388</v>
      </c>
    </row>
    <row r="60" spans="1:3" x14ac:dyDescent="0.25">
      <c r="A60" t="s">
        <v>50</v>
      </c>
      <c r="B60">
        <v>2</v>
      </c>
      <c r="C60">
        <v>391</v>
      </c>
    </row>
    <row r="61" spans="1:3" x14ac:dyDescent="0.25">
      <c r="A61" t="s">
        <v>152</v>
      </c>
      <c r="B61">
        <v>4</v>
      </c>
      <c r="C61">
        <v>393</v>
      </c>
    </row>
    <row r="62" spans="1:3" x14ac:dyDescent="0.25">
      <c r="A62" t="s">
        <v>51</v>
      </c>
      <c r="B62">
        <v>2</v>
      </c>
      <c r="C62">
        <v>402</v>
      </c>
    </row>
    <row r="63" spans="1:3" x14ac:dyDescent="0.25">
      <c r="A63" t="s">
        <v>55</v>
      </c>
      <c r="B63">
        <v>2</v>
      </c>
      <c r="C63">
        <v>407</v>
      </c>
    </row>
    <row r="64" spans="1:3" x14ac:dyDescent="0.25">
      <c r="A64" t="s">
        <v>53</v>
      </c>
      <c r="B64">
        <v>2</v>
      </c>
      <c r="C64">
        <v>409</v>
      </c>
    </row>
    <row r="65" spans="1:3" x14ac:dyDescent="0.25">
      <c r="A65" t="s">
        <v>56</v>
      </c>
      <c r="B65">
        <v>2</v>
      </c>
      <c r="C65">
        <v>415</v>
      </c>
    </row>
    <row r="66" spans="1:3" x14ac:dyDescent="0.25">
      <c r="A66" t="s">
        <v>57</v>
      </c>
      <c r="B66">
        <v>2</v>
      </c>
      <c r="C66">
        <v>419</v>
      </c>
    </row>
    <row r="67" spans="1:3" x14ac:dyDescent="0.25">
      <c r="A67" t="s">
        <v>58</v>
      </c>
      <c r="B67">
        <v>2</v>
      </c>
      <c r="C67">
        <v>424</v>
      </c>
    </row>
    <row r="68" spans="1:3" x14ac:dyDescent="0.25">
      <c r="A68" t="s">
        <v>59</v>
      </c>
      <c r="B68">
        <v>2</v>
      </c>
      <c r="C68">
        <v>434</v>
      </c>
    </row>
    <row r="69" spans="1:3" x14ac:dyDescent="0.25">
      <c r="A69" t="s">
        <v>60</v>
      </c>
      <c r="B69">
        <v>2</v>
      </c>
      <c r="C69">
        <v>455</v>
      </c>
    </row>
    <row r="70" spans="1:3" x14ac:dyDescent="0.25">
      <c r="A70" t="s">
        <v>153</v>
      </c>
      <c r="B70">
        <v>4</v>
      </c>
      <c r="C70">
        <v>480</v>
      </c>
    </row>
    <row r="71" spans="1:3" x14ac:dyDescent="0.25">
      <c r="A71" t="s">
        <v>63</v>
      </c>
      <c r="B71">
        <v>2</v>
      </c>
      <c r="C71">
        <v>483</v>
      </c>
    </row>
    <row r="72" spans="1:3" x14ac:dyDescent="0.25">
      <c r="A72" t="s">
        <v>64</v>
      </c>
      <c r="B72">
        <v>2</v>
      </c>
      <c r="C72">
        <v>496</v>
      </c>
    </row>
    <row r="73" spans="1:3" x14ac:dyDescent="0.25">
      <c r="A73" t="s">
        <v>65</v>
      </c>
      <c r="B73">
        <v>2</v>
      </c>
      <c r="C73">
        <v>497</v>
      </c>
    </row>
    <row r="74" spans="1:3" x14ac:dyDescent="0.25">
      <c r="A74" t="s">
        <v>66</v>
      </c>
      <c r="B74">
        <v>2</v>
      </c>
      <c r="C74">
        <v>511</v>
      </c>
    </row>
    <row r="75" spans="1:3" x14ac:dyDescent="0.25">
      <c r="A75" t="s">
        <v>67</v>
      </c>
      <c r="B75">
        <v>2</v>
      </c>
      <c r="C75">
        <v>531</v>
      </c>
    </row>
    <row r="76" spans="1:3" x14ac:dyDescent="0.25">
      <c r="A76" t="s">
        <v>69</v>
      </c>
      <c r="B76">
        <v>2</v>
      </c>
      <c r="C76">
        <v>532</v>
      </c>
    </row>
    <row r="77" spans="1:3" x14ac:dyDescent="0.25">
      <c r="A77" t="s">
        <v>68</v>
      </c>
      <c r="B77">
        <v>2</v>
      </c>
      <c r="C77">
        <v>536</v>
      </c>
    </row>
    <row r="78" spans="1:3" x14ac:dyDescent="0.25">
      <c r="A78" t="s">
        <v>70</v>
      </c>
      <c r="B78">
        <v>2</v>
      </c>
      <c r="C78">
        <v>540</v>
      </c>
    </row>
    <row r="79" spans="1:3" x14ac:dyDescent="0.25">
      <c r="A79" t="s">
        <v>71</v>
      </c>
      <c r="B79">
        <v>2</v>
      </c>
      <c r="C79">
        <v>545</v>
      </c>
    </row>
    <row r="80" spans="1:3" x14ac:dyDescent="0.25">
      <c r="A80" t="s">
        <v>73</v>
      </c>
      <c r="B80">
        <v>2</v>
      </c>
      <c r="C80">
        <v>547</v>
      </c>
    </row>
    <row r="81" spans="1:3" x14ac:dyDescent="0.25">
      <c r="A81" t="s">
        <v>72</v>
      </c>
      <c r="B81">
        <v>2</v>
      </c>
      <c r="C81">
        <v>551</v>
      </c>
    </row>
    <row r="82" spans="1:3" x14ac:dyDescent="0.25">
      <c r="A82" t="s">
        <v>75</v>
      </c>
      <c r="B82">
        <v>2</v>
      </c>
      <c r="C82">
        <v>547</v>
      </c>
    </row>
    <row r="83" spans="1:3" x14ac:dyDescent="0.25">
      <c r="A83" t="s">
        <v>74</v>
      </c>
      <c r="B83">
        <v>6</v>
      </c>
      <c r="C83">
        <v>590</v>
      </c>
    </row>
    <row r="84" spans="1:3" x14ac:dyDescent="0.25">
      <c r="A84" t="s">
        <v>77</v>
      </c>
      <c r="B84">
        <v>2</v>
      </c>
      <c r="C84">
        <v>602</v>
      </c>
    </row>
    <row r="85" spans="1:3" x14ac:dyDescent="0.25">
      <c r="A85" t="s">
        <v>76</v>
      </c>
      <c r="B85">
        <v>8</v>
      </c>
      <c r="C85">
        <v>610</v>
      </c>
    </row>
    <row r="86" spans="1:3" x14ac:dyDescent="0.25">
      <c r="A86" t="s">
        <v>78</v>
      </c>
      <c r="B86">
        <v>2</v>
      </c>
      <c r="C86">
        <v>617</v>
      </c>
    </row>
    <row r="87" spans="1:3" x14ac:dyDescent="0.25">
      <c r="A87" t="s">
        <v>81</v>
      </c>
      <c r="B87">
        <v>2</v>
      </c>
      <c r="C87">
        <v>607</v>
      </c>
    </row>
    <row r="88" spans="1:3" x14ac:dyDescent="0.25">
      <c r="A88" t="s">
        <v>80</v>
      </c>
      <c r="B88">
        <v>2</v>
      </c>
      <c r="C88">
        <v>599</v>
      </c>
    </row>
    <row r="89" spans="1:3" x14ac:dyDescent="0.25">
      <c r="A89" t="s">
        <v>79</v>
      </c>
      <c r="B89">
        <v>2</v>
      </c>
      <c r="C89">
        <v>660</v>
      </c>
    </row>
    <row r="90" spans="1:3" x14ac:dyDescent="0.25">
      <c r="A90" t="s">
        <v>82</v>
      </c>
      <c r="B90">
        <v>2</v>
      </c>
      <c r="C90">
        <v>619</v>
      </c>
    </row>
    <row r="91" spans="1:3" x14ac:dyDescent="0.25">
      <c r="A91" t="s">
        <v>83</v>
      </c>
      <c r="B91">
        <v>4</v>
      </c>
      <c r="C91">
        <v>710</v>
      </c>
    </row>
    <row r="92" spans="1:3" x14ac:dyDescent="0.25">
      <c r="A92" t="s">
        <v>84</v>
      </c>
      <c r="B92">
        <v>2</v>
      </c>
      <c r="C92">
        <v>729</v>
      </c>
    </row>
    <row r="93" spans="1:3" x14ac:dyDescent="0.25">
      <c r="A93" t="s">
        <v>85</v>
      </c>
      <c r="B93">
        <v>2</v>
      </c>
      <c r="C93">
        <v>679</v>
      </c>
    </row>
    <row r="94" spans="1:3" x14ac:dyDescent="0.25">
      <c r="A94" t="s">
        <v>86</v>
      </c>
      <c r="B94">
        <v>2</v>
      </c>
      <c r="C94">
        <v>800</v>
      </c>
    </row>
    <row r="95" spans="1:3" x14ac:dyDescent="0.25">
      <c r="A95" t="s">
        <v>87</v>
      </c>
      <c r="B95">
        <v>2</v>
      </c>
      <c r="C95">
        <v>880</v>
      </c>
    </row>
    <row r="96" spans="1:3" x14ac:dyDescent="0.25">
      <c r="A96" t="s">
        <v>88</v>
      </c>
      <c r="B96">
        <v>2</v>
      </c>
      <c r="C96">
        <v>890</v>
      </c>
    </row>
    <row r="97" spans="1:3" x14ac:dyDescent="0.25">
      <c r="A97" t="s">
        <v>89</v>
      </c>
      <c r="B97">
        <v>2</v>
      </c>
      <c r="C97">
        <v>970</v>
      </c>
    </row>
    <row r="98" spans="1:3" x14ac:dyDescent="0.25">
      <c r="A98" t="s">
        <v>90</v>
      </c>
      <c r="B98">
        <v>6</v>
      </c>
      <c r="C98">
        <v>1440</v>
      </c>
    </row>
    <row r="100" spans="1:3" x14ac:dyDescent="0.25">
      <c r="A100" s="3" t="s">
        <v>91</v>
      </c>
    </row>
    <row r="101" spans="1:3" x14ac:dyDescent="0.25">
      <c r="A101" s="4" t="s">
        <v>2</v>
      </c>
      <c r="B101" s="5" t="s">
        <v>3</v>
      </c>
      <c r="C101" s="5" t="s">
        <v>4</v>
      </c>
    </row>
    <row r="102" spans="1:3" x14ac:dyDescent="0.25">
      <c r="A102" s="13" t="s">
        <v>92</v>
      </c>
      <c r="B102" s="13">
        <v>2</v>
      </c>
      <c r="C102" s="13">
        <v>341</v>
      </c>
    </row>
    <row r="103" spans="1:3" x14ac:dyDescent="0.25">
      <c r="A103" s="13" t="s">
        <v>93</v>
      </c>
      <c r="B103" s="13">
        <v>2</v>
      </c>
      <c r="C103" s="13">
        <v>358</v>
      </c>
    </row>
    <row r="104" spans="1:3" x14ac:dyDescent="0.25">
      <c r="A104" s="13" t="s">
        <v>94</v>
      </c>
      <c r="B104" s="13">
        <v>2</v>
      </c>
      <c r="C104" s="13">
        <v>359</v>
      </c>
    </row>
    <row r="105" spans="1:3" x14ac:dyDescent="0.25">
      <c r="A105" s="13" t="s">
        <v>95</v>
      </c>
      <c r="B105" s="13">
        <v>2</v>
      </c>
      <c r="C105" s="13">
        <v>377</v>
      </c>
    </row>
    <row r="106" spans="1:3" x14ac:dyDescent="0.25">
      <c r="A106" s="13" t="s">
        <v>96</v>
      </c>
      <c r="B106" s="13">
        <v>2</v>
      </c>
      <c r="C106" s="13">
        <v>381</v>
      </c>
    </row>
    <row r="107" spans="1:3" x14ac:dyDescent="0.25">
      <c r="A107" s="13" t="s">
        <v>97</v>
      </c>
      <c r="B107" s="13">
        <v>2</v>
      </c>
      <c r="C107" s="13">
        <v>610</v>
      </c>
    </row>
    <row r="108" spans="1:3" x14ac:dyDescent="0.25">
      <c r="A108" s="13" t="s">
        <v>98</v>
      </c>
      <c r="B108" s="13">
        <v>2</v>
      </c>
      <c r="C108" s="13">
        <v>1440</v>
      </c>
    </row>
    <row r="110" spans="1:3" x14ac:dyDescent="0.25">
      <c r="A110" s="3" t="s">
        <v>99</v>
      </c>
    </row>
    <row r="111" spans="1:3" x14ac:dyDescent="0.25">
      <c r="A111" s="4" t="s">
        <v>2</v>
      </c>
      <c r="B111" s="5" t="s">
        <v>3</v>
      </c>
      <c r="C111" s="5" t="s">
        <v>4</v>
      </c>
    </row>
    <row r="112" spans="1:3" x14ac:dyDescent="0.25">
      <c r="A112" t="s">
        <v>100</v>
      </c>
      <c r="B112">
        <v>2</v>
      </c>
      <c r="C112">
        <v>345</v>
      </c>
    </row>
    <row r="113" spans="1:3" x14ac:dyDescent="0.25">
      <c r="A113" t="s">
        <v>101</v>
      </c>
      <c r="B113">
        <v>2</v>
      </c>
      <c r="C113">
        <v>360</v>
      </c>
    </row>
    <row r="114" spans="1:3" x14ac:dyDescent="0.25">
      <c r="A114" t="s">
        <v>102</v>
      </c>
      <c r="B114">
        <v>2</v>
      </c>
      <c r="C114">
        <v>381</v>
      </c>
    </row>
    <row r="115" spans="1:3" x14ac:dyDescent="0.25">
      <c r="A115" t="s">
        <v>103</v>
      </c>
      <c r="B115">
        <v>2</v>
      </c>
      <c r="C115">
        <v>710</v>
      </c>
    </row>
    <row r="116" spans="1:3" x14ac:dyDescent="0.25">
      <c r="A116" t="s">
        <v>104</v>
      </c>
      <c r="B116">
        <v>4</v>
      </c>
      <c r="C116">
        <v>880</v>
      </c>
    </row>
    <row r="117" spans="1:3" x14ac:dyDescent="0.25">
      <c r="A117" t="s">
        <v>105</v>
      </c>
      <c r="B117">
        <v>4</v>
      </c>
      <c r="C117">
        <v>1960</v>
      </c>
    </row>
    <row r="118" spans="1:3" x14ac:dyDescent="0.25">
      <c r="A118" t="s">
        <v>106</v>
      </c>
      <c r="B118">
        <v>4</v>
      </c>
      <c r="C118">
        <v>2020</v>
      </c>
    </row>
    <row r="119" spans="1:3" x14ac:dyDescent="0.25">
      <c r="A119" t="s">
        <v>107</v>
      </c>
      <c r="B119">
        <v>2</v>
      </c>
      <c r="C119">
        <v>2130</v>
      </c>
    </row>
    <row r="120" spans="1:3" x14ac:dyDescent="0.25">
      <c r="A120" t="s">
        <v>108</v>
      </c>
      <c r="B120">
        <v>2</v>
      </c>
      <c r="C120">
        <v>2230</v>
      </c>
    </row>
    <row r="122" spans="1:3" x14ac:dyDescent="0.25">
      <c r="A122" s="3" t="s">
        <v>109</v>
      </c>
    </row>
    <row r="123" spans="1:3" x14ac:dyDescent="0.25">
      <c r="A123" s="4" t="s">
        <v>2</v>
      </c>
      <c r="B123" s="5" t="s">
        <v>3</v>
      </c>
      <c r="C123" s="5" t="s">
        <v>4</v>
      </c>
    </row>
    <row r="124" spans="1:3" x14ac:dyDescent="0.25">
      <c r="A124" s="13" t="s">
        <v>110</v>
      </c>
      <c r="B124" s="13">
        <v>2</v>
      </c>
      <c r="C124" s="13">
        <v>390</v>
      </c>
    </row>
    <row r="125" spans="1:3" x14ac:dyDescent="0.25">
      <c r="A125" s="13" t="s">
        <v>112</v>
      </c>
      <c r="B125" s="13">
        <v>2</v>
      </c>
      <c r="C125" s="13">
        <v>396</v>
      </c>
    </row>
    <row r="126" spans="1:3" x14ac:dyDescent="0.25">
      <c r="A126" s="13" t="s">
        <v>111</v>
      </c>
      <c r="B126" s="13">
        <v>2</v>
      </c>
      <c r="C126" s="13">
        <v>401</v>
      </c>
    </row>
    <row r="127" spans="1:3" x14ac:dyDescent="0.25">
      <c r="A127" s="13" t="s">
        <v>113</v>
      </c>
      <c r="B127" s="13">
        <v>2</v>
      </c>
      <c r="C127" s="13">
        <v>410</v>
      </c>
    </row>
    <row r="128" spans="1:3" x14ac:dyDescent="0.25">
      <c r="A128" s="13" t="s">
        <v>114</v>
      </c>
      <c r="B128" s="13">
        <v>2</v>
      </c>
      <c r="C128" s="13">
        <v>416</v>
      </c>
    </row>
    <row r="129" spans="1:3" x14ac:dyDescent="0.25">
      <c r="A129" s="13" t="s">
        <v>115</v>
      </c>
      <c r="B129" s="13">
        <v>2</v>
      </c>
      <c r="C129" s="13">
        <v>456</v>
      </c>
    </row>
    <row r="130" spans="1:3" x14ac:dyDescent="0.25">
      <c r="A130" s="13" t="s">
        <v>116</v>
      </c>
      <c r="B130" s="13">
        <v>2</v>
      </c>
      <c r="C130" s="13">
        <v>710</v>
      </c>
    </row>
    <row r="131" spans="1:3" x14ac:dyDescent="0.25">
      <c r="A131" s="13" t="s">
        <v>117</v>
      </c>
      <c r="B131" s="13">
        <v>2</v>
      </c>
      <c r="C131" s="13">
        <v>1970</v>
      </c>
    </row>
    <row r="132" spans="1:3" x14ac:dyDescent="0.25">
      <c r="A132" s="13" t="s">
        <v>118</v>
      </c>
      <c r="B132" s="13">
        <v>2</v>
      </c>
      <c r="C132" s="13">
        <v>2090</v>
      </c>
    </row>
    <row r="133" spans="1:3" x14ac:dyDescent="0.25">
      <c r="A133" s="13" t="s">
        <v>119</v>
      </c>
      <c r="B133" s="13">
        <v>2</v>
      </c>
      <c r="C133" s="13">
        <v>2180</v>
      </c>
    </row>
    <row r="135" spans="1:3" x14ac:dyDescent="0.25">
      <c r="A135" s="3" t="s">
        <v>120</v>
      </c>
    </row>
    <row r="136" spans="1:3" x14ac:dyDescent="0.25">
      <c r="A136" s="4" t="s">
        <v>2</v>
      </c>
      <c r="B136" s="5" t="s">
        <v>3</v>
      </c>
      <c r="C136" s="5" t="s">
        <v>4</v>
      </c>
    </row>
    <row r="137" spans="1:3" x14ac:dyDescent="0.25">
      <c r="A137" t="s">
        <v>121</v>
      </c>
      <c r="B137">
        <v>2</v>
      </c>
      <c r="C137">
        <v>880</v>
      </c>
    </row>
    <row r="138" spans="1:3" x14ac:dyDescent="0.25">
      <c r="A138" t="s">
        <v>122</v>
      </c>
      <c r="B138">
        <v>2</v>
      </c>
      <c r="C138">
        <v>1960</v>
      </c>
    </row>
    <row r="139" spans="1:3" x14ac:dyDescent="0.25">
      <c r="A139" t="s">
        <v>123</v>
      </c>
      <c r="B139">
        <v>2</v>
      </c>
      <c r="C139">
        <v>2020</v>
      </c>
    </row>
    <row r="140" spans="1:3" x14ac:dyDescent="0.25">
      <c r="A140" t="s">
        <v>124</v>
      </c>
      <c r="B140">
        <v>2</v>
      </c>
      <c r="C140">
        <v>2130</v>
      </c>
    </row>
    <row r="141" spans="1:3" x14ac:dyDescent="0.25">
      <c r="A141" t="s">
        <v>125</v>
      </c>
      <c r="B141">
        <v>2</v>
      </c>
      <c r="C141">
        <v>2230</v>
      </c>
    </row>
    <row r="143" spans="1:3" x14ac:dyDescent="0.25">
      <c r="A143" s="3" t="s">
        <v>126</v>
      </c>
    </row>
    <row r="144" spans="1:3" x14ac:dyDescent="0.25">
      <c r="A144" s="4" t="s">
        <v>2</v>
      </c>
      <c r="B144" s="5" t="s">
        <v>3</v>
      </c>
      <c r="C144" s="5" t="s">
        <v>4</v>
      </c>
    </row>
    <row r="145" spans="1:4" x14ac:dyDescent="0.25">
      <c r="A145" s="13" t="s">
        <v>127</v>
      </c>
      <c r="B145" s="13">
        <v>2</v>
      </c>
      <c r="C145" s="13">
        <v>418</v>
      </c>
    </row>
    <row r="146" spans="1:4" x14ac:dyDescent="0.25">
      <c r="A146" s="13" t="s">
        <v>128</v>
      </c>
      <c r="B146" s="13">
        <v>2</v>
      </c>
      <c r="C146" s="13">
        <v>441</v>
      </c>
    </row>
    <row r="147" spans="1:4" x14ac:dyDescent="0.25">
      <c r="A147" s="13" t="s">
        <v>129</v>
      </c>
      <c r="B147" s="13">
        <v>2</v>
      </c>
      <c r="C147" s="13">
        <v>462</v>
      </c>
    </row>
    <row r="148" spans="1:4" x14ac:dyDescent="0.25">
      <c r="A148" s="13" t="s">
        <v>130</v>
      </c>
      <c r="B148" s="13">
        <v>2</v>
      </c>
      <c r="C148" s="13">
        <v>880</v>
      </c>
    </row>
    <row r="149" spans="1:4" x14ac:dyDescent="0.25">
      <c r="A149" s="13" t="s">
        <v>131</v>
      </c>
      <c r="B149" s="13">
        <v>2</v>
      </c>
      <c r="C149" s="13">
        <v>1960</v>
      </c>
    </row>
    <row r="151" spans="1:4" x14ac:dyDescent="0.25">
      <c r="A151" s="3" t="s">
        <v>132</v>
      </c>
    </row>
    <row r="152" spans="1:4" x14ac:dyDescent="0.25">
      <c r="A152" s="4" t="s">
        <v>2</v>
      </c>
      <c r="B152" s="5" t="s">
        <v>3</v>
      </c>
      <c r="C152" s="5" t="s">
        <v>4</v>
      </c>
    </row>
    <row r="153" spans="1:4" x14ac:dyDescent="0.25">
      <c r="A153" t="s">
        <v>133</v>
      </c>
      <c r="B153">
        <v>2</v>
      </c>
      <c r="C153">
        <v>1340</v>
      </c>
    </row>
    <row r="154" spans="1:4" x14ac:dyDescent="0.25">
      <c r="A154" t="s">
        <v>134</v>
      </c>
      <c r="B154">
        <v>2</v>
      </c>
      <c r="C154">
        <v>1060</v>
      </c>
    </row>
    <row r="156" spans="1:4" x14ac:dyDescent="0.25">
      <c r="A156" s="7" t="s">
        <v>135</v>
      </c>
    </row>
    <row r="158" spans="1:4" x14ac:dyDescent="0.25">
      <c r="A158" s="7" t="s">
        <v>136</v>
      </c>
      <c r="B158" s="7"/>
      <c r="C158" s="7"/>
    </row>
    <row r="159" spans="1:4" x14ac:dyDescent="0.25">
      <c r="A159" s="7" t="s">
        <v>2</v>
      </c>
      <c r="B159" s="7" t="s">
        <v>3</v>
      </c>
      <c r="C159" s="7" t="s">
        <v>4</v>
      </c>
    </row>
    <row r="160" spans="1:4" x14ac:dyDescent="0.25">
      <c r="A160" s="12" t="s">
        <v>137</v>
      </c>
      <c r="B160" s="12">
        <v>2</v>
      </c>
      <c r="C160" s="12">
        <v>1300</v>
      </c>
      <c r="D160" s="12"/>
    </row>
    <row r="161" spans="1:4" x14ac:dyDescent="0.25">
      <c r="A161" s="12" t="s">
        <v>138</v>
      </c>
      <c r="B161" s="12"/>
      <c r="C161" s="12"/>
      <c r="D161" s="12"/>
    </row>
    <row r="162" spans="1:4" x14ac:dyDescent="0.25">
      <c r="A162" s="12"/>
      <c r="B162" s="12"/>
      <c r="C162" s="12"/>
      <c r="D162" s="12"/>
    </row>
    <row r="163" spans="1:4" x14ac:dyDescent="0.25">
      <c r="A163" s="12" t="s">
        <v>139</v>
      </c>
      <c r="B163" s="12">
        <v>2</v>
      </c>
      <c r="C163" s="12">
        <v>2020</v>
      </c>
      <c r="D163" s="12"/>
    </row>
    <row r="164" spans="1:4" x14ac:dyDescent="0.25">
      <c r="A164" s="12" t="s">
        <v>140</v>
      </c>
      <c r="B164" s="12"/>
      <c r="C164" s="12"/>
      <c r="D164" s="12"/>
    </row>
    <row r="165" spans="1:4" x14ac:dyDescent="0.25">
      <c r="A165" s="12"/>
      <c r="B165" s="12"/>
      <c r="C165" s="12"/>
      <c r="D165" s="12"/>
    </row>
    <row r="166" spans="1:4" x14ac:dyDescent="0.25">
      <c r="A166" s="7" t="s">
        <v>141</v>
      </c>
      <c r="B166" s="7"/>
      <c r="C166" s="7"/>
    </row>
    <row r="167" spans="1:4" x14ac:dyDescent="0.25">
      <c r="A167" s="7" t="s">
        <v>2</v>
      </c>
      <c r="B167" s="7" t="s">
        <v>3</v>
      </c>
      <c r="C167" s="7" t="s">
        <v>4</v>
      </c>
    </row>
    <row r="168" spans="1:4" x14ac:dyDescent="0.25">
      <c r="A168" t="s">
        <v>142</v>
      </c>
      <c r="B168">
        <v>2</v>
      </c>
      <c r="C168">
        <v>3570</v>
      </c>
    </row>
    <row r="170" spans="1:4" x14ac:dyDescent="0.25">
      <c r="A170" s="7" t="s">
        <v>143</v>
      </c>
      <c r="B170" s="7"/>
      <c r="C170" s="7"/>
    </row>
    <row r="171" spans="1:4" x14ac:dyDescent="0.25">
      <c r="A171" s="7" t="s">
        <v>2</v>
      </c>
      <c r="B171" s="7" t="s">
        <v>3</v>
      </c>
      <c r="C171" s="7" t="s">
        <v>4</v>
      </c>
    </row>
    <row r="173" spans="1:4" x14ac:dyDescent="0.25">
      <c r="A173" t="s">
        <v>144</v>
      </c>
      <c r="B173">
        <v>2</v>
      </c>
      <c r="C173">
        <v>874</v>
      </c>
    </row>
    <row r="174" spans="1:4" x14ac:dyDescent="0.25">
      <c r="A174" t="s">
        <v>145</v>
      </c>
      <c r="B174">
        <v>2</v>
      </c>
      <c r="C174">
        <v>751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topLeftCell="A184" zoomScale="80" zoomScaleNormal="80" workbookViewId="0">
      <selection activeCell="D164" sqref="D164"/>
    </sheetView>
  </sheetViews>
  <sheetFormatPr defaultRowHeight="15" x14ac:dyDescent="0.25"/>
  <cols>
    <col min="1" max="1" width="46.140625" customWidth="1"/>
  </cols>
  <sheetData>
    <row r="1" spans="1:11" ht="20.25" x14ac:dyDescent="0.3">
      <c r="A1" s="1" t="s">
        <v>0</v>
      </c>
    </row>
    <row r="2" spans="1:11" x14ac:dyDescent="0.25">
      <c r="A2" s="2" t="s">
        <v>213</v>
      </c>
    </row>
    <row r="3" spans="1:11" x14ac:dyDescent="0.25">
      <c r="A3" s="2"/>
      <c r="B3" s="2"/>
    </row>
    <row r="5" spans="1:11" x14ac:dyDescent="0.25">
      <c r="A5" s="3" t="s">
        <v>1</v>
      </c>
    </row>
    <row r="6" spans="1:11" x14ac:dyDescent="0.25">
      <c r="A6" s="4" t="s">
        <v>2</v>
      </c>
      <c r="B6" s="5" t="s">
        <v>3</v>
      </c>
      <c r="C6" s="5" t="s">
        <v>4</v>
      </c>
      <c r="F6" s="26"/>
      <c r="G6" s="27" t="s">
        <v>192</v>
      </c>
      <c r="H6" s="27" t="s">
        <v>193</v>
      </c>
      <c r="I6" s="27" t="s">
        <v>194</v>
      </c>
      <c r="J6" s="27" t="s">
        <v>195</v>
      </c>
      <c r="K6" s="27" t="s">
        <v>196</v>
      </c>
    </row>
    <row r="7" spans="1:11" x14ac:dyDescent="0.25">
      <c r="A7" s="12" t="s">
        <v>5</v>
      </c>
      <c r="B7" s="12">
        <v>2</v>
      </c>
      <c r="C7" s="12">
        <v>1945</v>
      </c>
      <c r="D7" s="12"/>
      <c r="F7" s="26"/>
      <c r="G7" s="26"/>
      <c r="H7" s="26"/>
      <c r="I7" s="26"/>
      <c r="J7" s="26"/>
      <c r="K7" s="26"/>
    </row>
    <row r="8" spans="1:11" x14ac:dyDescent="0.25">
      <c r="A8" s="29" t="s">
        <v>6</v>
      </c>
      <c r="B8" s="12"/>
      <c r="C8" s="12"/>
      <c r="D8" s="12"/>
      <c r="F8" s="28" t="s">
        <v>197</v>
      </c>
      <c r="G8" s="26">
        <v>6187</v>
      </c>
      <c r="H8" s="26">
        <v>6132</v>
      </c>
      <c r="I8" s="26">
        <v>6193</v>
      </c>
      <c r="J8" s="26">
        <v>6333</v>
      </c>
      <c r="K8" s="26">
        <v>6952</v>
      </c>
    </row>
    <row r="9" spans="1:11" x14ac:dyDescent="0.25">
      <c r="A9" s="6"/>
      <c r="F9" s="28" t="s">
        <v>198</v>
      </c>
      <c r="G9" s="26">
        <v>6146</v>
      </c>
      <c r="H9" s="26">
        <v>6089</v>
      </c>
      <c r="I9" s="26">
        <v>6149</v>
      </c>
      <c r="J9" s="26">
        <v>6289</v>
      </c>
      <c r="K9" s="26">
        <v>6749</v>
      </c>
    </row>
    <row r="10" spans="1:11" x14ac:dyDescent="0.25">
      <c r="A10" s="3" t="s">
        <v>7</v>
      </c>
      <c r="F10" s="28" t="s">
        <v>199</v>
      </c>
      <c r="G10" s="26">
        <v>6100</v>
      </c>
      <c r="H10" s="26">
        <v>6045</v>
      </c>
      <c r="I10" s="26">
        <v>6102</v>
      </c>
      <c r="J10" s="26">
        <v>6236</v>
      </c>
      <c r="K10" s="26">
        <v>6665</v>
      </c>
    </row>
    <row r="11" spans="1:11" x14ac:dyDescent="0.25">
      <c r="A11" s="4" t="s">
        <v>2</v>
      </c>
      <c r="B11" s="5" t="s">
        <v>3</v>
      </c>
      <c r="C11" s="5" t="s">
        <v>4</v>
      </c>
      <c r="F11" s="28" t="s">
        <v>200</v>
      </c>
      <c r="G11" s="26">
        <v>6106</v>
      </c>
      <c r="H11" s="26">
        <v>6052</v>
      </c>
      <c r="I11" s="26">
        <v>6107</v>
      </c>
      <c r="J11" s="26">
        <v>6238</v>
      </c>
      <c r="K11" s="26">
        <v>6670</v>
      </c>
    </row>
    <row r="12" spans="1:11" x14ac:dyDescent="0.25">
      <c r="A12" t="s">
        <v>8</v>
      </c>
      <c r="B12">
        <v>4</v>
      </c>
      <c r="C12">
        <v>3405</v>
      </c>
      <c r="F12" s="28" t="s">
        <v>201</v>
      </c>
      <c r="G12" s="26">
        <v>6051</v>
      </c>
      <c r="H12" s="26">
        <v>6007</v>
      </c>
      <c r="I12" s="26">
        <v>6066</v>
      </c>
      <c r="J12" s="26">
        <v>6191</v>
      </c>
      <c r="K12" s="26">
        <v>6513</v>
      </c>
    </row>
    <row r="13" spans="1:11" x14ac:dyDescent="0.25">
      <c r="A13" t="s">
        <v>9</v>
      </c>
      <c r="B13">
        <v>4</v>
      </c>
      <c r="C13">
        <v>3515</v>
      </c>
      <c r="F13" s="28" t="s">
        <v>202</v>
      </c>
      <c r="G13" s="26">
        <v>6023</v>
      </c>
      <c r="H13" s="26">
        <v>5981</v>
      </c>
      <c r="I13" s="26">
        <v>6038</v>
      </c>
      <c r="J13" s="26">
        <v>6159</v>
      </c>
      <c r="K13" s="26">
        <v>6404</v>
      </c>
    </row>
    <row r="14" spans="1:11" x14ac:dyDescent="0.25">
      <c r="A14" t="s">
        <v>10</v>
      </c>
      <c r="B14">
        <v>4</v>
      </c>
      <c r="C14">
        <v>3850</v>
      </c>
      <c r="F14" s="28" t="s">
        <v>203</v>
      </c>
      <c r="G14" s="26">
        <v>5984</v>
      </c>
      <c r="H14" s="26">
        <v>5946</v>
      </c>
      <c r="I14" s="26">
        <v>5993</v>
      </c>
      <c r="J14" s="26">
        <v>6100</v>
      </c>
      <c r="K14" s="26">
        <v>6377</v>
      </c>
    </row>
    <row r="15" spans="1:11" x14ac:dyDescent="0.25">
      <c r="A15" t="s">
        <v>11</v>
      </c>
      <c r="B15">
        <v>4</v>
      </c>
      <c r="C15">
        <v>3855</v>
      </c>
      <c r="F15" s="28" t="s">
        <v>204</v>
      </c>
      <c r="G15" s="26">
        <v>5990</v>
      </c>
      <c r="H15" s="26">
        <v>5953</v>
      </c>
      <c r="I15" s="26">
        <v>5997</v>
      </c>
      <c r="J15" s="26">
        <v>6097</v>
      </c>
      <c r="K15" s="26">
        <v>6444</v>
      </c>
    </row>
    <row r="16" spans="1:11" x14ac:dyDescent="0.25">
      <c r="F16" s="28" t="s">
        <v>205</v>
      </c>
      <c r="G16" s="26">
        <v>5951</v>
      </c>
      <c r="H16" s="26">
        <v>5901</v>
      </c>
      <c r="I16" s="26">
        <v>5944</v>
      </c>
      <c r="J16" s="26">
        <v>6030</v>
      </c>
      <c r="K16" s="26">
        <v>6412</v>
      </c>
    </row>
    <row r="17" spans="1:11" x14ac:dyDescent="0.25">
      <c r="A17" s="3" t="s">
        <v>12</v>
      </c>
      <c r="F17" s="28" t="s">
        <v>206</v>
      </c>
      <c r="G17" s="26">
        <v>5894</v>
      </c>
      <c r="H17" s="26">
        <v>5847</v>
      </c>
      <c r="I17" s="26">
        <v>5886</v>
      </c>
      <c r="J17" s="26">
        <v>5966</v>
      </c>
      <c r="K17" s="26">
        <v>6350</v>
      </c>
    </row>
    <row r="18" spans="1:11" x14ac:dyDescent="0.25">
      <c r="A18" s="4" t="s">
        <v>2</v>
      </c>
      <c r="B18" s="5" t="s">
        <v>3</v>
      </c>
      <c r="C18" s="5" t="s">
        <v>4</v>
      </c>
      <c r="F18" s="28" t="s">
        <v>207</v>
      </c>
      <c r="G18" s="26">
        <v>5830</v>
      </c>
      <c r="H18" s="26">
        <v>5784</v>
      </c>
      <c r="I18" s="26">
        <v>5817</v>
      </c>
      <c r="J18" s="26">
        <v>5884</v>
      </c>
      <c r="K18" s="26">
        <v>6352</v>
      </c>
    </row>
    <row r="19" spans="1:11" x14ac:dyDescent="0.25">
      <c r="A19" t="s">
        <v>13</v>
      </c>
      <c r="B19">
        <v>2</v>
      </c>
      <c r="C19">
        <v>3375</v>
      </c>
      <c r="F19" s="28" t="s">
        <v>208</v>
      </c>
      <c r="G19" s="26">
        <v>5832</v>
      </c>
      <c r="H19" s="26">
        <v>5789</v>
      </c>
      <c r="I19" s="26">
        <v>5816</v>
      </c>
      <c r="J19" s="26">
        <v>5874</v>
      </c>
      <c r="K19" s="26">
        <v>6371</v>
      </c>
    </row>
    <row r="20" spans="1:11" x14ac:dyDescent="0.25">
      <c r="A20" t="s">
        <v>14</v>
      </c>
      <c r="B20">
        <v>2</v>
      </c>
      <c r="C20">
        <v>3400</v>
      </c>
      <c r="F20" s="28" t="s">
        <v>209</v>
      </c>
      <c r="G20" s="26">
        <v>5762</v>
      </c>
      <c r="H20" s="26">
        <v>5729</v>
      </c>
      <c r="I20" s="26">
        <v>5756</v>
      </c>
      <c r="J20" s="26">
        <v>5807</v>
      </c>
      <c r="K20" s="26">
        <v>6432</v>
      </c>
    </row>
    <row r="21" spans="1:11" x14ac:dyDescent="0.25">
      <c r="A21" t="s">
        <v>15</v>
      </c>
      <c r="B21">
        <v>2</v>
      </c>
      <c r="C21">
        <v>3485</v>
      </c>
      <c r="F21" s="28" t="s">
        <v>210</v>
      </c>
      <c r="G21" s="26">
        <v>5759</v>
      </c>
      <c r="H21" s="26">
        <v>5728</v>
      </c>
      <c r="I21" s="26">
        <v>5751</v>
      </c>
      <c r="J21" s="26">
        <v>5795</v>
      </c>
      <c r="K21" s="26">
        <v>0</v>
      </c>
    </row>
    <row r="22" spans="1:11" x14ac:dyDescent="0.25">
      <c r="A22" t="s">
        <v>16</v>
      </c>
      <c r="B22">
        <v>2</v>
      </c>
      <c r="C22">
        <v>3510</v>
      </c>
      <c r="F22" s="28" t="s">
        <v>211</v>
      </c>
      <c r="G22" s="26">
        <v>5556</v>
      </c>
      <c r="H22" s="26">
        <v>5542</v>
      </c>
      <c r="I22" s="26">
        <v>5590</v>
      </c>
      <c r="J22" s="26">
        <v>0</v>
      </c>
      <c r="K22" s="26">
        <v>0</v>
      </c>
    </row>
    <row r="23" spans="1:11" x14ac:dyDescent="0.25">
      <c r="F23" s="28" t="s">
        <v>212</v>
      </c>
      <c r="G23" s="26">
        <v>5512</v>
      </c>
      <c r="H23" s="26">
        <v>5496</v>
      </c>
      <c r="I23" s="26">
        <v>5537</v>
      </c>
      <c r="J23" s="26">
        <v>0</v>
      </c>
      <c r="K23" s="26">
        <v>0</v>
      </c>
    </row>
    <row r="24" spans="1:11" x14ac:dyDescent="0.25">
      <c r="A24" s="3" t="s">
        <v>17</v>
      </c>
    </row>
    <row r="25" spans="1:11" x14ac:dyDescent="0.25">
      <c r="A25" s="4" t="s">
        <v>2</v>
      </c>
      <c r="B25" s="5" t="s">
        <v>3</v>
      </c>
      <c r="C25" s="5" t="s">
        <v>4</v>
      </c>
    </row>
    <row r="26" spans="1:11" x14ac:dyDescent="0.25">
      <c r="A26" t="s">
        <v>18</v>
      </c>
      <c r="B26">
        <v>2</v>
      </c>
      <c r="C26">
        <v>2230</v>
      </c>
    </row>
    <row r="27" spans="1:11" x14ac:dyDescent="0.25">
      <c r="A27" t="s">
        <v>19</v>
      </c>
      <c r="B27">
        <v>2</v>
      </c>
      <c r="C27">
        <v>2340</v>
      </c>
    </row>
    <row r="28" spans="1:11" x14ac:dyDescent="0.25">
      <c r="A28" t="s">
        <v>20</v>
      </c>
      <c r="B28">
        <v>2</v>
      </c>
      <c r="C28">
        <v>3380</v>
      </c>
    </row>
    <row r="30" spans="1:11" x14ac:dyDescent="0.25">
      <c r="A30" s="3" t="s">
        <v>21</v>
      </c>
    </row>
    <row r="31" spans="1:11" x14ac:dyDescent="0.25">
      <c r="A31" s="4" t="s">
        <v>2</v>
      </c>
      <c r="B31" s="5" t="s">
        <v>3</v>
      </c>
      <c r="C31" s="5" t="s">
        <v>4</v>
      </c>
    </row>
    <row r="32" spans="1:11" x14ac:dyDescent="0.25">
      <c r="A32" s="13" t="s">
        <v>22</v>
      </c>
      <c r="B32" s="13">
        <v>2</v>
      </c>
      <c r="C32" s="13">
        <v>2110</v>
      </c>
    </row>
    <row r="33" spans="1:3" x14ac:dyDescent="0.25">
      <c r="A33" s="13" t="s">
        <v>23</v>
      </c>
      <c r="B33" s="13">
        <v>2</v>
      </c>
      <c r="C33" s="13">
        <v>2230</v>
      </c>
    </row>
    <row r="34" spans="1:3" x14ac:dyDescent="0.25">
      <c r="A34" s="13" t="s">
        <v>24</v>
      </c>
      <c r="B34" s="13">
        <v>2</v>
      </c>
      <c r="C34" s="13">
        <v>2340</v>
      </c>
    </row>
    <row r="36" spans="1:3" x14ac:dyDescent="0.25">
      <c r="A36" s="3" t="s">
        <v>25</v>
      </c>
    </row>
    <row r="37" spans="1:3" x14ac:dyDescent="0.25">
      <c r="A37" s="4" t="s">
        <v>2</v>
      </c>
      <c r="B37" s="5" t="s">
        <v>3</v>
      </c>
      <c r="C37" s="5" t="s">
        <v>4</v>
      </c>
    </row>
    <row r="38" spans="1:3" x14ac:dyDescent="0.25">
      <c r="A38" t="s">
        <v>26</v>
      </c>
      <c r="B38">
        <v>2</v>
      </c>
      <c r="C38">
        <v>340</v>
      </c>
    </row>
    <row r="39" spans="1:3" x14ac:dyDescent="0.25">
      <c r="A39" t="s">
        <v>27</v>
      </c>
      <c r="B39">
        <v>2</v>
      </c>
      <c r="C39">
        <v>356</v>
      </c>
    </row>
    <row r="40" spans="1:3" x14ac:dyDescent="0.25">
      <c r="A40" t="s">
        <v>28</v>
      </c>
      <c r="B40">
        <v>2</v>
      </c>
      <c r="C40">
        <v>366</v>
      </c>
    </row>
    <row r="41" spans="1:3" x14ac:dyDescent="0.25">
      <c r="A41" t="s">
        <v>29</v>
      </c>
      <c r="B41">
        <v>2</v>
      </c>
      <c r="C41">
        <v>369</v>
      </c>
    </row>
    <row r="42" spans="1:3" x14ac:dyDescent="0.25">
      <c r="A42" t="s">
        <v>30</v>
      </c>
      <c r="B42">
        <v>2</v>
      </c>
      <c r="C42">
        <v>376</v>
      </c>
    </row>
    <row r="43" spans="1:3" x14ac:dyDescent="0.25">
      <c r="A43" t="s">
        <v>31</v>
      </c>
      <c r="B43">
        <v>2</v>
      </c>
      <c r="C43">
        <v>378</v>
      </c>
    </row>
    <row r="44" spans="1:3" x14ac:dyDescent="0.25">
      <c r="A44" t="s">
        <v>32</v>
      </c>
      <c r="B44">
        <v>2</v>
      </c>
      <c r="C44">
        <v>379</v>
      </c>
    </row>
    <row r="45" spans="1:3" x14ac:dyDescent="0.25">
      <c r="A45" t="s">
        <v>33</v>
      </c>
      <c r="B45">
        <v>2</v>
      </c>
      <c r="C45">
        <v>381</v>
      </c>
    </row>
    <row r="46" spans="1:3" x14ac:dyDescent="0.25">
      <c r="A46" t="s">
        <v>34</v>
      </c>
      <c r="B46">
        <v>2</v>
      </c>
      <c r="C46">
        <v>387</v>
      </c>
    </row>
    <row r="47" spans="1:3" x14ac:dyDescent="0.25">
      <c r="A47" t="s">
        <v>35</v>
      </c>
      <c r="B47">
        <v>2</v>
      </c>
      <c r="C47">
        <v>389</v>
      </c>
    </row>
    <row r="48" spans="1:3" x14ac:dyDescent="0.25">
      <c r="A48" t="s">
        <v>36</v>
      </c>
      <c r="B48">
        <v>2</v>
      </c>
      <c r="C48">
        <v>394</v>
      </c>
    </row>
    <row r="49" spans="1:3" x14ac:dyDescent="0.25">
      <c r="A49" t="s">
        <v>37</v>
      </c>
      <c r="B49">
        <v>2</v>
      </c>
      <c r="C49">
        <v>395</v>
      </c>
    </row>
    <row r="50" spans="1:3" x14ac:dyDescent="0.25">
      <c r="A50" t="s">
        <v>38</v>
      </c>
      <c r="B50">
        <v>2</v>
      </c>
      <c r="C50">
        <v>396</v>
      </c>
    </row>
    <row r="51" spans="1:3" x14ac:dyDescent="0.25">
      <c r="A51" t="s">
        <v>39</v>
      </c>
      <c r="B51">
        <v>2</v>
      </c>
      <c r="C51">
        <v>399</v>
      </c>
    </row>
    <row r="52" spans="1:3" x14ac:dyDescent="0.25">
      <c r="A52" t="s">
        <v>40</v>
      </c>
      <c r="B52">
        <v>4</v>
      </c>
      <c r="C52">
        <v>400</v>
      </c>
    </row>
    <row r="53" spans="1:3" x14ac:dyDescent="0.25">
      <c r="A53" t="s">
        <v>41</v>
      </c>
      <c r="B53">
        <v>2</v>
      </c>
      <c r="C53">
        <v>403</v>
      </c>
    </row>
    <row r="54" spans="1:3" x14ac:dyDescent="0.25">
      <c r="A54" t="s">
        <v>42</v>
      </c>
      <c r="B54">
        <v>2</v>
      </c>
      <c r="C54">
        <v>406</v>
      </c>
    </row>
    <row r="55" spans="1:3" x14ac:dyDescent="0.25">
      <c r="A55" t="s">
        <v>43</v>
      </c>
      <c r="B55">
        <v>2</v>
      </c>
      <c r="C55">
        <v>413</v>
      </c>
    </row>
    <row r="56" spans="1:3" x14ac:dyDescent="0.25">
      <c r="A56" t="s">
        <v>44</v>
      </c>
      <c r="B56">
        <v>2</v>
      </c>
      <c r="C56">
        <v>422</v>
      </c>
    </row>
    <row r="57" spans="1:3" x14ac:dyDescent="0.25">
      <c r="A57" t="s">
        <v>45</v>
      </c>
      <c r="B57">
        <v>2</v>
      </c>
      <c r="C57">
        <v>427</v>
      </c>
    </row>
    <row r="58" spans="1:3" x14ac:dyDescent="0.25">
      <c r="A58" t="s">
        <v>46</v>
      </c>
      <c r="B58">
        <v>4</v>
      </c>
      <c r="C58">
        <v>428</v>
      </c>
    </row>
    <row r="59" spans="1:3" x14ac:dyDescent="0.25">
      <c r="A59" t="s">
        <v>47</v>
      </c>
      <c r="B59">
        <v>2</v>
      </c>
      <c r="C59">
        <v>432</v>
      </c>
    </row>
    <row r="60" spans="1:3" x14ac:dyDescent="0.25">
      <c r="A60" t="s">
        <v>48</v>
      </c>
      <c r="B60">
        <v>2</v>
      </c>
      <c r="C60">
        <v>433</v>
      </c>
    </row>
    <row r="61" spans="1:3" x14ac:dyDescent="0.25">
      <c r="A61" t="s">
        <v>49</v>
      </c>
      <c r="B61">
        <v>2</v>
      </c>
      <c r="C61">
        <v>439</v>
      </c>
    </row>
    <row r="62" spans="1:3" x14ac:dyDescent="0.25">
      <c r="A62" t="s">
        <v>50</v>
      </c>
      <c r="B62">
        <v>2</v>
      </c>
      <c r="C62">
        <v>441</v>
      </c>
    </row>
    <row r="63" spans="1:3" x14ac:dyDescent="0.25">
      <c r="A63" t="s">
        <v>51</v>
      </c>
      <c r="B63">
        <v>2</v>
      </c>
      <c r="C63">
        <v>447</v>
      </c>
    </row>
    <row r="64" spans="1:3" x14ac:dyDescent="0.25">
      <c r="A64" t="s">
        <v>52</v>
      </c>
      <c r="B64">
        <v>2</v>
      </c>
      <c r="C64">
        <v>449</v>
      </c>
    </row>
    <row r="65" spans="1:3" x14ac:dyDescent="0.25">
      <c r="A65" t="s">
        <v>53</v>
      </c>
      <c r="B65">
        <v>2</v>
      </c>
      <c r="C65">
        <v>450</v>
      </c>
    </row>
    <row r="66" spans="1:3" x14ac:dyDescent="0.25">
      <c r="A66" t="s">
        <v>54</v>
      </c>
      <c r="B66">
        <v>2</v>
      </c>
      <c r="C66">
        <v>451</v>
      </c>
    </row>
    <row r="67" spans="1:3" x14ac:dyDescent="0.25">
      <c r="A67" t="s">
        <v>55</v>
      </c>
      <c r="B67">
        <v>2</v>
      </c>
      <c r="C67">
        <v>457</v>
      </c>
    </row>
    <row r="68" spans="1:3" x14ac:dyDescent="0.25">
      <c r="A68" t="s">
        <v>56</v>
      </c>
      <c r="B68">
        <v>2</v>
      </c>
      <c r="C68">
        <v>467</v>
      </c>
    </row>
    <row r="69" spans="1:3" x14ac:dyDescent="0.25">
      <c r="A69" t="s">
        <v>57</v>
      </c>
      <c r="B69">
        <v>2</v>
      </c>
      <c r="C69">
        <v>469</v>
      </c>
    </row>
    <row r="70" spans="1:3" x14ac:dyDescent="0.25">
      <c r="A70" t="s">
        <v>58</v>
      </c>
      <c r="B70">
        <v>2</v>
      </c>
      <c r="C70">
        <v>474</v>
      </c>
    </row>
    <row r="71" spans="1:3" x14ac:dyDescent="0.25">
      <c r="A71" t="s">
        <v>59</v>
      </c>
      <c r="B71">
        <v>2</v>
      </c>
      <c r="C71">
        <v>481</v>
      </c>
    </row>
    <row r="72" spans="1:3" x14ac:dyDescent="0.25">
      <c r="A72" t="s">
        <v>60</v>
      </c>
      <c r="B72">
        <v>2</v>
      </c>
      <c r="C72">
        <v>513</v>
      </c>
    </row>
    <row r="73" spans="1:3" x14ac:dyDescent="0.25">
      <c r="A73" t="s">
        <v>61</v>
      </c>
      <c r="B73">
        <v>2</v>
      </c>
      <c r="C73">
        <v>532</v>
      </c>
    </row>
    <row r="74" spans="1:3" x14ac:dyDescent="0.25">
      <c r="A74" t="s">
        <v>62</v>
      </c>
      <c r="B74">
        <v>2</v>
      </c>
      <c r="C74">
        <v>534</v>
      </c>
    </row>
    <row r="75" spans="1:3" x14ac:dyDescent="0.25">
      <c r="A75" t="s">
        <v>63</v>
      </c>
      <c r="B75">
        <v>2</v>
      </c>
      <c r="C75">
        <v>535</v>
      </c>
    </row>
    <row r="76" spans="1:3" x14ac:dyDescent="0.25">
      <c r="A76" t="s">
        <v>64</v>
      </c>
      <c r="B76">
        <v>2</v>
      </c>
      <c r="C76">
        <v>539</v>
      </c>
    </row>
    <row r="77" spans="1:3" x14ac:dyDescent="0.25">
      <c r="A77" t="s">
        <v>65</v>
      </c>
      <c r="B77">
        <v>2</v>
      </c>
      <c r="C77">
        <v>544</v>
      </c>
    </row>
    <row r="78" spans="1:3" x14ac:dyDescent="0.25">
      <c r="A78" t="s">
        <v>66</v>
      </c>
      <c r="B78">
        <v>2</v>
      </c>
      <c r="C78">
        <v>566</v>
      </c>
    </row>
    <row r="79" spans="1:3" x14ac:dyDescent="0.25">
      <c r="A79" t="s">
        <v>67</v>
      </c>
      <c r="B79">
        <v>2</v>
      </c>
      <c r="C79">
        <v>570</v>
      </c>
    </row>
    <row r="80" spans="1:3" x14ac:dyDescent="0.25">
      <c r="A80" t="s">
        <v>68</v>
      </c>
      <c r="B80">
        <v>2</v>
      </c>
      <c r="C80">
        <v>575</v>
      </c>
    </row>
    <row r="81" spans="1:3" x14ac:dyDescent="0.25">
      <c r="A81" t="s">
        <v>69</v>
      </c>
      <c r="B81">
        <v>2</v>
      </c>
      <c r="C81">
        <v>584</v>
      </c>
    </row>
    <row r="82" spans="1:3" x14ac:dyDescent="0.25">
      <c r="A82" t="s">
        <v>70</v>
      </c>
      <c r="B82">
        <v>2</v>
      </c>
      <c r="C82">
        <v>588</v>
      </c>
    </row>
    <row r="83" spans="1:3" x14ac:dyDescent="0.25">
      <c r="A83" t="s">
        <v>71</v>
      </c>
      <c r="B83">
        <v>2</v>
      </c>
      <c r="C83">
        <v>601</v>
      </c>
    </row>
    <row r="84" spans="1:3" x14ac:dyDescent="0.25">
      <c r="A84" t="s">
        <v>72</v>
      </c>
      <c r="B84">
        <v>2</v>
      </c>
      <c r="C84">
        <v>602</v>
      </c>
    </row>
    <row r="85" spans="1:3" x14ac:dyDescent="0.25">
      <c r="A85" t="s">
        <v>73</v>
      </c>
      <c r="B85">
        <v>2</v>
      </c>
      <c r="C85">
        <v>603</v>
      </c>
    </row>
    <row r="86" spans="1:3" x14ac:dyDescent="0.25">
      <c r="A86" t="s">
        <v>74</v>
      </c>
      <c r="B86">
        <v>6</v>
      </c>
      <c r="C86">
        <v>620</v>
      </c>
    </row>
    <row r="87" spans="1:3" x14ac:dyDescent="0.25">
      <c r="A87" t="s">
        <v>75</v>
      </c>
      <c r="B87">
        <v>2</v>
      </c>
      <c r="C87">
        <v>595</v>
      </c>
    </row>
    <row r="88" spans="1:3" x14ac:dyDescent="0.25">
      <c r="A88" t="s">
        <v>76</v>
      </c>
      <c r="B88">
        <v>8</v>
      </c>
      <c r="C88">
        <v>640</v>
      </c>
    </row>
    <row r="89" spans="1:3" x14ac:dyDescent="0.25">
      <c r="A89" t="s">
        <v>77</v>
      </c>
      <c r="B89">
        <v>2</v>
      </c>
      <c r="C89">
        <v>648</v>
      </c>
    </row>
    <row r="90" spans="1:3" x14ac:dyDescent="0.25">
      <c r="A90" t="s">
        <v>78</v>
      </c>
      <c r="B90">
        <v>2</v>
      </c>
      <c r="C90">
        <v>669</v>
      </c>
    </row>
    <row r="91" spans="1:3" x14ac:dyDescent="0.25">
      <c r="A91" t="s">
        <v>79</v>
      </c>
      <c r="B91">
        <v>2</v>
      </c>
      <c r="C91">
        <v>690</v>
      </c>
    </row>
    <row r="92" spans="1:3" x14ac:dyDescent="0.25">
      <c r="A92" t="s">
        <v>80</v>
      </c>
      <c r="B92">
        <v>2</v>
      </c>
      <c r="C92">
        <v>647</v>
      </c>
    </row>
    <row r="93" spans="1:3" x14ac:dyDescent="0.25">
      <c r="A93" t="s">
        <v>81</v>
      </c>
      <c r="B93">
        <v>2</v>
      </c>
      <c r="C93">
        <v>657</v>
      </c>
    </row>
    <row r="94" spans="1:3" x14ac:dyDescent="0.25">
      <c r="A94" t="s">
        <v>82</v>
      </c>
      <c r="B94">
        <v>2</v>
      </c>
      <c r="C94">
        <v>666</v>
      </c>
    </row>
    <row r="95" spans="1:3" x14ac:dyDescent="0.25">
      <c r="A95" t="s">
        <v>83</v>
      </c>
      <c r="B95">
        <v>4</v>
      </c>
      <c r="C95">
        <v>740</v>
      </c>
    </row>
    <row r="96" spans="1:3" x14ac:dyDescent="0.25">
      <c r="A96" t="s">
        <v>84</v>
      </c>
      <c r="B96">
        <v>2</v>
      </c>
      <c r="C96">
        <v>787</v>
      </c>
    </row>
    <row r="97" spans="1:3" x14ac:dyDescent="0.25">
      <c r="A97" t="s">
        <v>85</v>
      </c>
      <c r="B97">
        <v>2</v>
      </c>
      <c r="C97">
        <v>727</v>
      </c>
    </row>
    <row r="98" spans="1:3" x14ac:dyDescent="0.25">
      <c r="A98" t="s">
        <v>86</v>
      </c>
      <c r="B98">
        <v>2</v>
      </c>
      <c r="C98">
        <v>840</v>
      </c>
    </row>
    <row r="99" spans="1:3" x14ac:dyDescent="0.25">
      <c r="A99" t="s">
        <v>87</v>
      </c>
      <c r="B99">
        <v>2</v>
      </c>
      <c r="C99">
        <v>930</v>
      </c>
    </row>
    <row r="100" spans="1:3" x14ac:dyDescent="0.25">
      <c r="A100" t="s">
        <v>88</v>
      </c>
      <c r="B100">
        <v>2</v>
      </c>
      <c r="C100">
        <v>940</v>
      </c>
    </row>
    <row r="101" spans="1:3" x14ac:dyDescent="0.25">
      <c r="A101" t="s">
        <v>89</v>
      </c>
      <c r="B101">
        <v>2</v>
      </c>
      <c r="C101">
        <v>1010</v>
      </c>
    </row>
    <row r="102" spans="1:3" x14ac:dyDescent="0.25">
      <c r="A102" t="s">
        <v>90</v>
      </c>
      <c r="B102">
        <v>6</v>
      </c>
      <c r="C102">
        <v>1500</v>
      </c>
    </row>
    <row r="104" spans="1:3" x14ac:dyDescent="0.25">
      <c r="A104" s="3" t="s">
        <v>91</v>
      </c>
    </row>
    <row r="105" spans="1:3" x14ac:dyDescent="0.25">
      <c r="A105" s="4" t="s">
        <v>2</v>
      </c>
      <c r="B105" s="5" t="s">
        <v>3</v>
      </c>
      <c r="C105" s="5" t="s">
        <v>4</v>
      </c>
    </row>
    <row r="106" spans="1:3" x14ac:dyDescent="0.25">
      <c r="A106" s="13" t="s">
        <v>92</v>
      </c>
      <c r="B106" s="13">
        <v>2</v>
      </c>
      <c r="C106" s="13">
        <v>394</v>
      </c>
    </row>
    <row r="107" spans="1:3" x14ac:dyDescent="0.25">
      <c r="A107" s="13" t="s">
        <v>93</v>
      </c>
      <c r="B107" s="13">
        <v>2</v>
      </c>
      <c r="C107" s="13">
        <v>412</v>
      </c>
    </row>
    <row r="108" spans="1:3" x14ac:dyDescent="0.25">
      <c r="A108" s="13" t="s">
        <v>94</v>
      </c>
      <c r="B108" s="13">
        <v>2</v>
      </c>
      <c r="C108" s="13">
        <v>415</v>
      </c>
    </row>
    <row r="109" spans="1:3" x14ac:dyDescent="0.25">
      <c r="A109" s="13" t="s">
        <v>95</v>
      </c>
      <c r="B109" s="13">
        <v>2</v>
      </c>
      <c r="C109" s="13">
        <v>427</v>
      </c>
    </row>
    <row r="110" spans="1:3" x14ac:dyDescent="0.25">
      <c r="A110" s="13" t="s">
        <v>96</v>
      </c>
      <c r="B110" s="13">
        <v>2</v>
      </c>
      <c r="C110" s="13">
        <v>429</v>
      </c>
    </row>
    <row r="111" spans="1:3" x14ac:dyDescent="0.25">
      <c r="A111" s="13" t="s">
        <v>97</v>
      </c>
      <c r="B111" s="13">
        <v>2</v>
      </c>
      <c r="C111" s="13">
        <v>640</v>
      </c>
    </row>
    <row r="112" spans="1:3" x14ac:dyDescent="0.25">
      <c r="A112" s="13" t="s">
        <v>98</v>
      </c>
      <c r="B112" s="13">
        <v>2</v>
      </c>
      <c r="C112" s="13">
        <v>1500</v>
      </c>
    </row>
    <row r="114" spans="1:3" x14ac:dyDescent="0.25">
      <c r="A114" s="3" t="s">
        <v>99</v>
      </c>
    </row>
    <row r="115" spans="1:3" x14ac:dyDescent="0.25">
      <c r="A115" s="4" t="s">
        <v>2</v>
      </c>
      <c r="B115" s="5" t="s">
        <v>3</v>
      </c>
      <c r="C115" s="5" t="s">
        <v>4</v>
      </c>
    </row>
    <row r="116" spans="1:3" x14ac:dyDescent="0.25">
      <c r="A116" t="s">
        <v>100</v>
      </c>
      <c r="B116">
        <v>2</v>
      </c>
      <c r="C116">
        <v>392</v>
      </c>
    </row>
    <row r="117" spans="1:3" x14ac:dyDescent="0.25">
      <c r="A117" t="s">
        <v>101</v>
      </c>
      <c r="B117">
        <v>2</v>
      </c>
      <c r="C117">
        <v>399</v>
      </c>
    </row>
    <row r="118" spans="1:3" x14ac:dyDescent="0.25">
      <c r="A118" t="s">
        <v>102</v>
      </c>
      <c r="B118">
        <v>2</v>
      </c>
      <c r="C118">
        <v>429</v>
      </c>
    </row>
    <row r="119" spans="1:3" x14ac:dyDescent="0.25">
      <c r="A119" t="s">
        <v>103</v>
      </c>
      <c r="B119">
        <v>2</v>
      </c>
      <c r="C119">
        <v>740</v>
      </c>
    </row>
    <row r="120" spans="1:3" x14ac:dyDescent="0.25">
      <c r="A120" t="s">
        <v>104</v>
      </c>
      <c r="B120">
        <v>4</v>
      </c>
      <c r="C120">
        <v>920</v>
      </c>
    </row>
    <row r="121" spans="1:3" x14ac:dyDescent="0.25">
      <c r="A121" t="s">
        <v>105</v>
      </c>
      <c r="B121">
        <v>4</v>
      </c>
      <c r="C121">
        <v>2050</v>
      </c>
    </row>
    <row r="122" spans="1:3" x14ac:dyDescent="0.25">
      <c r="A122" t="s">
        <v>106</v>
      </c>
      <c r="B122">
        <v>4</v>
      </c>
      <c r="C122">
        <v>2110</v>
      </c>
    </row>
    <row r="123" spans="1:3" x14ac:dyDescent="0.25">
      <c r="A123" t="s">
        <v>107</v>
      </c>
      <c r="B123">
        <v>2</v>
      </c>
      <c r="C123">
        <v>2230</v>
      </c>
    </row>
    <row r="124" spans="1:3" x14ac:dyDescent="0.25">
      <c r="A124" t="s">
        <v>108</v>
      </c>
      <c r="B124">
        <v>2</v>
      </c>
      <c r="C124">
        <v>2340</v>
      </c>
    </row>
    <row r="126" spans="1:3" x14ac:dyDescent="0.25">
      <c r="A126" s="3" t="s">
        <v>109</v>
      </c>
    </row>
    <row r="127" spans="1:3" x14ac:dyDescent="0.25">
      <c r="A127" s="4" t="s">
        <v>2</v>
      </c>
      <c r="B127" s="5" t="s">
        <v>3</v>
      </c>
      <c r="C127" s="5" t="s">
        <v>4</v>
      </c>
    </row>
    <row r="128" spans="1:3" x14ac:dyDescent="0.25">
      <c r="A128" s="13" t="s">
        <v>110</v>
      </c>
      <c r="B128" s="13">
        <v>2</v>
      </c>
      <c r="C128" s="13">
        <v>440</v>
      </c>
    </row>
    <row r="129" spans="1:3" x14ac:dyDescent="0.25">
      <c r="A129" s="13" t="s">
        <v>111</v>
      </c>
      <c r="B129" s="13">
        <v>2</v>
      </c>
      <c r="C129" s="13">
        <v>443</v>
      </c>
    </row>
    <row r="130" spans="1:3" x14ac:dyDescent="0.25">
      <c r="A130" s="13" t="s">
        <v>112</v>
      </c>
      <c r="B130" s="13">
        <v>2</v>
      </c>
      <c r="C130" s="13">
        <v>451</v>
      </c>
    </row>
    <row r="131" spans="1:3" x14ac:dyDescent="0.25">
      <c r="A131" s="13" t="s">
        <v>113</v>
      </c>
      <c r="B131" s="13">
        <v>2</v>
      </c>
      <c r="C131" s="13">
        <v>459</v>
      </c>
    </row>
    <row r="132" spans="1:3" x14ac:dyDescent="0.25">
      <c r="A132" s="13" t="s">
        <v>114</v>
      </c>
      <c r="B132" s="13">
        <v>2</v>
      </c>
      <c r="C132" s="13">
        <v>465</v>
      </c>
    </row>
    <row r="133" spans="1:3" x14ac:dyDescent="0.25">
      <c r="A133" s="13" t="s">
        <v>115</v>
      </c>
      <c r="B133" s="13">
        <v>2</v>
      </c>
      <c r="C133" s="13">
        <v>508</v>
      </c>
    </row>
    <row r="134" spans="1:3" x14ac:dyDescent="0.25">
      <c r="A134" s="13" t="s">
        <v>116</v>
      </c>
      <c r="B134" s="13">
        <v>2</v>
      </c>
      <c r="C134" s="13">
        <v>740</v>
      </c>
    </row>
    <row r="135" spans="1:3" x14ac:dyDescent="0.25">
      <c r="A135" s="13" t="s">
        <v>117</v>
      </c>
      <c r="B135" s="13">
        <v>2</v>
      </c>
      <c r="C135" s="13">
        <v>2060</v>
      </c>
    </row>
    <row r="136" spans="1:3" x14ac:dyDescent="0.25">
      <c r="A136" s="13" t="s">
        <v>118</v>
      </c>
      <c r="B136" s="13">
        <v>2</v>
      </c>
      <c r="C136" s="13">
        <v>2190</v>
      </c>
    </row>
    <row r="137" spans="1:3" x14ac:dyDescent="0.25">
      <c r="A137" s="13" t="s">
        <v>119</v>
      </c>
      <c r="B137" s="13">
        <v>2</v>
      </c>
      <c r="C137" s="13">
        <v>2280</v>
      </c>
    </row>
    <row r="139" spans="1:3" x14ac:dyDescent="0.25">
      <c r="A139" s="3" t="s">
        <v>120</v>
      </c>
    </row>
    <row r="140" spans="1:3" x14ac:dyDescent="0.25">
      <c r="A140" s="4" t="s">
        <v>2</v>
      </c>
      <c r="B140" s="5" t="s">
        <v>3</v>
      </c>
      <c r="C140" s="5" t="s">
        <v>4</v>
      </c>
    </row>
    <row r="141" spans="1:3" x14ac:dyDescent="0.25">
      <c r="A141" t="s">
        <v>121</v>
      </c>
      <c r="B141">
        <v>2</v>
      </c>
      <c r="C141">
        <v>920</v>
      </c>
    </row>
    <row r="142" spans="1:3" x14ac:dyDescent="0.25">
      <c r="A142" t="s">
        <v>122</v>
      </c>
      <c r="B142">
        <v>2</v>
      </c>
      <c r="C142">
        <v>2050</v>
      </c>
    </row>
    <row r="143" spans="1:3" x14ac:dyDescent="0.25">
      <c r="A143" t="s">
        <v>123</v>
      </c>
      <c r="B143">
        <v>2</v>
      </c>
      <c r="C143">
        <v>2110</v>
      </c>
    </row>
    <row r="144" spans="1:3" x14ac:dyDescent="0.25">
      <c r="A144" t="s">
        <v>124</v>
      </c>
      <c r="B144">
        <v>2</v>
      </c>
      <c r="C144">
        <v>2230</v>
      </c>
    </row>
    <row r="145" spans="1:3" x14ac:dyDescent="0.25">
      <c r="A145" t="s">
        <v>125</v>
      </c>
      <c r="B145">
        <v>2</v>
      </c>
      <c r="C145">
        <v>2340</v>
      </c>
    </row>
    <row r="147" spans="1:3" x14ac:dyDescent="0.25">
      <c r="A147" s="3" t="s">
        <v>126</v>
      </c>
    </row>
    <row r="148" spans="1:3" x14ac:dyDescent="0.25">
      <c r="A148" s="4" t="s">
        <v>2</v>
      </c>
      <c r="B148" s="5" t="s">
        <v>3</v>
      </c>
      <c r="C148" s="5" t="s">
        <v>4</v>
      </c>
    </row>
    <row r="149" spans="1:3" x14ac:dyDescent="0.25">
      <c r="A149" s="13" t="s">
        <v>127</v>
      </c>
      <c r="B149" s="13">
        <v>2</v>
      </c>
      <c r="C149" s="13">
        <v>468</v>
      </c>
    </row>
    <row r="150" spans="1:3" x14ac:dyDescent="0.25">
      <c r="A150" s="13" t="s">
        <v>128</v>
      </c>
      <c r="B150" s="13">
        <v>2</v>
      </c>
      <c r="C150" s="13">
        <v>484</v>
      </c>
    </row>
    <row r="151" spans="1:3" x14ac:dyDescent="0.25">
      <c r="A151" s="13" t="s">
        <v>129</v>
      </c>
      <c r="B151" s="13">
        <v>2</v>
      </c>
      <c r="C151" s="13">
        <v>514</v>
      </c>
    </row>
    <row r="152" spans="1:3" x14ac:dyDescent="0.25">
      <c r="A152" s="13" t="s">
        <v>130</v>
      </c>
      <c r="B152" s="13">
        <v>2</v>
      </c>
      <c r="C152" s="13">
        <v>920</v>
      </c>
    </row>
    <row r="153" spans="1:3" x14ac:dyDescent="0.25">
      <c r="A153" s="13" t="s">
        <v>131</v>
      </c>
      <c r="B153" s="13">
        <v>2</v>
      </c>
      <c r="C153" s="13">
        <v>2050</v>
      </c>
    </row>
    <row r="155" spans="1:3" x14ac:dyDescent="0.25">
      <c r="A155" s="3" t="s">
        <v>132</v>
      </c>
    </row>
    <row r="156" spans="1:3" x14ac:dyDescent="0.25">
      <c r="A156" s="4" t="s">
        <v>2</v>
      </c>
      <c r="B156" s="5" t="s">
        <v>3</v>
      </c>
      <c r="C156" s="5" t="s">
        <v>4</v>
      </c>
    </row>
    <row r="157" spans="1:3" x14ac:dyDescent="0.25">
      <c r="A157" t="s">
        <v>133</v>
      </c>
      <c r="B157">
        <v>2</v>
      </c>
      <c r="C157">
        <v>1390</v>
      </c>
    </row>
    <row r="158" spans="1:3" x14ac:dyDescent="0.25">
      <c r="A158" t="s">
        <v>134</v>
      </c>
      <c r="B158">
        <v>2</v>
      </c>
      <c r="C158">
        <v>1110</v>
      </c>
    </row>
    <row r="160" spans="1:3" x14ac:dyDescent="0.25">
      <c r="A160" s="7" t="s">
        <v>135</v>
      </c>
    </row>
    <row r="162" spans="1:4" x14ac:dyDescent="0.25">
      <c r="A162" s="7" t="s">
        <v>136</v>
      </c>
      <c r="B162" s="7"/>
      <c r="C162" s="7"/>
    </row>
    <row r="163" spans="1:4" x14ac:dyDescent="0.25">
      <c r="A163" s="7" t="s">
        <v>2</v>
      </c>
      <c r="B163" s="7" t="s">
        <v>3</v>
      </c>
      <c r="C163" s="7" t="s">
        <v>4</v>
      </c>
    </row>
    <row r="164" spans="1:4" x14ac:dyDescent="0.25">
      <c r="A164" s="12" t="s">
        <v>137</v>
      </c>
      <c r="B164" s="12">
        <v>2</v>
      </c>
      <c r="C164" s="12">
        <v>1300</v>
      </c>
      <c r="D164" s="12"/>
    </row>
    <row r="165" spans="1:4" x14ac:dyDescent="0.25">
      <c r="A165" s="12" t="s">
        <v>138</v>
      </c>
      <c r="B165" s="12"/>
      <c r="C165" s="12"/>
      <c r="D165" s="12"/>
    </row>
    <row r="166" spans="1:4" x14ac:dyDescent="0.25">
      <c r="A166" s="12"/>
      <c r="B166" s="12"/>
      <c r="C166" s="12"/>
      <c r="D166" s="12"/>
    </row>
    <row r="167" spans="1:4" x14ac:dyDescent="0.25">
      <c r="A167" s="12" t="s">
        <v>139</v>
      </c>
      <c r="B167" s="12">
        <v>2</v>
      </c>
      <c r="C167" s="12">
        <v>2020</v>
      </c>
      <c r="D167" s="12"/>
    </row>
    <row r="168" spans="1:4" x14ac:dyDescent="0.25">
      <c r="A168" s="12" t="s">
        <v>140</v>
      </c>
      <c r="B168" s="12"/>
      <c r="C168" s="12"/>
      <c r="D168" s="12"/>
    </row>
    <row r="170" spans="1:4" x14ac:dyDescent="0.25">
      <c r="A170" s="7" t="s">
        <v>141</v>
      </c>
      <c r="B170" s="7"/>
      <c r="C170" s="7"/>
    </row>
    <row r="171" spans="1:4" x14ac:dyDescent="0.25">
      <c r="A171" s="7" t="s">
        <v>2</v>
      </c>
      <c r="B171" s="7" t="s">
        <v>3</v>
      </c>
      <c r="C171" s="7" t="s">
        <v>4</v>
      </c>
    </row>
    <row r="172" spans="1:4" x14ac:dyDescent="0.25">
      <c r="A172" t="s">
        <v>142</v>
      </c>
      <c r="B172">
        <v>2</v>
      </c>
      <c r="C172">
        <v>3720</v>
      </c>
    </row>
    <row r="174" spans="1:4" x14ac:dyDescent="0.25">
      <c r="A174" s="7" t="s">
        <v>143</v>
      </c>
      <c r="B174" s="7"/>
      <c r="C174" s="7"/>
    </row>
    <row r="175" spans="1:4" x14ac:dyDescent="0.25">
      <c r="A175" s="7" t="s">
        <v>2</v>
      </c>
      <c r="B175" s="7" t="s">
        <v>3</v>
      </c>
      <c r="C175" s="7" t="s">
        <v>4</v>
      </c>
    </row>
    <row r="177" spans="1:3" x14ac:dyDescent="0.25">
      <c r="A177" t="s">
        <v>144</v>
      </c>
      <c r="B177">
        <v>2</v>
      </c>
      <c r="C177">
        <v>1006</v>
      </c>
    </row>
    <row r="178" spans="1:3" x14ac:dyDescent="0.25">
      <c r="A178" t="s">
        <v>145</v>
      </c>
      <c r="B178">
        <v>2</v>
      </c>
      <c r="C178">
        <v>874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15</vt:lpstr>
      <vt:lpstr>16</vt:lpstr>
      <vt:lpstr>17</vt:lpstr>
      <vt:lpstr>19</vt:lpstr>
      <vt:lpstr>21</vt:lpstr>
      <vt:lpstr>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Dagault</dc:creator>
  <cp:lastModifiedBy>Russell Ogden</cp:lastModifiedBy>
  <dcterms:created xsi:type="dcterms:W3CDTF">2017-06-06T09:44:29Z</dcterms:created>
  <dcterms:modified xsi:type="dcterms:W3CDTF">2019-10-07T09:34:57Z</dcterms:modified>
</cp:coreProperties>
</file>