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Gliders\Glider complete info\Roadrunner\"/>
    </mc:Choice>
  </mc:AlternateContent>
  <xr:revisionPtr revIDLastSave="0" documentId="8_{96F8E44B-9D0C-4640-9AA2-813BA9F4A840}" xr6:coauthVersionLast="47" xr6:coauthVersionMax="47" xr10:uidLastSave="{00000000-0000-0000-0000-000000000000}"/>
  <bookViews>
    <workbookView xWindow="1125" yWindow="1125" windowWidth="21525" windowHeight="12750" xr2:uid="{00000000-000D-0000-FFFF-FFFF00000000}"/>
  </bookViews>
  <sheets>
    <sheet name="Line details" sheetId="1" r:id="rId1"/>
  </sheets>
  <calcPr calcId="191029"/>
</workbook>
</file>

<file path=xl/calcChain.xml><?xml version="1.0" encoding="utf-8"?>
<calcChain xmlns="http://schemas.openxmlformats.org/spreadsheetml/2006/main">
  <c r="J38" i="1" l="1"/>
  <c r="I38" i="1"/>
  <c r="H38" i="1"/>
  <c r="G38" i="1"/>
  <c r="J37" i="1"/>
  <c r="I37" i="1"/>
  <c r="H37" i="1"/>
  <c r="G37" i="1"/>
  <c r="J36" i="1"/>
  <c r="I36" i="1"/>
  <c r="H36" i="1"/>
  <c r="G36" i="1"/>
  <c r="J35" i="1"/>
  <c r="I35" i="1"/>
  <c r="H35" i="1"/>
  <c r="G35" i="1"/>
  <c r="J34" i="1"/>
  <c r="I34" i="1"/>
  <c r="H34" i="1"/>
  <c r="G34" i="1"/>
  <c r="J33" i="1"/>
  <c r="I33" i="1"/>
  <c r="H33" i="1"/>
  <c r="G33" i="1"/>
  <c r="J32" i="1"/>
  <c r="I32" i="1"/>
  <c r="H32" i="1"/>
  <c r="G32" i="1"/>
  <c r="K31" i="1"/>
  <c r="J31" i="1"/>
  <c r="I31" i="1"/>
  <c r="H31" i="1"/>
  <c r="G31" i="1"/>
  <c r="K30" i="1"/>
  <c r="J30" i="1"/>
  <c r="I30" i="1"/>
  <c r="H30" i="1"/>
  <c r="G30" i="1"/>
  <c r="K29" i="1"/>
  <c r="J29" i="1"/>
  <c r="I29" i="1"/>
  <c r="H29" i="1"/>
  <c r="G29" i="1"/>
  <c r="K28" i="1"/>
  <c r="J28" i="1"/>
  <c r="I28" i="1"/>
  <c r="H28" i="1"/>
  <c r="G28" i="1"/>
  <c r="K27" i="1"/>
  <c r="J27" i="1"/>
  <c r="I27" i="1"/>
  <c r="H27" i="1"/>
  <c r="G27" i="1"/>
  <c r="K26" i="1"/>
  <c r="J26" i="1"/>
  <c r="I26" i="1"/>
  <c r="H26" i="1"/>
  <c r="G26" i="1"/>
</calcChain>
</file>

<file path=xl/sharedStrings.xml><?xml version="1.0" encoding="utf-8"?>
<sst xmlns="http://schemas.openxmlformats.org/spreadsheetml/2006/main" count="118" uniqueCount="101">
  <si>
    <t>Suspension line details</t>
  </si>
  <si>
    <t>RoadRunner</t>
  </si>
  <si>
    <t>Export name</t>
  </si>
  <si>
    <t>Generated by</t>
  </si>
  <si>
    <t>david</t>
  </si>
  <si>
    <t>Date</t>
  </si>
  <si>
    <t>13/03/2020 14:36:18 +01</t>
  </si>
  <si>
    <t>10-200</t>
  </si>
  <si>
    <t>Name</t>
  </si>
  <si>
    <t>No.</t>
  </si>
  <si>
    <t>Sewn</t>
  </si>
  <si>
    <t>KR1</t>
  </si>
  <si>
    <t>6843-160</t>
  </si>
  <si>
    <t>BR4</t>
  </si>
  <si>
    <t>AR3, BR3, CR1, CR2, CR3</t>
  </si>
  <si>
    <t>6843-200</t>
  </si>
  <si>
    <t>AR1, AR2, BR1, BR2</t>
  </si>
  <si>
    <t>DSL-140</t>
  </si>
  <si>
    <t>AM1, AM2, AM3, AM4, BM1, BM2, BM3, BM4</t>
  </si>
  <si>
    <t>DSL-70</t>
  </si>
  <si>
    <t>B12</t>
  </si>
  <si>
    <t>A12</t>
  </si>
  <si>
    <t>B11</t>
  </si>
  <si>
    <t>A11</t>
  </si>
  <si>
    <t>K6</t>
  </si>
  <si>
    <t>B10</t>
  </si>
  <si>
    <t>C12</t>
  </si>
  <si>
    <t>A10</t>
  </si>
  <si>
    <t>K5</t>
  </si>
  <si>
    <t>A13</t>
  </si>
  <si>
    <t>B13</t>
  </si>
  <si>
    <t>D12</t>
  </si>
  <si>
    <t>B7, C11</t>
  </si>
  <si>
    <t>B9</t>
  </si>
  <si>
    <t>B6</t>
  </si>
  <si>
    <t>C13</t>
  </si>
  <si>
    <t>A9</t>
  </si>
  <si>
    <t>B8</t>
  </si>
  <si>
    <t>B3</t>
  </si>
  <si>
    <t>A7</t>
  </si>
  <si>
    <t>A6</t>
  </si>
  <si>
    <t>K4</t>
  </si>
  <si>
    <t>B2</t>
  </si>
  <si>
    <t>B5</t>
  </si>
  <si>
    <t>AM5, AM6, AM7, BM5, BM6, CM1, CM2, CM3, CM4, CM6, CM7, DM1, DM2, DM3, DM4, DM5, DM6</t>
  </si>
  <si>
    <t>C10</t>
  </si>
  <si>
    <t>CM5</t>
  </si>
  <si>
    <t>D11</t>
  </si>
  <si>
    <t>A8, B4</t>
  </si>
  <si>
    <t>D13</t>
  </si>
  <si>
    <t>A3</t>
  </si>
  <si>
    <t>A5</t>
  </si>
  <si>
    <t>A2</t>
  </si>
  <si>
    <t>B1</t>
  </si>
  <si>
    <t>A4</t>
  </si>
  <si>
    <t>C9</t>
  </si>
  <si>
    <t>D10</t>
  </si>
  <si>
    <t>A1</t>
  </si>
  <si>
    <t>C7</t>
  </si>
  <si>
    <t>C6</t>
  </si>
  <si>
    <t>C8</t>
  </si>
  <si>
    <t>K3</t>
  </si>
  <si>
    <t>C3</t>
  </si>
  <si>
    <t>C5</t>
  </si>
  <si>
    <t>C2</t>
  </si>
  <si>
    <t>D9</t>
  </si>
  <si>
    <t>C4</t>
  </si>
  <si>
    <t>D7</t>
  </si>
  <si>
    <t>C1</t>
  </si>
  <si>
    <t>D8</t>
  </si>
  <si>
    <t>D6</t>
  </si>
  <si>
    <t>K2</t>
  </si>
  <si>
    <t>D3</t>
  </si>
  <si>
    <t>D5</t>
  </si>
  <si>
    <t>D2</t>
  </si>
  <si>
    <t>D4</t>
  </si>
  <si>
    <t>D1</t>
  </si>
  <si>
    <t>K1</t>
  </si>
  <si>
    <t>KM1, KM2, KM3</t>
  </si>
  <si>
    <t>Linked line check sheet</t>
  </si>
  <si>
    <t>Corrected check lengths</t>
  </si>
  <si>
    <t/>
  </si>
  <si>
    <t>A</t>
  </si>
  <si>
    <t>B</t>
  </si>
  <si>
    <t>C</t>
  </si>
  <si>
    <t>D</t>
  </si>
  <si>
    <t>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</si>
  <si>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</si>
  <si>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</si>
  <si>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</si>
  <si>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</si>
  <si>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</si>
  <si>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</si>
  <si>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</si>
  <si>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</si>
  <si>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</si>
  <si>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</si>
  <si>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</si>
  <si>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</si>
  <si>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</si>
  <si>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mark at 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</si>
</sst>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6"/>
      <color rgb="FF000000"/>
      <name val="Arial"/>
    </font>
    <font>
      <b/>
      <sz val="10"/>
      <color rgb="FF000000"/>
      <name val="Arial"/>
    </font>
    <font>
      <b/>
      <sz val="10"/>
      <color rgb="FFFF0000"/>
      <name val="Arial"/>
    </font>
    <font>
      <sz val="10"/>
      <color rgb="FF000000"/>
      <name val="Arial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>
      <alignment horizontal="left"/>
    </xf>
    <xf numFmtId="0" fontId="2" fillId="0" borderId="0">
      <alignment horizontal="left"/>
    </xf>
    <xf numFmtId="0" fontId="2" fillId="0" borderId="0">
      <alignment horizontal="left"/>
    </xf>
    <xf numFmtId="0" fontId="2" fillId="0" borderId="0">
      <alignment horizontal="center"/>
    </xf>
    <xf numFmtId="0" fontId="3" fillId="0" borderId="0">
      <alignment horizontal="left"/>
    </xf>
    <xf numFmtId="0" fontId="4" fillId="0" borderId="0">
      <alignment horizontal="center"/>
    </xf>
    <xf numFmtId="0" fontId="2" fillId="0" borderId="0">
      <alignment horizontal="center"/>
    </xf>
    <xf numFmtId="0" fontId="4" fillId="0" borderId="0">
      <alignment horizontal="left"/>
    </xf>
    <xf numFmtId="0" fontId="2" fillId="0" borderId="0">
      <alignment horizontal="left"/>
    </xf>
    <xf numFmtId="0" fontId="4" fillId="0" borderId="0">
      <alignment horizontal="left"/>
    </xf>
  </cellStyleXfs>
  <cellXfs count="6">
    <xf numFmtId="0" fontId="0" fillId="0" borderId="0" xfId="0" applyNumberFormat="1" applyFont="1" applyProtection="1"/>
    <xf numFmtId="0" fontId="1" fillId="0" borderId="0" xfId="1" applyNumberFormat="1" applyFont="1" applyFill="1" applyAlignment="1" applyProtection="1">
      <alignment horizontal="left"/>
    </xf>
    <xf numFmtId="0" fontId="2" fillId="0" borderId="0" xfId="2" applyNumberFormat="1" applyFont="1" applyFill="1" applyAlignment="1" applyProtection="1">
      <alignment horizontal="left"/>
    </xf>
    <xf numFmtId="0" fontId="2" fillId="0" borderId="0" xfId="3" applyNumberFormat="1" applyFont="1" applyFill="1" applyAlignment="1" applyProtection="1">
      <alignment horizontal="left"/>
    </xf>
    <xf numFmtId="0" fontId="0" fillId="0" borderId="0" xfId="0" applyNumberFormat="1" applyFont="1" applyProtection="1"/>
    <xf numFmtId="0" fontId="5" fillId="0" borderId="0" xfId="3" applyNumberFormat="1" applyFont="1" applyFill="1" applyAlignment="1" applyProtection="1">
      <alignment horizontal="left"/>
    </xf>
  </cellXfs>
  <cellStyles count="11">
    <cellStyle name="Body" xfId="10" xr:uid="{00000000-0005-0000-0000-00000A000000}"/>
    <cellStyle name="Center" xfId="6" xr:uid="{00000000-0005-0000-0000-000006000000}"/>
    <cellStyle name="Header" xfId="3" xr:uid="{00000000-0005-0000-0000-000003000000}"/>
    <cellStyle name="HeaderCenter" xfId="4" xr:uid="{00000000-0005-0000-0000-000004000000}"/>
    <cellStyle name="Normal" xfId="0" builtinId="0"/>
    <cellStyle name="Proto" xfId="2" xr:uid="{00000000-0005-0000-0000-000002000000}"/>
    <cellStyle name="Remark" xfId="5" xr:uid="{00000000-0005-0000-0000-000005000000}"/>
    <cellStyle name="TableLeft" xfId="8" xr:uid="{00000000-0005-0000-0000-000008000000}"/>
    <cellStyle name="TableLeftCategory" xfId="9" xr:uid="{00000000-0005-0000-0000-000009000000}"/>
    <cellStyle name="TableTop" xfId="7" xr:uid="{00000000-0005-0000-0000-000007000000}"/>
    <cellStyle name="Title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"/>
  <sheetViews>
    <sheetView tabSelected="1" zoomScale="85" zoomScaleNormal="85" workbookViewId="0">
      <selection activeCell="N12" sqref="N12"/>
    </sheetView>
  </sheetViews>
  <sheetFormatPr defaultRowHeight="15" x14ac:dyDescent="0.25"/>
  <cols>
    <col min="1" max="1" width="57.28515625" customWidth="1"/>
  </cols>
  <sheetData>
    <row r="1" spans="1:3" ht="20.25" x14ac:dyDescent="0.3">
      <c r="A1" s="1" t="s">
        <v>0</v>
      </c>
    </row>
    <row r="2" spans="1:3" x14ac:dyDescent="0.25">
      <c r="A2" s="2"/>
      <c r="B2" s="2"/>
    </row>
    <row r="3" spans="1:3" x14ac:dyDescent="0.25">
      <c r="A3" s="2" t="s">
        <v>2</v>
      </c>
      <c r="B3" s="2" t="s">
        <v>1</v>
      </c>
    </row>
    <row r="4" spans="1:3" x14ac:dyDescent="0.25">
      <c r="A4" s="3" t="s">
        <v>3</v>
      </c>
      <c r="B4" t="s">
        <v>4</v>
      </c>
    </row>
    <row r="5" spans="1:3" x14ac:dyDescent="0.25">
      <c r="A5" s="3" t="s">
        <v>5</v>
      </c>
      <c r="B5" t="s">
        <v>6</v>
      </c>
    </row>
    <row r="6" spans="1:3" x14ac:dyDescent="0.25">
      <c r="A6" s="3"/>
    </row>
    <row r="8" spans="1:3" x14ac:dyDescent="0.25">
      <c r="A8" s="3" t="s">
        <v>7</v>
      </c>
    </row>
    <row r="9" spans="1:3" x14ac:dyDescent="0.25">
      <c r="A9" s="3" t="s">
        <v>8</v>
      </c>
      <c r="B9" s="3" t="s">
        <v>9</v>
      </c>
      <c r="C9" s="3" t="s">
        <v>10</v>
      </c>
    </row>
    <row r="10" spans="1:3" x14ac:dyDescent="0.25">
      <c r="A10" t="s">
        <v>11</v>
      </c>
      <c r="B10">
        <v>2</v>
      </c>
      <c r="C10">
        <v>2750</v>
      </c>
    </row>
    <row r="11" spans="1:3" x14ac:dyDescent="0.25">
      <c r="A11" s="5" t="s">
        <v>100</v>
      </c>
    </row>
    <row r="12" spans="1:3" x14ac:dyDescent="0.25">
      <c r="A12" s="5"/>
    </row>
    <row r="13" spans="1:3" x14ac:dyDescent="0.25">
      <c r="A13" s="3" t="s">
        <v>12</v>
      </c>
    </row>
    <row r="14" spans="1:3" x14ac:dyDescent="0.25">
      <c r="A14" s="3" t="s">
        <v>8</v>
      </c>
      <c r="B14" s="3" t="s">
        <v>9</v>
      </c>
      <c r="C14" s="3" t="s">
        <v>10</v>
      </c>
    </row>
    <row r="15" spans="1:3" x14ac:dyDescent="0.25">
      <c r="A15" t="s">
        <v>13</v>
      </c>
      <c r="B15">
        <v>2</v>
      </c>
      <c r="C15">
        <v>2630</v>
      </c>
    </row>
    <row r="16" spans="1:3" x14ac:dyDescent="0.25">
      <c r="A16" t="s">
        <v>14</v>
      </c>
      <c r="B16">
        <v>10</v>
      </c>
      <c r="C16">
        <v>3070</v>
      </c>
    </row>
    <row r="17" spans="1:11" ht="20.25" x14ac:dyDescent="0.3">
      <c r="F17" s="1" t="s">
        <v>79</v>
      </c>
      <c r="G17" s="4"/>
      <c r="H17" s="4"/>
      <c r="I17" s="4"/>
      <c r="J17" s="4"/>
      <c r="K17" s="4"/>
    </row>
    <row r="18" spans="1:11" x14ac:dyDescent="0.25">
      <c r="A18" s="3" t="s">
        <v>15</v>
      </c>
      <c r="F18" s="2"/>
      <c r="G18" s="2" t="s">
        <v>1</v>
      </c>
      <c r="H18" s="4"/>
      <c r="I18" s="4"/>
      <c r="J18" s="4"/>
      <c r="K18" s="4"/>
    </row>
    <row r="19" spans="1:11" x14ac:dyDescent="0.25">
      <c r="A19" s="3" t="s">
        <v>8</v>
      </c>
      <c r="B19" s="3" t="s">
        <v>9</v>
      </c>
      <c r="C19" s="3" t="s">
        <v>10</v>
      </c>
      <c r="F19" s="2"/>
      <c r="G19" s="2"/>
      <c r="H19" s="4"/>
      <c r="I19" s="4"/>
      <c r="J19" s="4"/>
      <c r="K19" s="4"/>
    </row>
    <row r="20" spans="1:11" x14ac:dyDescent="0.25">
      <c r="A20" t="s">
        <v>16</v>
      </c>
      <c r="B20">
        <v>8</v>
      </c>
      <c r="C20">
        <v>3070</v>
      </c>
      <c r="F20" s="3" t="s">
        <v>3</v>
      </c>
      <c r="G20" s="4" t="s">
        <v>4</v>
      </c>
      <c r="H20" s="4"/>
      <c r="I20" s="4"/>
      <c r="J20" s="4"/>
      <c r="K20" s="4"/>
    </row>
    <row r="21" spans="1:11" x14ac:dyDescent="0.25">
      <c r="F21" s="3" t="s">
        <v>5</v>
      </c>
      <c r="G21" s="4" t="s">
        <v>6</v>
      </c>
      <c r="H21" s="4"/>
      <c r="I21" s="4"/>
      <c r="J21" s="4"/>
      <c r="K21" s="4"/>
    </row>
    <row r="22" spans="1:11" x14ac:dyDescent="0.25">
      <c r="A22" s="3" t="s">
        <v>17</v>
      </c>
      <c r="F22" s="3"/>
      <c r="G22" s="4"/>
      <c r="H22" s="4"/>
      <c r="I22" s="4"/>
      <c r="J22" s="4"/>
      <c r="K22" s="4"/>
    </row>
    <row r="23" spans="1:11" x14ac:dyDescent="0.25">
      <c r="A23" s="3" t="s">
        <v>8</v>
      </c>
      <c r="B23" s="3" t="s">
        <v>9</v>
      </c>
      <c r="C23" s="3" t="s">
        <v>10</v>
      </c>
      <c r="F23" s="4"/>
      <c r="G23" s="4"/>
      <c r="H23" s="4"/>
      <c r="I23" s="4"/>
      <c r="J23" s="4"/>
      <c r="K23" s="4"/>
    </row>
    <row r="24" spans="1:11" x14ac:dyDescent="0.25">
      <c r="A24" t="s">
        <v>18</v>
      </c>
      <c r="B24">
        <v>16</v>
      </c>
      <c r="C24">
        <v>700</v>
      </c>
      <c r="F24" s="3" t="s">
        <v>80</v>
      </c>
      <c r="G24" s="4"/>
      <c r="H24" s="4"/>
      <c r="I24" s="4"/>
      <c r="J24" s="4"/>
      <c r="K24" s="4"/>
    </row>
    <row r="25" spans="1:11" x14ac:dyDescent="0.25">
      <c r="F25" s="3" t="s">
        <v>81</v>
      </c>
      <c r="G25" s="3" t="s">
        <v>82</v>
      </c>
      <c r="H25" s="3" t="s">
        <v>83</v>
      </c>
      <c r="I25" s="3" t="s">
        <v>84</v>
      </c>
      <c r="J25" s="3" t="s">
        <v>85</v>
      </c>
      <c r="K25" s="3" t="s">
        <v>86</v>
      </c>
    </row>
    <row r="26" spans="1:11" x14ac:dyDescent="0.25">
      <c r="A26" s="3" t="s">
        <v>19</v>
      </c>
      <c r="F26" s="4" t="s">
        <v>87</v>
      </c>
      <c r="G26" s="4">
        <f>3070+700+785+(-13+0+0)</f>
        <v>4542</v>
      </c>
      <c r="H26" s="4">
        <f>3070+700+744+(-13+0+0)</f>
        <v>4501</v>
      </c>
      <c r="I26" s="4">
        <f>3070+700+886+(-13+0+0)</f>
        <v>4643</v>
      </c>
      <c r="J26" s="4">
        <f>3070+700+994+(-13-2+0)</f>
        <v>4749</v>
      </c>
      <c r="K26" s="4">
        <f>2500+1950+1186+(0+0+0)</f>
        <v>5636</v>
      </c>
    </row>
    <row r="27" spans="1:11" x14ac:dyDescent="0.25">
      <c r="A27" s="3" t="s">
        <v>8</v>
      </c>
      <c r="B27" s="3" t="s">
        <v>9</v>
      </c>
      <c r="C27" s="3" t="s">
        <v>10</v>
      </c>
      <c r="F27" s="4" t="s">
        <v>88</v>
      </c>
      <c r="G27" s="4">
        <f>3070+700+732+(-13+0+-1)</f>
        <v>4488</v>
      </c>
      <c r="H27" s="4">
        <f>3070+700+692+(-13+0+-1)</f>
        <v>4448</v>
      </c>
      <c r="I27" s="4">
        <f>3070+700+838+(-13+0+-1)</f>
        <v>4594</v>
      </c>
      <c r="J27" s="4">
        <f>3070+700+948+(-13-2+-1)</f>
        <v>4702</v>
      </c>
      <c r="K27" s="4">
        <f>2500+1950+918+(0+0+0)</f>
        <v>5368</v>
      </c>
    </row>
    <row r="28" spans="1:11" x14ac:dyDescent="0.25">
      <c r="A28" t="s">
        <v>20</v>
      </c>
      <c r="B28">
        <v>2</v>
      </c>
      <c r="C28">
        <v>504</v>
      </c>
      <c r="F28" s="4" t="s">
        <v>89</v>
      </c>
      <c r="G28" s="4">
        <f>3070+700+719+(-13-1+0)</f>
        <v>4475</v>
      </c>
      <c r="H28" s="4">
        <f>3070+700+680+(-13-1+0)</f>
        <v>4436</v>
      </c>
      <c r="I28" s="4">
        <f>3070+700+826+(-13-1+0)</f>
        <v>4582</v>
      </c>
      <c r="J28" s="4">
        <f>3070+700+933+(-13-3+0)</f>
        <v>4687</v>
      </c>
      <c r="K28" s="4">
        <f>2500+1950+814+(0+0+0)</f>
        <v>5264</v>
      </c>
    </row>
    <row r="29" spans="1:11" x14ac:dyDescent="0.25">
      <c r="A29" t="s">
        <v>21</v>
      </c>
      <c r="B29">
        <v>2</v>
      </c>
      <c r="C29">
        <v>524</v>
      </c>
      <c r="F29" s="4" t="s">
        <v>90</v>
      </c>
      <c r="G29" s="4">
        <f>3070+700+747+(-13-1+-1)</f>
        <v>4502</v>
      </c>
      <c r="H29" s="4">
        <f>3070+700+710+(-13-1+-1)</f>
        <v>4465</v>
      </c>
      <c r="I29" s="4">
        <f>3070+700+849+(-13-1+-1)</f>
        <v>4604</v>
      </c>
      <c r="J29" s="4">
        <f>3070+700+951+(-13-3+-1)</f>
        <v>4704</v>
      </c>
      <c r="K29" s="4">
        <f>2500+1950+689+(0+0+0)</f>
        <v>5139</v>
      </c>
    </row>
    <row r="30" spans="1:11" x14ac:dyDescent="0.25">
      <c r="A30" t="s">
        <v>22</v>
      </c>
      <c r="B30">
        <v>2</v>
      </c>
      <c r="C30">
        <v>542</v>
      </c>
      <c r="F30" s="4" t="s">
        <v>91</v>
      </c>
      <c r="G30" s="4">
        <f>3070+700+731+(-13+0+0)</f>
        <v>4488</v>
      </c>
      <c r="H30" s="4">
        <f>3070+700+697+(-13+0+0)</f>
        <v>4454</v>
      </c>
      <c r="I30" s="4">
        <f>3070+700+833+(-13+0+0)</f>
        <v>4590</v>
      </c>
      <c r="J30" s="4">
        <f>3070+700+935+(-13-2+0)</f>
        <v>4690</v>
      </c>
      <c r="K30" s="4">
        <f>2500+1950+611+(0+0+0)</f>
        <v>5061</v>
      </c>
    </row>
    <row r="31" spans="1:11" x14ac:dyDescent="0.25">
      <c r="A31" t="s">
        <v>23</v>
      </c>
      <c r="B31">
        <v>2</v>
      </c>
      <c r="C31">
        <v>552</v>
      </c>
      <c r="F31" s="4" t="s">
        <v>92</v>
      </c>
      <c r="G31" s="4">
        <f>3070+700+687+(-13+0+-1)</f>
        <v>4443</v>
      </c>
      <c r="H31" s="4">
        <f>3070+700+655+(-13+0+-1)</f>
        <v>4411</v>
      </c>
      <c r="I31" s="4">
        <f>3070+700+794+(-13+0+-1)</f>
        <v>4550</v>
      </c>
      <c r="J31" s="4">
        <f>3070+700+892+(-13-2+-1)</f>
        <v>4646</v>
      </c>
      <c r="K31" s="4">
        <f>2500+1950+585+(0+0+0)</f>
        <v>5035</v>
      </c>
    </row>
    <row r="32" spans="1:11" x14ac:dyDescent="0.25">
      <c r="A32" t="s">
        <v>24</v>
      </c>
      <c r="B32">
        <v>2</v>
      </c>
      <c r="C32">
        <v>585</v>
      </c>
      <c r="F32" s="4" t="s">
        <v>93</v>
      </c>
      <c r="G32" s="4">
        <f>3070+700+681+(-13-1+0)</f>
        <v>4437</v>
      </c>
      <c r="H32" s="4">
        <f>3070+700+649+(-13-1+0)</f>
        <v>4405</v>
      </c>
      <c r="I32" s="4">
        <f>3070+700+786+(-13-1+0)</f>
        <v>4542</v>
      </c>
      <c r="J32" s="4">
        <f>3070+700+876+(-13-3+0)</f>
        <v>4630</v>
      </c>
      <c r="K32" s="4"/>
    </row>
    <row r="33" spans="1:11" x14ac:dyDescent="0.25">
      <c r="A33" t="s">
        <v>25</v>
      </c>
      <c r="B33">
        <v>2</v>
      </c>
      <c r="C33">
        <v>589</v>
      </c>
      <c r="F33" s="4" t="s">
        <v>94</v>
      </c>
      <c r="G33" s="4">
        <f>3070+700+710+(-13-1+-1)</f>
        <v>4465</v>
      </c>
      <c r="H33" s="4">
        <f>3070+700+678+(-13-1+-1)</f>
        <v>4433</v>
      </c>
      <c r="I33" s="4">
        <f>3070+700+807+(-13-1+-1)</f>
        <v>4562</v>
      </c>
      <c r="J33" s="4">
        <f>3070+700+887+(-13-3+-1)</f>
        <v>4640</v>
      </c>
      <c r="K33" s="4"/>
    </row>
    <row r="34" spans="1:11" x14ac:dyDescent="0.25">
      <c r="A34" t="s">
        <v>26</v>
      </c>
      <c r="B34">
        <v>2</v>
      </c>
      <c r="C34">
        <v>599</v>
      </c>
      <c r="F34" s="4" t="s">
        <v>95</v>
      </c>
      <c r="G34" s="4">
        <f>3070+700+667+(-13+0+0)</f>
        <v>4424</v>
      </c>
      <c r="H34" s="4">
        <f>3070+700+652+(-13+0+0)</f>
        <v>4409</v>
      </c>
      <c r="I34" s="4">
        <f>3070+702+763+(-13+0+0)</f>
        <v>4522</v>
      </c>
      <c r="J34" s="4">
        <f>3070+700+841+(-13-2+0)</f>
        <v>4596</v>
      </c>
      <c r="K34" s="4"/>
    </row>
    <row r="35" spans="1:11" x14ac:dyDescent="0.25">
      <c r="A35" t="s">
        <v>27</v>
      </c>
      <c r="B35">
        <v>2</v>
      </c>
      <c r="C35">
        <v>603</v>
      </c>
      <c r="F35" s="4" t="s">
        <v>96</v>
      </c>
      <c r="G35" s="4">
        <f>3070+700+603+(-13+0+-1)</f>
        <v>4359</v>
      </c>
      <c r="H35" s="4">
        <f>3070+700+589+(-13+0+-1)</f>
        <v>4345</v>
      </c>
      <c r="I35" s="4">
        <f>3070+702+701+(-13+0+-1)</f>
        <v>4459</v>
      </c>
      <c r="J35" s="4">
        <f>3070+700+771+(-13-2+-1)</f>
        <v>4525</v>
      </c>
      <c r="K35" s="4"/>
    </row>
    <row r="36" spans="1:11" x14ac:dyDescent="0.25">
      <c r="A36" t="s">
        <v>28</v>
      </c>
      <c r="B36">
        <v>2</v>
      </c>
      <c r="C36">
        <v>611</v>
      </c>
      <c r="F36" s="4" t="s">
        <v>97</v>
      </c>
      <c r="G36" s="4">
        <f>3070+700+552+(-13-1+-2)</f>
        <v>4306</v>
      </c>
      <c r="H36" s="4">
        <f>3070+700+542+(-13-1+-2)</f>
        <v>4296</v>
      </c>
      <c r="I36" s="4">
        <f>3070+700+649+(-13-1+-2)</f>
        <v>4403</v>
      </c>
      <c r="J36" s="4">
        <f>3070+700+706+(-13-3+-2)</f>
        <v>4458</v>
      </c>
      <c r="K36" s="4"/>
    </row>
    <row r="37" spans="1:11" x14ac:dyDescent="0.25">
      <c r="A37" t="s">
        <v>29</v>
      </c>
      <c r="B37">
        <v>2</v>
      </c>
      <c r="C37">
        <v>616</v>
      </c>
      <c r="F37" s="4" t="s">
        <v>98</v>
      </c>
      <c r="G37" s="4">
        <f>3070+700+524+(-13-1+-1)</f>
        <v>4279</v>
      </c>
      <c r="H37" s="4">
        <f>3070+700+504+(-13-1+0)</f>
        <v>4260</v>
      </c>
      <c r="I37" s="4">
        <f>3070+700+599+(-13-1+0)</f>
        <v>4355</v>
      </c>
      <c r="J37" s="4">
        <f>3070+700+645+(-13-3+0)</f>
        <v>4399</v>
      </c>
      <c r="K37" s="4"/>
    </row>
    <row r="38" spans="1:11" x14ac:dyDescent="0.25">
      <c r="A38" t="s">
        <v>30</v>
      </c>
      <c r="B38">
        <v>2</v>
      </c>
      <c r="C38">
        <v>633</v>
      </c>
      <c r="F38" s="4" t="s">
        <v>99</v>
      </c>
      <c r="G38" s="4">
        <f>2630+700+616+(-13+0+0)</f>
        <v>3933</v>
      </c>
      <c r="H38" s="4">
        <f>2630+700+633+(-13+0+-1)</f>
        <v>3949</v>
      </c>
      <c r="I38" s="4">
        <f>2630+700+664+(-13-1+0)</f>
        <v>3980</v>
      </c>
      <c r="J38" s="4">
        <f>2630+700+714+(-13-1+-1)</f>
        <v>4029</v>
      </c>
      <c r="K38" s="4"/>
    </row>
    <row r="39" spans="1:11" x14ac:dyDescent="0.25">
      <c r="A39" t="s">
        <v>31</v>
      </c>
      <c r="B39">
        <v>2</v>
      </c>
      <c r="C39">
        <v>645</v>
      </c>
      <c r="F39" s="4"/>
      <c r="G39" s="4"/>
      <c r="H39" s="4"/>
      <c r="I39" s="4"/>
      <c r="J39" s="4"/>
      <c r="K39" s="4"/>
    </row>
    <row r="40" spans="1:11" x14ac:dyDescent="0.25">
      <c r="A40" t="s">
        <v>32</v>
      </c>
      <c r="B40">
        <v>4</v>
      </c>
      <c r="C40">
        <v>649</v>
      </c>
      <c r="F40" s="4"/>
      <c r="G40" s="4"/>
      <c r="H40" s="4"/>
      <c r="I40" s="4"/>
      <c r="J40" s="4"/>
      <c r="K40" s="4"/>
    </row>
    <row r="41" spans="1:11" x14ac:dyDescent="0.25">
      <c r="A41" t="s">
        <v>33</v>
      </c>
      <c r="B41">
        <v>2</v>
      </c>
      <c r="C41">
        <v>652</v>
      </c>
    </row>
    <row r="42" spans="1:11" x14ac:dyDescent="0.25">
      <c r="A42" t="s">
        <v>34</v>
      </c>
      <c r="B42">
        <v>2</v>
      </c>
      <c r="C42">
        <v>655</v>
      </c>
    </row>
    <row r="43" spans="1:11" x14ac:dyDescent="0.25">
      <c r="A43" t="s">
        <v>35</v>
      </c>
      <c r="B43">
        <v>2</v>
      </c>
      <c r="C43">
        <v>664</v>
      </c>
    </row>
    <row r="44" spans="1:11" x14ac:dyDescent="0.25">
      <c r="A44" t="s">
        <v>36</v>
      </c>
      <c r="B44">
        <v>2</v>
      </c>
      <c r="C44">
        <v>667</v>
      </c>
    </row>
    <row r="45" spans="1:11" x14ac:dyDescent="0.25">
      <c r="A45" t="s">
        <v>37</v>
      </c>
      <c r="B45">
        <v>2</v>
      </c>
      <c r="C45">
        <v>678</v>
      </c>
    </row>
    <row r="46" spans="1:11" x14ac:dyDescent="0.25">
      <c r="A46" t="s">
        <v>38</v>
      </c>
      <c r="B46">
        <v>2</v>
      </c>
      <c r="C46">
        <v>680</v>
      </c>
    </row>
    <row r="47" spans="1:11" x14ac:dyDescent="0.25">
      <c r="A47" t="s">
        <v>39</v>
      </c>
      <c r="B47">
        <v>2</v>
      </c>
      <c r="C47">
        <v>681</v>
      </c>
    </row>
    <row r="48" spans="1:11" x14ac:dyDescent="0.25">
      <c r="A48" t="s">
        <v>40</v>
      </c>
      <c r="B48">
        <v>2</v>
      </c>
      <c r="C48">
        <v>687</v>
      </c>
    </row>
    <row r="49" spans="1:3" x14ac:dyDescent="0.25">
      <c r="A49" t="s">
        <v>41</v>
      </c>
      <c r="B49">
        <v>2</v>
      </c>
      <c r="C49">
        <v>689</v>
      </c>
    </row>
    <row r="50" spans="1:3" x14ac:dyDescent="0.25">
      <c r="A50" t="s">
        <v>42</v>
      </c>
      <c r="B50">
        <v>2</v>
      </c>
      <c r="C50">
        <v>692</v>
      </c>
    </row>
    <row r="51" spans="1:3" x14ac:dyDescent="0.25">
      <c r="A51" t="s">
        <v>43</v>
      </c>
      <c r="B51">
        <v>2</v>
      </c>
      <c r="C51">
        <v>697</v>
      </c>
    </row>
    <row r="52" spans="1:3" x14ac:dyDescent="0.25">
      <c r="A52" t="s">
        <v>44</v>
      </c>
      <c r="B52">
        <v>34</v>
      </c>
      <c r="C52">
        <v>700</v>
      </c>
    </row>
    <row r="53" spans="1:3" x14ac:dyDescent="0.25">
      <c r="A53" t="s">
        <v>45</v>
      </c>
      <c r="B53">
        <v>2</v>
      </c>
      <c r="C53">
        <v>701</v>
      </c>
    </row>
    <row r="54" spans="1:3" x14ac:dyDescent="0.25">
      <c r="A54" t="s">
        <v>46</v>
      </c>
      <c r="B54">
        <v>2</v>
      </c>
      <c r="C54">
        <v>702</v>
      </c>
    </row>
    <row r="55" spans="1:3" x14ac:dyDescent="0.25">
      <c r="A55" t="s">
        <v>47</v>
      </c>
      <c r="B55">
        <v>2</v>
      </c>
      <c r="C55">
        <v>706</v>
      </c>
    </row>
    <row r="56" spans="1:3" x14ac:dyDescent="0.25">
      <c r="A56" t="s">
        <v>48</v>
      </c>
      <c r="B56">
        <v>4</v>
      </c>
      <c r="C56">
        <v>710</v>
      </c>
    </row>
    <row r="57" spans="1:3" x14ac:dyDescent="0.25">
      <c r="A57" t="s">
        <v>49</v>
      </c>
      <c r="B57">
        <v>2</v>
      </c>
      <c r="C57">
        <v>714</v>
      </c>
    </row>
    <row r="58" spans="1:3" x14ac:dyDescent="0.25">
      <c r="A58" t="s">
        <v>50</v>
      </c>
      <c r="B58">
        <v>2</v>
      </c>
      <c r="C58">
        <v>719</v>
      </c>
    </row>
    <row r="59" spans="1:3" x14ac:dyDescent="0.25">
      <c r="A59" t="s">
        <v>51</v>
      </c>
      <c r="B59">
        <v>2</v>
      </c>
      <c r="C59">
        <v>731</v>
      </c>
    </row>
    <row r="60" spans="1:3" x14ac:dyDescent="0.25">
      <c r="A60" t="s">
        <v>52</v>
      </c>
      <c r="B60">
        <v>2</v>
      </c>
      <c r="C60">
        <v>732</v>
      </c>
    </row>
    <row r="61" spans="1:3" x14ac:dyDescent="0.25">
      <c r="A61" t="s">
        <v>53</v>
      </c>
      <c r="B61">
        <v>2</v>
      </c>
      <c r="C61">
        <v>744</v>
      </c>
    </row>
    <row r="62" spans="1:3" x14ac:dyDescent="0.25">
      <c r="A62" t="s">
        <v>54</v>
      </c>
      <c r="B62">
        <v>2</v>
      </c>
      <c r="C62">
        <v>747</v>
      </c>
    </row>
    <row r="63" spans="1:3" x14ac:dyDescent="0.25">
      <c r="A63" t="s">
        <v>55</v>
      </c>
      <c r="B63">
        <v>2</v>
      </c>
      <c r="C63">
        <v>763</v>
      </c>
    </row>
    <row r="64" spans="1:3" x14ac:dyDescent="0.25">
      <c r="A64" t="s">
        <v>56</v>
      </c>
      <c r="B64">
        <v>2</v>
      </c>
      <c r="C64">
        <v>771</v>
      </c>
    </row>
    <row r="65" spans="1:3" x14ac:dyDescent="0.25">
      <c r="A65" t="s">
        <v>57</v>
      </c>
      <c r="B65">
        <v>2</v>
      </c>
      <c r="C65">
        <v>785</v>
      </c>
    </row>
    <row r="66" spans="1:3" x14ac:dyDescent="0.25">
      <c r="A66" t="s">
        <v>58</v>
      </c>
      <c r="B66">
        <v>2</v>
      </c>
      <c r="C66">
        <v>786</v>
      </c>
    </row>
    <row r="67" spans="1:3" x14ac:dyDescent="0.25">
      <c r="A67" t="s">
        <v>59</v>
      </c>
      <c r="B67">
        <v>2</v>
      </c>
      <c r="C67">
        <v>794</v>
      </c>
    </row>
    <row r="68" spans="1:3" x14ac:dyDescent="0.25">
      <c r="A68" t="s">
        <v>60</v>
      </c>
      <c r="B68">
        <v>2</v>
      </c>
      <c r="C68">
        <v>807</v>
      </c>
    </row>
    <row r="69" spans="1:3" x14ac:dyDescent="0.25">
      <c r="A69" t="s">
        <v>61</v>
      </c>
      <c r="B69">
        <v>2</v>
      </c>
      <c r="C69">
        <v>814</v>
      </c>
    </row>
    <row r="70" spans="1:3" x14ac:dyDescent="0.25">
      <c r="A70" t="s">
        <v>62</v>
      </c>
      <c r="B70">
        <v>2</v>
      </c>
      <c r="C70">
        <v>826</v>
      </c>
    </row>
    <row r="71" spans="1:3" x14ac:dyDescent="0.25">
      <c r="A71" t="s">
        <v>63</v>
      </c>
      <c r="B71">
        <v>2</v>
      </c>
      <c r="C71">
        <v>833</v>
      </c>
    </row>
    <row r="72" spans="1:3" x14ac:dyDescent="0.25">
      <c r="A72" t="s">
        <v>64</v>
      </c>
      <c r="B72">
        <v>2</v>
      </c>
      <c r="C72">
        <v>838</v>
      </c>
    </row>
    <row r="73" spans="1:3" x14ac:dyDescent="0.25">
      <c r="A73" t="s">
        <v>65</v>
      </c>
      <c r="B73">
        <v>2</v>
      </c>
      <c r="C73">
        <v>841</v>
      </c>
    </row>
    <row r="74" spans="1:3" x14ac:dyDescent="0.25">
      <c r="A74" t="s">
        <v>66</v>
      </c>
      <c r="B74">
        <v>2</v>
      </c>
      <c r="C74">
        <v>849</v>
      </c>
    </row>
    <row r="75" spans="1:3" x14ac:dyDescent="0.25">
      <c r="A75" t="s">
        <v>67</v>
      </c>
      <c r="B75">
        <v>2</v>
      </c>
      <c r="C75">
        <v>876</v>
      </c>
    </row>
    <row r="76" spans="1:3" x14ac:dyDescent="0.25">
      <c r="A76" t="s">
        <v>68</v>
      </c>
      <c r="B76">
        <v>2</v>
      </c>
      <c r="C76">
        <v>886</v>
      </c>
    </row>
    <row r="77" spans="1:3" x14ac:dyDescent="0.25">
      <c r="A77" t="s">
        <v>69</v>
      </c>
      <c r="B77">
        <v>2</v>
      </c>
      <c r="C77">
        <v>887</v>
      </c>
    </row>
    <row r="78" spans="1:3" x14ac:dyDescent="0.25">
      <c r="A78" t="s">
        <v>70</v>
      </c>
      <c r="B78">
        <v>2</v>
      </c>
      <c r="C78">
        <v>892</v>
      </c>
    </row>
    <row r="79" spans="1:3" x14ac:dyDescent="0.25">
      <c r="A79" t="s">
        <v>71</v>
      </c>
      <c r="B79">
        <v>2</v>
      </c>
      <c r="C79">
        <v>918</v>
      </c>
    </row>
    <row r="80" spans="1:3" x14ac:dyDescent="0.25">
      <c r="A80" t="s">
        <v>72</v>
      </c>
      <c r="B80">
        <v>2</v>
      </c>
      <c r="C80">
        <v>933</v>
      </c>
    </row>
    <row r="81" spans="1:3" x14ac:dyDescent="0.25">
      <c r="A81" t="s">
        <v>73</v>
      </c>
      <c r="B81">
        <v>2</v>
      </c>
      <c r="C81">
        <v>935</v>
      </c>
    </row>
    <row r="82" spans="1:3" x14ac:dyDescent="0.25">
      <c r="A82" t="s">
        <v>74</v>
      </c>
      <c r="B82">
        <v>2</v>
      </c>
      <c r="C82">
        <v>948</v>
      </c>
    </row>
    <row r="83" spans="1:3" x14ac:dyDescent="0.25">
      <c r="A83" t="s">
        <v>75</v>
      </c>
      <c r="B83">
        <v>2</v>
      </c>
      <c r="C83">
        <v>951</v>
      </c>
    </row>
    <row r="84" spans="1:3" x14ac:dyDescent="0.25">
      <c r="A84" t="s">
        <v>76</v>
      </c>
      <c r="B84">
        <v>2</v>
      </c>
      <c r="C84">
        <v>994</v>
      </c>
    </row>
    <row r="85" spans="1:3" x14ac:dyDescent="0.25">
      <c r="A85" t="s">
        <v>77</v>
      </c>
      <c r="B85">
        <v>2</v>
      </c>
      <c r="C85">
        <v>1186</v>
      </c>
    </row>
    <row r="86" spans="1:3" x14ac:dyDescent="0.25">
      <c r="A86" t="s">
        <v>78</v>
      </c>
      <c r="B86">
        <v>6</v>
      </c>
      <c r="C86">
        <v>1950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 Ogden</dc:creator>
  <cp:lastModifiedBy>Russell Ogden</cp:lastModifiedBy>
  <dcterms:created xsi:type="dcterms:W3CDTF">2021-09-30T13:00:50Z</dcterms:created>
  <dcterms:modified xsi:type="dcterms:W3CDTF">2021-09-30T13:00:50Z</dcterms:modified>
</cp:coreProperties>
</file>