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\SharedDocs\PG DESIGN\Database Oz\LINES All\1_PARAMOTORS\MojoMax\"/>
    </mc:Choice>
  </mc:AlternateContent>
  <xr:revisionPtr revIDLastSave="0" documentId="13_ncr:1_{56B842DB-D2E0-4087-AC63-2E106B7850E4}" xr6:coauthVersionLast="47" xr6:coauthVersionMax="47" xr10:uidLastSave="{00000000-0000-0000-0000-000000000000}"/>
  <bookViews>
    <workbookView xWindow="810" yWindow="-120" windowWidth="28110" windowHeight="16440" activeTab="1" xr2:uid="{876AF1DD-2576-4D62-A6E0-CA38C4744882}"/>
  </bookViews>
  <sheets>
    <sheet name="33" sheetId="2" r:id="rId1"/>
    <sheet name="36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K24" i="1"/>
  <c r="J24" i="1"/>
  <c r="I24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</calcChain>
</file>

<file path=xl/sharedStrings.xml><?xml version="1.0" encoding="utf-8"?>
<sst xmlns="http://schemas.openxmlformats.org/spreadsheetml/2006/main" count="666" uniqueCount="149">
  <si>
    <t>Suspension line details</t>
  </si>
  <si>
    <t>MojoMax 36 - 16/1/2023</t>
  </si>
  <si>
    <t>Linked line check sheet</t>
  </si>
  <si>
    <t>LIN-10-200-41</t>
  </si>
  <si>
    <t>Name</t>
  </si>
  <si>
    <t>No.</t>
  </si>
  <si>
    <t>Sewn</t>
  </si>
  <si>
    <t>Adjusted</t>
  </si>
  <si>
    <t>Prod adj.</t>
  </si>
  <si>
    <t>Comment</t>
  </si>
  <si>
    <t>Corrected check lengths</t>
  </si>
  <si>
    <t>KR1</t>
  </si>
  <si>
    <t/>
  </si>
  <si>
    <t>A</t>
  </si>
  <si>
    <t>B</t>
  </si>
  <si>
    <t>C</t>
  </si>
  <si>
    <t>D</t>
  </si>
  <si>
    <t>K</t>
  </si>
  <si>
    <t>1</t>
  </si>
  <si>
    <t>2</t>
  </si>
  <si>
    <t>3</t>
  </si>
  <si>
    <t>4</t>
  </si>
  <si>
    <t>BM6</t>
  </si>
  <si>
    <t>5</t>
  </si>
  <si>
    <t>BM5</t>
  </si>
  <si>
    <t>6</t>
  </si>
  <si>
    <t>7</t>
  </si>
  <si>
    <t>8</t>
  </si>
  <si>
    <t>9</t>
  </si>
  <si>
    <t>CR4</t>
  </si>
  <si>
    <t>10</t>
  </si>
  <si>
    <t>11</t>
  </si>
  <si>
    <t>12</t>
  </si>
  <si>
    <t>13</t>
  </si>
  <si>
    <t>BM1, BM2, BM3, BM4</t>
  </si>
  <si>
    <t>14</t>
  </si>
  <si>
    <t>15</t>
  </si>
  <si>
    <t>AM6</t>
  </si>
  <si>
    <t>AM1, AM2, AM3, AM4, AM5</t>
  </si>
  <si>
    <t>BR1</t>
  </si>
  <si>
    <t>BR2</t>
  </si>
  <si>
    <t>BR3</t>
  </si>
  <si>
    <t>AR1, AR2</t>
  </si>
  <si>
    <t>AR3</t>
  </si>
  <si>
    <t>CR1, CR2</t>
  </si>
  <si>
    <t>CR3</t>
  </si>
  <si>
    <t>LIN-DSL-140-BLUE</t>
  </si>
  <si>
    <t>B9</t>
  </si>
  <si>
    <t>B8</t>
  </si>
  <si>
    <t>B5</t>
  </si>
  <si>
    <t>B4</t>
  </si>
  <si>
    <t>B1</t>
  </si>
  <si>
    <t>A14</t>
  </si>
  <si>
    <t>CM6, DM6</t>
  </si>
  <si>
    <t>CM5, DM1, DM2, DM3, DM4, DM5</t>
  </si>
  <si>
    <t>CM1, CM2, CM3, CM4</t>
  </si>
  <si>
    <t>LIN-DSL-140-RED</t>
  </si>
  <si>
    <t>A9</t>
  </si>
  <si>
    <t>A7</t>
  </si>
  <si>
    <t>A6</t>
  </si>
  <si>
    <t>A8</t>
  </si>
  <si>
    <t>A3</t>
  </si>
  <si>
    <t>A5</t>
  </si>
  <si>
    <t>A2</t>
  </si>
  <si>
    <t>A4</t>
  </si>
  <si>
    <t>A1</t>
  </si>
  <si>
    <t>KML1, KML2</t>
  </si>
  <si>
    <t>LIN-DSL-70-BLUE</t>
  </si>
  <si>
    <t>B7</t>
  </si>
  <si>
    <t>B6</t>
  </si>
  <si>
    <t>B3</t>
  </si>
  <si>
    <t>B2</t>
  </si>
  <si>
    <t>A15</t>
  </si>
  <si>
    <t>B15</t>
  </si>
  <si>
    <t>C15</t>
  </si>
  <si>
    <t>D15</t>
  </si>
  <si>
    <t>AM7, BM7</t>
  </si>
  <si>
    <t>B14</t>
  </si>
  <si>
    <t>C14</t>
  </si>
  <si>
    <t>C7</t>
  </si>
  <si>
    <t>C6</t>
  </si>
  <si>
    <t>C3, C8</t>
  </si>
  <si>
    <t>C5</t>
  </si>
  <si>
    <t>C2</t>
  </si>
  <si>
    <t>C4</t>
  </si>
  <si>
    <t>C1</t>
  </si>
  <si>
    <t>LIN-DSL-70-RED</t>
  </si>
  <si>
    <t>B10</t>
  </si>
  <si>
    <t>A10</t>
  </si>
  <si>
    <t>C10</t>
  </si>
  <si>
    <t>C9</t>
  </si>
  <si>
    <t>D10</t>
  </si>
  <si>
    <t>D9</t>
  </si>
  <si>
    <t>B12</t>
  </si>
  <si>
    <t>B13</t>
  </si>
  <si>
    <t>A12</t>
  </si>
  <si>
    <t>A13</t>
  </si>
  <si>
    <t>C12</t>
  </si>
  <si>
    <t>C13</t>
  </si>
  <si>
    <t>B11</t>
  </si>
  <si>
    <t>A11</t>
  </si>
  <si>
    <t>D13</t>
  </si>
  <si>
    <t>C11</t>
  </si>
  <si>
    <t>D12</t>
  </si>
  <si>
    <t>D11</t>
  </si>
  <si>
    <t>D7</t>
  </si>
  <si>
    <t>D6</t>
  </si>
  <si>
    <t>D8</t>
  </si>
  <si>
    <t>D5</t>
  </si>
  <si>
    <t>D3</t>
  </si>
  <si>
    <t>D2</t>
  </si>
  <si>
    <t>D4</t>
  </si>
  <si>
    <t>D1</t>
  </si>
  <si>
    <t>LIN-DSL-70-YELLO</t>
  </si>
  <si>
    <t>K11</t>
  </si>
  <si>
    <t>K10</t>
  </si>
  <si>
    <t>K12</t>
  </si>
  <si>
    <t>K8</t>
  </si>
  <si>
    <t>K9</t>
  </si>
  <si>
    <t>K7</t>
  </si>
  <si>
    <t>K3</t>
  </si>
  <si>
    <t>K5, K6</t>
  </si>
  <si>
    <t>K2</t>
  </si>
  <si>
    <t>K4</t>
  </si>
  <si>
    <t>KMU2, KMU3</t>
  </si>
  <si>
    <t>K1</t>
  </si>
  <si>
    <t>KMU1</t>
  </si>
  <si>
    <t>KMU4</t>
  </si>
  <si>
    <t>mark at 2840</t>
  </si>
  <si>
    <t>LIN-6843-160-PURPLE</t>
  </si>
  <si>
    <t>LIN-6843-160-RED</t>
  </si>
  <si>
    <t>LIN-6843-200-PURPLE</t>
  </si>
  <si>
    <t>LIN-6843-200-BLUE</t>
  </si>
  <si>
    <t>LIN-6843-340-PURPLE</t>
  </si>
  <si>
    <t>LIN-6843-340-BLUE</t>
  </si>
  <si>
    <t>LIN-6843-340-ORANGE</t>
  </si>
  <si>
    <t>LIN-DSL-140-PURPLE</t>
  </si>
  <si>
    <t>LIN-DSL-140-ORANGE</t>
  </si>
  <si>
    <t>LIN-DSL-140-YELLOW</t>
  </si>
  <si>
    <t>LIN-DSL-70-PURPLE</t>
  </si>
  <si>
    <t>LIN-DSL-70-ORANGE</t>
  </si>
  <si>
    <t>C8</t>
  </si>
  <si>
    <t>C3</t>
  </si>
  <si>
    <t>LIN-DSL-70-YELLOW</t>
  </si>
  <si>
    <t>K5</t>
  </si>
  <si>
    <t>K6</t>
  </si>
  <si>
    <t>MojoMax 33 - 3/8/2023</t>
  </si>
  <si>
    <t>mark at 3000</t>
  </si>
  <si>
    <t>LIN-6843-200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</si>
</sst>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</cellStyleXfs>
  <cellXfs count="6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3" fillId="2" borderId="0" xfId="3" applyFont="1">
      <alignment horizontal="left"/>
    </xf>
    <xf numFmtId="0" fontId="4" fillId="2" borderId="0" xfId="3" applyFont="1">
      <alignment horizontal="left"/>
    </xf>
  </cellXfs>
  <cellStyles count="4">
    <cellStyle name="Header" xfId="3" xr:uid="{EC843E25-1146-4E6E-B18A-834DD8057120}"/>
    <cellStyle name="Normal" xfId="0" builtinId="0"/>
    <cellStyle name="Proto" xfId="2" xr:uid="{8C0A5454-AB6A-4C98-B87D-1A623397C998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A74F-47BF-4683-9970-2DB3028401D5}">
  <dimension ref="A1:M154"/>
  <sheetViews>
    <sheetView topLeftCell="A7" zoomScale="80" zoomScaleNormal="80" workbookViewId="0">
      <selection activeCell="H1" sqref="H1"/>
    </sheetView>
  </sheetViews>
  <sheetFormatPr defaultRowHeight="15" x14ac:dyDescent="0.25"/>
  <cols>
    <col min="1" max="1" width="39.5703125" customWidth="1"/>
  </cols>
  <sheetData>
    <row r="1" spans="1:13" ht="20.25" x14ac:dyDescent="0.3">
      <c r="A1" s="1" t="s">
        <v>0</v>
      </c>
    </row>
    <row r="2" spans="1:13" x14ac:dyDescent="0.25">
      <c r="A2" s="2" t="s">
        <v>146</v>
      </c>
    </row>
    <row r="3" spans="1:13" x14ac:dyDescent="0.25">
      <c r="A3" s="2"/>
      <c r="B3" s="2"/>
    </row>
    <row r="4" spans="1:13" x14ac:dyDescent="0.25">
      <c r="A4" s="3"/>
    </row>
    <row r="5" spans="1:13" x14ac:dyDescent="0.25">
      <c r="A5" s="3"/>
    </row>
    <row r="6" spans="1:13" x14ac:dyDescent="0.25">
      <c r="A6" s="3"/>
    </row>
    <row r="8" spans="1:13" x14ac:dyDescent="0.25">
      <c r="A8" s="3" t="s">
        <v>3</v>
      </c>
    </row>
    <row r="9" spans="1:13" ht="20.25" x14ac:dyDescent="0.3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H9" s="1" t="s">
        <v>2</v>
      </c>
    </row>
    <row r="10" spans="1:13" x14ac:dyDescent="0.25">
      <c r="A10" t="s">
        <v>11</v>
      </c>
      <c r="B10">
        <v>2</v>
      </c>
      <c r="C10">
        <v>3090</v>
      </c>
      <c r="F10" t="s">
        <v>12</v>
      </c>
      <c r="H10" s="3" t="s">
        <v>12</v>
      </c>
      <c r="I10" s="3" t="s">
        <v>13</v>
      </c>
      <c r="J10" s="3" t="s">
        <v>14</v>
      </c>
      <c r="K10" s="3" t="s">
        <v>15</v>
      </c>
      <c r="L10" s="3" t="s">
        <v>16</v>
      </c>
      <c r="M10" s="3" t="s">
        <v>17</v>
      </c>
    </row>
    <row r="11" spans="1:13" x14ac:dyDescent="0.25">
      <c r="A11" s="4" t="s">
        <v>128</v>
      </c>
      <c r="H11" t="s">
        <v>18</v>
      </c>
      <c r="I11">
        <v>7064</v>
      </c>
      <c r="J11">
        <v>6980</v>
      </c>
      <c r="K11">
        <v>7093</v>
      </c>
      <c r="L11">
        <v>7244</v>
      </c>
      <c r="M11">
        <v>8416</v>
      </c>
    </row>
    <row r="12" spans="1:13" x14ac:dyDescent="0.25">
      <c r="A12" s="4"/>
      <c r="H12" t="s">
        <v>19</v>
      </c>
      <c r="I12">
        <v>7029</v>
      </c>
      <c r="J12">
        <v>6945</v>
      </c>
      <c r="K12">
        <v>7059</v>
      </c>
      <c r="L12">
        <v>7209</v>
      </c>
      <c r="M12">
        <v>8136</v>
      </c>
    </row>
    <row r="13" spans="1:13" x14ac:dyDescent="0.25">
      <c r="A13" s="5" t="s">
        <v>129</v>
      </c>
      <c r="H13" t="s">
        <v>20</v>
      </c>
      <c r="I13">
        <v>7019</v>
      </c>
      <c r="J13">
        <v>6937</v>
      </c>
      <c r="K13">
        <v>7050</v>
      </c>
      <c r="L13">
        <v>7197</v>
      </c>
      <c r="M13">
        <v>7963</v>
      </c>
    </row>
    <row r="14" spans="1:13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  <c r="H14" t="s">
        <v>21</v>
      </c>
      <c r="I14">
        <v>7037</v>
      </c>
      <c r="J14">
        <v>6956</v>
      </c>
      <c r="K14">
        <v>7067</v>
      </c>
      <c r="L14">
        <v>7211</v>
      </c>
      <c r="M14">
        <v>7877</v>
      </c>
    </row>
    <row r="15" spans="1:13" x14ac:dyDescent="0.25">
      <c r="A15" t="s">
        <v>22</v>
      </c>
      <c r="B15">
        <v>2</v>
      </c>
      <c r="C15">
        <v>1165</v>
      </c>
      <c r="F15" t="s">
        <v>12</v>
      </c>
      <c r="H15" t="s">
        <v>23</v>
      </c>
      <c r="I15">
        <v>7024</v>
      </c>
      <c r="J15">
        <v>6955</v>
      </c>
      <c r="K15">
        <v>7054</v>
      </c>
      <c r="L15">
        <v>7196</v>
      </c>
      <c r="M15">
        <v>7726</v>
      </c>
    </row>
    <row r="16" spans="1:13" x14ac:dyDescent="0.25">
      <c r="A16" t="s">
        <v>24</v>
      </c>
      <c r="B16">
        <v>2</v>
      </c>
      <c r="C16">
        <v>1494</v>
      </c>
      <c r="F16" t="s">
        <v>12</v>
      </c>
      <c r="H16" t="s">
        <v>25</v>
      </c>
      <c r="I16">
        <v>6999</v>
      </c>
      <c r="J16">
        <v>6932</v>
      </c>
      <c r="K16">
        <v>7031</v>
      </c>
      <c r="L16">
        <v>7167</v>
      </c>
      <c r="M16">
        <v>7727</v>
      </c>
    </row>
    <row r="17" spans="1:13" x14ac:dyDescent="0.25">
      <c r="H17" t="s">
        <v>26</v>
      </c>
      <c r="I17">
        <v>6994</v>
      </c>
      <c r="J17">
        <v>6930</v>
      </c>
      <c r="K17">
        <v>7028</v>
      </c>
      <c r="L17">
        <v>7156</v>
      </c>
      <c r="M17">
        <v>7642</v>
      </c>
    </row>
    <row r="18" spans="1:13" x14ac:dyDescent="0.25">
      <c r="A18" s="5" t="s">
        <v>130</v>
      </c>
      <c r="H18" t="s">
        <v>27</v>
      </c>
      <c r="I18">
        <v>7013</v>
      </c>
      <c r="J18">
        <v>6952</v>
      </c>
      <c r="K18">
        <v>7048</v>
      </c>
      <c r="L18">
        <v>7168</v>
      </c>
      <c r="M18">
        <v>7524</v>
      </c>
    </row>
    <row r="19" spans="1:13" x14ac:dyDescent="0.25">
      <c r="A19" s="3" t="s">
        <v>4</v>
      </c>
      <c r="B19" s="3" t="s">
        <v>5</v>
      </c>
      <c r="C19" s="3" t="s">
        <v>6</v>
      </c>
      <c r="D19" s="3" t="s">
        <v>7</v>
      </c>
      <c r="E19" s="3" t="s">
        <v>8</v>
      </c>
      <c r="F19" s="3" t="s">
        <v>9</v>
      </c>
      <c r="H19" t="s">
        <v>28</v>
      </c>
      <c r="I19">
        <v>6993</v>
      </c>
      <c r="J19">
        <v>6957</v>
      </c>
      <c r="K19">
        <v>7030</v>
      </c>
      <c r="L19">
        <v>7131</v>
      </c>
      <c r="M19">
        <v>7553</v>
      </c>
    </row>
    <row r="20" spans="1:13" x14ac:dyDescent="0.25">
      <c r="A20" t="s">
        <v>29</v>
      </c>
      <c r="B20">
        <v>2</v>
      </c>
      <c r="C20">
        <v>4729</v>
      </c>
      <c r="F20" t="s">
        <v>12</v>
      </c>
      <c r="H20" t="s">
        <v>30</v>
      </c>
      <c r="I20">
        <v>6936</v>
      </c>
      <c r="J20">
        <v>6904</v>
      </c>
      <c r="K20">
        <v>6975</v>
      </c>
      <c r="L20">
        <v>7066</v>
      </c>
      <c r="M20">
        <v>7442</v>
      </c>
    </row>
    <row r="21" spans="1:13" x14ac:dyDescent="0.25">
      <c r="H21" t="s">
        <v>31</v>
      </c>
      <c r="I21">
        <v>6897</v>
      </c>
      <c r="J21">
        <v>6871</v>
      </c>
      <c r="K21">
        <v>6936</v>
      </c>
      <c r="L21">
        <v>7018</v>
      </c>
      <c r="M21">
        <v>7440</v>
      </c>
    </row>
    <row r="22" spans="1:13" x14ac:dyDescent="0.25">
      <c r="A22" s="5" t="s">
        <v>131</v>
      </c>
      <c r="H22" t="s">
        <v>32</v>
      </c>
      <c r="I22">
        <v>6831</v>
      </c>
      <c r="J22">
        <v>6805</v>
      </c>
      <c r="K22">
        <v>6871</v>
      </c>
      <c r="L22">
        <v>6942</v>
      </c>
      <c r="M22">
        <v>7496</v>
      </c>
    </row>
    <row r="23" spans="1:13" x14ac:dyDescent="0.25">
      <c r="A23" s="3" t="s">
        <v>4</v>
      </c>
      <c r="B23" s="3" t="s">
        <v>5</v>
      </c>
      <c r="C23" s="3" t="s">
        <v>6</v>
      </c>
      <c r="D23" s="3" t="s">
        <v>7</v>
      </c>
      <c r="E23" s="3" t="s">
        <v>8</v>
      </c>
      <c r="F23" s="3" t="s">
        <v>9</v>
      </c>
      <c r="H23" t="s">
        <v>33</v>
      </c>
      <c r="I23">
        <v>6850</v>
      </c>
      <c r="J23">
        <v>6819</v>
      </c>
      <c r="K23">
        <v>6876</v>
      </c>
      <c r="L23">
        <v>6933</v>
      </c>
    </row>
    <row r="24" spans="1:13" x14ac:dyDescent="0.25">
      <c r="A24" t="s">
        <v>34</v>
      </c>
      <c r="B24">
        <v>8</v>
      </c>
      <c r="C24">
        <v>1494</v>
      </c>
      <c r="F24" t="s">
        <v>12</v>
      </c>
      <c r="H24" t="s">
        <v>35</v>
      </c>
      <c r="I24">
        <v>6445</v>
      </c>
      <c r="J24">
        <v>6453</v>
      </c>
      <c r="K24">
        <v>6542</v>
      </c>
    </row>
    <row r="25" spans="1:13" x14ac:dyDescent="0.25">
      <c r="H25" t="s">
        <v>36</v>
      </c>
      <c r="I25">
        <v>6325</v>
      </c>
      <c r="J25">
        <v>6384</v>
      </c>
      <c r="K25">
        <v>6456</v>
      </c>
      <c r="L25">
        <v>6540</v>
      </c>
    </row>
    <row r="26" spans="1:13" x14ac:dyDescent="0.25">
      <c r="A26" s="5" t="s">
        <v>132</v>
      </c>
    </row>
    <row r="27" spans="1:13" x14ac:dyDescent="0.25">
      <c r="A27" s="3" t="s">
        <v>4</v>
      </c>
      <c r="B27" s="3" t="s">
        <v>5</v>
      </c>
      <c r="C27" s="3" t="s">
        <v>6</v>
      </c>
      <c r="D27" s="3" t="s">
        <v>7</v>
      </c>
      <c r="E27" s="3" t="s">
        <v>8</v>
      </c>
      <c r="F27" s="3" t="s">
        <v>9</v>
      </c>
    </row>
    <row r="28" spans="1:13" x14ac:dyDescent="0.25">
      <c r="A28" t="s">
        <v>37</v>
      </c>
      <c r="B28">
        <v>2</v>
      </c>
      <c r="C28">
        <v>1165</v>
      </c>
      <c r="F28" t="s">
        <v>12</v>
      </c>
    </row>
    <row r="29" spans="1:13" x14ac:dyDescent="0.25">
      <c r="A29" t="s">
        <v>38</v>
      </c>
      <c r="B29">
        <v>10</v>
      </c>
      <c r="C29">
        <v>1494</v>
      </c>
      <c r="F29" t="s">
        <v>12</v>
      </c>
    </row>
    <row r="31" spans="1:13" x14ac:dyDescent="0.25">
      <c r="A31" s="5" t="s">
        <v>133</v>
      </c>
    </row>
    <row r="32" spans="1:13" x14ac:dyDescent="0.25">
      <c r="A32" s="3" t="s">
        <v>4</v>
      </c>
      <c r="B32" s="3" t="s">
        <v>5</v>
      </c>
      <c r="C32" s="3" t="s">
        <v>6</v>
      </c>
      <c r="D32" s="3" t="s">
        <v>7</v>
      </c>
      <c r="E32" s="3" t="s">
        <v>8</v>
      </c>
      <c r="F32" s="3" t="s">
        <v>9</v>
      </c>
    </row>
    <row r="33" spans="1:6" x14ac:dyDescent="0.25">
      <c r="A33" t="s">
        <v>39</v>
      </c>
      <c r="B33">
        <v>2</v>
      </c>
      <c r="C33">
        <v>4611</v>
      </c>
      <c r="F33" t="s">
        <v>12</v>
      </c>
    </row>
    <row r="34" spans="1:6" x14ac:dyDescent="0.25">
      <c r="A34" t="s">
        <v>40</v>
      </c>
      <c r="B34">
        <v>2</v>
      </c>
      <c r="C34">
        <v>4617</v>
      </c>
      <c r="F34" t="s">
        <v>12</v>
      </c>
    </row>
    <row r="35" spans="1:6" x14ac:dyDescent="0.25">
      <c r="A35" t="s">
        <v>41</v>
      </c>
      <c r="B35">
        <v>2</v>
      </c>
      <c r="C35">
        <v>4839</v>
      </c>
      <c r="F35" t="s">
        <v>12</v>
      </c>
    </row>
    <row r="37" spans="1:6" x14ac:dyDescent="0.25">
      <c r="A37" s="5" t="s">
        <v>134</v>
      </c>
    </row>
    <row r="38" spans="1:6" x14ac:dyDescent="0.25">
      <c r="A38" s="3" t="s">
        <v>4</v>
      </c>
      <c r="B38" s="3" t="s">
        <v>5</v>
      </c>
      <c r="C38" s="3" t="s">
        <v>6</v>
      </c>
      <c r="D38" s="3" t="s">
        <v>7</v>
      </c>
      <c r="E38" s="3" t="s">
        <v>8</v>
      </c>
      <c r="F38" s="3" t="s">
        <v>9</v>
      </c>
    </row>
    <row r="39" spans="1:6" x14ac:dyDescent="0.25">
      <c r="A39" t="s">
        <v>42</v>
      </c>
      <c r="B39">
        <v>4</v>
      </c>
      <c r="C39">
        <v>4611</v>
      </c>
      <c r="F39" t="s">
        <v>12</v>
      </c>
    </row>
    <row r="40" spans="1:6" x14ac:dyDescent="0.25">
      <c r="A40" t="s">
        <v>43</v>
      </c>
      <c r="B40">
        <v>2</v>
      </c>
      <c r="C40">
        <v>4835</v>
      </c>
      <c r="F40" t="s">
        <v>12</v>
      </c>
    </row>
    <row r="42" spans="1:6" x14ac:dyDescent="0.25">
      <c r="A42" s="5" t="s">
        <v>135</v>
      </c>
    </row>
    <row r="43" spans="1:6" x14ac:dyDescent="0.25">
      <c r="A43" s="3" t="s">
        <v>4</v>
      </c>
      <c r="B43" s="3" t="s">
        <v>5</v>
      </c>
      <c r="C43" s="3" t="s">
        <v>6</v>
      </c>
      <c r="D43" s="3" t="s">
        <v>7</v>
      </c>
      <c r="E43" s="3" t="s">
        <v>8</v>
      </c>
      <c r="F43" s="3" t="s">
        <v>9</v>
      </c>
    </row>
    <row r="44" spans="1:6" x14ac:dyDescent="0.25">
      <c r="A44" t="s">
        <v>44</v>
      </c>
      <c r="B44">
        <v>4</v>
      </c>
      <c r="C44">
        <v>4623</v>
      </c>
      <c r="F44" t="s">
        <v>12</v>
      </c>
    </row>
    <row r="45" spans="1:6" x14ac:dyDescent="0.25">
      <c r="A45" t="s">
        <v>45</v>
      </c>
      <c r="B45">
        <v>2</v>
      </c>
      <c r="C45">
        <v>4848</v>
      </c>
      <c r="F45" t="s">
        <v>12</v>
      </c>
    </row>
    <row r="47" spans="1:6" x14ac:dyDescent="0.25">
      <c r="A47" s="5" t="s">
        <v>136</v>
      </c>
    </row>
    <row r="48" spans="1:6" x14ac:dyDescent="0.25">
      <c r="A48" s="3" t="s">
        <v>4</v>
      </c>
      <c r="B48" s="3" t="s">
        <v>5</v>
      </c>
      <c r="C48" s="3" t="s">
        <v>6</v>
      </c>
      <c r="D48" s="3" t="s">
        <v>7</v>
      </c>
      <c r="E48" s="3" t="s">
        <v>8</v>
      </c>
      <c r="F48" s="3" t="s">
        <v>9</v>
      </c>
    </row>
    <row r="49" spans="1:6" x14ac:dyDescent="0.25">
      <c r="A49" t="s">
        <v>47</v>
      </c>
      <c r="B49">
        <v>2</v>
      </c>
      <c r="C49">
        <v>642</v>
      </c>
      <c r="F49" t="s">
        <v>12</v>
      </c>
    </row>
    <row r="50" spans="1:6" x14ac:dyDescent="0.25">
      <c r="A50" t="s">
        <v>48</v>
      </c>
      <c r="B50">
        <v>2</v>
      </c>
      <c r="C50">
        <v>862</v>
      </c>
      <c r="F50" t="s">
        <v>12</v>
      </c>
    </row>
    <row r="51" spans="1:6" x14ac:dyDescent="0.25">
      <c r="A51" t="s">
        <v>49</v>
      </c>
      <c r="B51">
        <v>2</v>
      </c>
      <c r="C51">
        <v>864</v>
      </c>
      <c r="F51" t="s">
        <v>12</v>
      </c>
    </row>
    <row r="52" spans="1:6" x14ac:dyDescent="0.25">
      <c r="A52" t="s">
        <v>50</v>
      </c>
      <c r="B52">
        <v>2</v>
      </c>
      <c r="C52">
        <v>872</v>
      </c>
      <c r="F52" t="s">
        <v>12</v>
      </c>
    </row>
    <row r="53" spans="1:6" x14ac:dyDescent="0.25">
      <c r="A53" t="s">
        <v>51</v>
      </c>
      <c r="B53">
        <v>2</v>
      </c>
      <c r="C53">
        <v>895</v>
      </c>
      <c r="F53" t="s">
        <v>12</v>
      </c>
    </row>
    <row r="55" spans="1:6" x14ac:dyDescent="0.25">
      <c r="A55" s="5" t="s">
        <v>56</v>
      </c>
    </row>
    <row r="56" spans="1:6" x14ac:dyDescent="0.25">
      <c r="A56" s="3" t="s">
        <v>4</v>
      </c>
      <c r="B56" s="3" t="s">
        <v>5</v>
      </c>
      <c r="C56" s="3" t="s">
        <v>6</v>
      </c>
      <c r="D56" s="3" t="s">
        <v>7</v>
      </c>
      <c r="E56" s="3" t="s">
        <v>8</v>
      </c>
      <c r="F56" s="3" t="s">
        <v>9</v>
      </c>
    </row>
    <row r="57" spans="1:6" x14ac:dyDescent="0.25">
      <c r="A57" t="s">
        <v>52</v>
      </c>
      <c r="B57">
        <v>2</v>
      </c>
      <c r="C57">
        <v>1723</v>
      </c>
      <c r="F57" t="s">
        <v>12</v>
      </c>
    </row>
    <row r="59" spans="1:6" x14ac:dyDescent="0.25">
      <c r="A59" s="5" t="s">
        <v>137</v>
      </c>
    </row>
    <row r="60" spans="1:6" x14ac:dyDescent="0.25">
      <c r="A60" s="3" t="s">
        <v>4</v>
      </c>
      <c r="B60" s="3" t="s">
        <v>5</v>
      </c>
      <c r="C60" s="3" t="s">
        <v>6</v>
      </c>
      <c r="D60" s="3" t="s">
        <v>7</v>
      </c>
      <c r="E60" s="3" t="s">
        <v>8</v>
      </c>
      <c r="F60" s="3" t="s">
        <v>9</v>
      </c>
    </row>
    <row r="61" spans="1:6" x14ac:dyDescent="0.25">
      <c r="A61" t="s">
        <v>53</v>
      </c>
      <c r="B61">
        <v>4</v>
      </c>
      <c r="C61">
        <v>1165</v>
      </c>
      <c r="F61" t="s">
        <v>12</v>
      </c>
    </row>
    <row r="62" spans="1:6" x14ac:dyDescent="0.25">
      <c r="A62" t="s">
        <v>54</v>
      </c>
      <c r="B62">
        <v>12</v>
      </c>
      <c r="C62">
        <v>1494</v>
      </c>
      <c r="F62" t="s">
        <v>12</v>
      </c>
    </row>
    <row r="63" spans="1:6" x14ac:dyDescent="0.25">
      <c r="A63" t="s">
        <v>55</v>
      </c>
      <c r="B63">
        <v>8</v>
      </c>
      <c r="C63">
        <v>1495</v>
      </c>
      <c r="F63" t="s">
        <v>12</v>
      </c>
    </row>
    <row r="65" spans="1:6" x14ac:dyDescent="0.25">
      <c r="A65" s="5" t="s">
        <v>46</v>
      </c>
    </row>
    <row r="66" spans="1:6" x14ac:dyDescent="0.25">
      <c r="A66" s="3" t="s">
        <v>4</v>
      </c>
      <c r="B66" s="3" t="s">
        <v>5</v>
      </c>
      <c r="C66" s="3" t="s">
        <v>6</v>
      </c>
      <c r="D66" s="3" t="s">
        <v>7</v>
      </c>
      <c r="E66" s="3" t="s">
        <v>8</v>
      </c>
      <c r="F66" s="3" t="s">
        <v>9</v>
      </c>
    </row>
    <row r="67" spans="1:6" x14ac:dyDescent="0.25">
      <c r="A67" t="s">
        <v>57</v>
      </c>
      <c r="B67">
        <v>2</v>
      </c>
      <c r="C67">
        <v>684</v>
      </c>
      <c r="F67" t="s">
        <v>12</v>
      </c>
    </row>
    <row r="68" spans="1:6" x14ac:dyDescent="0.25">
      <c r="A68" t="s">
        <v>58</v>
      </c>
      <c r="B68">
        <v>2</v>
      </c>
      <c r="C68">
        <v>910</v>
      </c>
      <c r="F68" t="s">
        <v>12</v>
      </c>
    </row>
    <row r="69" spans="1:6" x14ac:dyDescent="0.25">
      <c r="A69" t="s">
        <v>59</v>
      </c>
      <c r="B69">
        <v>2</v>
      </c>
      <c r="C69">
        <v>914</v>
      </c>
      <c r="F69" t="s">
        <v>12</v>
      </c>
    </row>
    <row r="70" spans="1:6" x14ac:dyDescent="0.25">
      <c r="A70" t="s">
        <v>60</v>
      </c>
      <c r="B70">
        <v>2</v>
      </c>
      <c r="C70">
        <v>929</v>
      </c>
      <c r="F70" t="s">
        <v>12</v>
      </c>
    </row>
    <row r="71" spans="1:6" x14ac:dyDescent="0.25">
      <c r="A71" t="s">
        <v>61</v>
      </c>
      <c r="B71">
        <v>2</v>
      </c>
      <c r="C71">
        <v>935</v>
      </c>
      <c r="F71" t="s">
        <v>12</v>
      </c>
    </row>
    <row r="72" spans="1:6" x14ac:dyDescent="0.25">
      <c r="A72" t="s">
        <v>62</v>
      </c>
      <c r="B72">
        <v>2</v>
      </c>
      <c r="C72">
        <v>939</v>
      </c>
      <c r="F72" t="s">
        <v>12</v>
      </c>
    </row>
    <row r="73" spans="1:6" x14ac:dyDescent="0.25">
      <c r="A73" t="s">
        <v>63</v>
      </c>
      <c r="B73">
        <v>2</v>
      </c>
      <c r="C73">
        <v>944</v>
      </c>
      <c r="F73" t="s">
        <v>12</v>
      </c>
    </row>
    <row r="74" spans="1:6" x14ac:dyDescent="0.25">
      <c r="A74" t="s">
        <v>64</v>
      </c>
      <c r="B74">
        <v>2</v>
      </c>
      <c r="C74">
        <v>953</v>
      </c>
      <c r="F74" t="s">
        <v>12</v>
      </c>
    </row>
    <row r="75" spans="1:6" x14ac:dyDescent="0.25">
      <c r="A75" t="s">
        <v>65</v>
      </c>
      <c r="B75">
        <v>2</v>
      </c>
      <c r="C75">
        <v>979</v>
      </c>
      <c r="F75" t="s">
        <v>12</v>
      </c>
    </row>
    <row r="77" spans="1:6" x14ac:dyDescent="0.25">
      <c r="A77" s="5" t="s">
        <v>138</v>
      </c>
    </row>
    <row r="78" spans="1:6" x14ac:dyDescent="0.25">
      <c r="A78" s="3" t="s">
        <v>4</v>
      </c>
      <c r="B78" s="3" t="s">
        <v>5</v>
      </c>
      <c r="C78" s="3" t="s">
        <v>6</v>
      </c>
      <c r="D78" s="3" t="s">
        <v>7</v>
      </c>
      <c r="E78" s="3" t="s">
        <v>8</v>
      </c>
      <c r="F78" s="3" t="s">
        <v>9</v>
      </c>
    </row>
    <row r="79" spans="1:6" x14ac:dyDescent="0.25">
      <c r="A79" t="s">
        <v>66</v>
      </c>
      <c r="B79">
        <v>4</v>
      </c>
      <c r="C79">
        <v>1976</v>
      </c>
      <c r="F79" t="s">
        <v>12</v>
      </c>
    </row>
    <row r="81" spans="1:6" x14ac:dyDescent="0.25">
      <c r="A81" s="5" t="s">
        <v>139</v>
      </c>
    </row>
    <row r="82" spans="1:6" x14ac:dyDescent="0.25">
      <c r="A82" s="3" t="s">
        <v>4</v>
      </c>
      <c r="B82" s="3" t="s">
        <v>5</v>
      </c>
      <c r="C82" s="3" t="s">
        <v>6</v>
      </c>
      <c r="D82" s="3" t="s">
        <v>7</v>
      </c>
      <c r="E82" s="3" t="s">
        <v>8</v>
      </c>
      <c r="F82" s="3" t="s">
        <v>9</v>
      </c>
    </row>
    <row r="83" spans="1:6" x14ac:dyDescent="0.25">
      <c r="A83" t="s">
        <v>68</v>
      </c>
      <c r="B83">
        <v>2</v>
      </c>
      <c r="C83">
        <v>840</v>
      </c>
      <c r="F83" t="s">
        <v>12</v>
      </c>
    </row>
    <row r="84" spans="1:6" x14ac:dyDescent="0.25">
      <c r="A84" t="s">
        <v>69</v>
      </c>
      <c r="B84">
        <v>2</v>
      </c>
      <c r="C84">
        <v>841</v>
      </c>
      <c r="F84" t="s">
        <v>12</v>
      </c>
    </row>
    <row r="85" spans="1:6" x14ac:dyDescent="0.25">
      <c r="A85" t="s">
        <v>70</v>
      </c>
      <c r="B85">
        <v>2</v>
      </c>
      <c r="C85">
        <v>853</v>
      </c>
      <c r="F85" t="s">
        <v>12</v>
      </c>
    </row>
    <row r="86" spans="1:6" x14ac:dyDescent="0.25">
      <c r="A86" t="s">
        <v>71</v>
      </c>
      <c r="B86">
        <v>2</v>
      </c>
      <c r="C86">
        <v>860</v>
      </c>
      <c r="F86" t="s">
        <v>12</v>
      </c>
    </row>
    <row r="88" spans="1:6" x14ac:dyDescent="0.25">
      <c r="A88" s="5" t="s">
        <v>86</v>
      </c>
    </row>
    <row r="89" spans="1:6" x14ac:dyDescent="0.25">
      <c r="A89" s="3" t="s">
        <v>4</v>
      </c>
      <c r="B89" s="3" t="s">
        <v>5</v>
      </c>
      <c r="C89" s="3" t="s">
        <v>6</v>
      </c>
      <c r="D89" s="3" t="s">
        <v>7</v>
      </c>
      <c r="E89" s="3" t="s">
        <v>8</v>
      </c>
      <c r="F89" s="3" t="s">
        <v>9</v>
      </c>
    </row>
    <row r="90" spans="1:6" x14ac:dyDescent="0.25">
      <c r="A90" t="s">
        <v>72</v>
      </c>
      <c r="B90">
        <v>2</v>
      </c>
      <c r="C90">
        <v>512</v>
      </c>
      <c r="F90" t="s">
        <v>12</v>
      </c>
    </row>
    <row r="91" spans="1:6" x14ac:dyDescent="0.25">
      <c r="A91" t="s">
        <v>73</v>
      </c>
      <c r="B91">
        <v>2</v>
      </c>
      <c r="C91">
        <v>571</v>
      </c>
      <c r="F91" t="s">
        <v>12</v>
      </c>
    </row>
    <row r="92" spans="1:6" x14ac:dyDescent="0.25">
      <c r="A92" t="s">
        <v>74</v>
      </c>
      <c r="B92">
        <v>2</v>
      </c>
      <c r="C92">
        <v>642</v>
      </c>
      <c r="F92" t="s">
        <v>12</v>
      </c>
    </row>
    <row r="93" spans="1:6" x14ac:dyDescent="0.25">
      <c r="A93" t="s">
        <v>75</v>
      </c>
      <c r="B93">
        <v>2</v>
      </c>
      <c r="C93">
        <v>726</v>
      </c>
      <c r="F93" t="s">
        <v>12</v>
      </c>
    </row>
    <row r="94" spans="1:6" x14ac:dyDescent="0.25">
      <c r="A94" t="s">
        <v>76</v>
      </c>
      <c r="B94">
        <v>4</v>
      </c>
      <c r="C94">
        <v>1094</v>
      </c>
      <c r="F94" t="s">
        <v>12</v>
      </c>
    </row>
    <row r="95" spans="1:6" x14ac:dyDescent="0.25">
      <c r="A95" t="s">
        <v>77</v>
      </c>
      <c r="B95">
        <v>2</v>
      </c>
      <c r="C95">
        <v>1730</v>
      </c>
      <c r="F95" t="s">
        <v>12</v>
      </c>
    </row>
    <row r="96" spans="1:6" x14ac:dyDescent="0.25">
      <c r="A96" t="s">
        <v>78</v>
      </c>
      <c r="B96">
        <v>2</v>
      </c>
      <c r="C96">
        <v>1818</v>
      </c>
      <c r="F96" t="s">
        <v>12</v>
      </c>
    </row>
    <row r="98" spans="1:6" x14ac:dyDescent="0.25">
      <c r="A98" s="5" t="s">
        <v>140</v>
      </c>
    </row>
    <row r="99" spans="1:6" x14ac:dyDescent="0.25">
      <c r="A99" s="3" t="s">
        <v>4</v>
      </c>
      <c r="B99" s="3" t="s">
        <v>5</v>
      </c>
      <c r="C99" s="3" t="s">
        <v>6</v>
      </c>
      <c r="D99" s="3" t="s">
        <v>7</v>
      </c>
      <c r="E99" s="3" t="s">
        <v>8</v>
      </c>
      <c r="F99" s="3" t="s">
        <v>9</v>
      </c>
    </row>
    <row r="100" spans="1:6" x14ac:dyDescent="0.25">
      <c r="A100" t="s">
        <v>79</v>
      </c>
      <c r="B100">
        <v>2</v>
      </c>
      <c r="C100">
        <v>927</v>
      </c>
      <c r="F100" t="s">
        <v>12</v>
      </c>
    </row>
    <row r="101" spans="1:6" x14ac:dyDescent="0.25">
      <c r="A101" t="s">
        <v>80</v>
      </c>
      <c r="B101">
        <v>2</v>
      </c>
      <c r="C101">
        <v>929</v>
      </c>
      <c r="F101" t="s">
        <v>12</v>
      </c>
    </row>
    <row r="102" spans="1:6" x14ac:dyDescent="0.25">
      <c r="A102" t="s">
        <v>141</v>
      </c>
      <c r="B102">
        <v>2</v>
      </c>
      <c r="C102">
        <v>947</v>
      </c>
      <c r="F102" t="s">
        <v>12</v>
      </c>
    </row>
    <row r="103" spans="1:6" x14ac:dyDescent="0.25">
      <c r="A103" t="s">
        <v>142</v>
      </c>
      <c r="B103">
        <v>2</v>
      </c>
      <c r="C103">
        <v>949</v>
      </c>
      <c r="F103" t="s">
        <v>12</v>
      </c>
    </row>
    <row r="104" spans="1:6" x14ac:dyDescent="0.25">
      <c r="A104" t="s">
        <v>82</v>
      </c>
      <c r="B104">
        <v>2</v>
      </c>
      <c r="C104">
        <v>952</v>
      </c>
      <c r="F104" t="s">
        <v>12</v>
      </c>
    </row>
    <row r="105" spans="1:6" x14ac:dyDescent="0.25">
      <c r="A105" t="s">
        <v>83</v>
      </c>
      <c r="B105">
        <v>2</v>
      </c>
      <c r="C105">
        <v>957</v>
      </c>
      <c r="F105" t="s">
        <v>12</v>
      </c>
    </row>
    <row r="106" spans="1:6" x14ac:dyDescent="0.25">
      <c r="A106" t="s">
        <v>84</v>
      </c>
      <c r="B106">
        <v>2</v>
      </c>
      <c r="C106">
        <v>966</v>
      </c>
      <c r="F106" t="s">
        <v>12</v>
      </c>
    </row>
    <row r="107" spans="1:6" x14ac:dyDescent="0.25">
      <c r="A107" t="s">
        <v>85</v>
      </c>
      <c r="B107">
        <v>2</v>
      </c>
      <c r="C107">
        <v>991</v>
      </c>
      <c r="F107" t="s">
        <v>12</v>
      </c>
    </row>
    <row r="109" spans="1:6" x14ac:dyDescent="0.25">
      <c r="A109" s="5" t="s">
        <v>67</v>
      </c>
    </row>
    <row r="110" spans="1:6" x14ac:dyDescent="0.25">
      <c r="A110" s="3" t="s">
        <v>4</v>
      </c>
      <c r="B110" s="3" t="s">
        <v>5</v>
      </c>
      <c r="C110" s="3" t="s">
        <v>6</v>
      </c>
      <c r="D110" s="3" t="s">
        <v>7</v>
      </c>
      <c r="E110" s="3" t="s">
        <v>8</v>
      </c>
      <c r="F110" s="3" t="s">
        <v>9</v>
      </c>
    </row>
    <row r="111" spans="1:6" x14ac:dyDescent="0.25">
      <c r="A111" t="s">
        <v>87</v>
      </c>
      <c r="B111">
        <v>2</v>
      </c>
      <c r="C111">
        <v>589</v>
      </c>
      <c r="F111" t="s">
        <v>12</v>
      </c>
    </row>
    <row r="112" spans="1:6" x14ac:dyDescent="0.25">
      <c r="A112" t="s">
        <v>88</v>
      </c>
      <c r="B112">
        <v>2</v>
      </c>
      <c r="C112">
        <v>627</v>
      </c>
      <c r="F112" t="s">
        <v>12</v>
      </c>
    </row>
    <row r="113" spans="1:6" x14ac:dyDescent="0.25">
      <c r="A113" t="s">
        <v>89</v>
      </c>
      <c r="B113">
        <v>2</v>
      </c>
      <c r="C113">
        <v>649</v>
      </c>
      <c r="F113" t="s">
        <v>12</v>
      </c>
    </row>
    <row r="114" spans="1:6" x14ac:dyDescent="0.25">
      <c r="A114" t="s">
        <v>90</v>
      </c>
      <c r="B114">
        <v>2</v>
      </c>
      <c r="C114">
        <v>704</v>
      </c>
      <c r="F114" t="s">
        <v>12</v>
      </c>
    </row>
    <row r="115" spans="1:6" x14ac:dyDescent="0.25">
      <c r="A115" t="s">
        <v>91</v>
      </c>
      <c r="B115">
        <v>2</v>
      </c>
      <c r="C115">
        <v>738</v>
      </c>
      <c r="F115" t="s">
        <v>12</v>
      </c>
    </row>
    <row r="116" spans="1:6" x14ac:dyDescent="0.25">
      <c r="A116" t="s">
        <v>92</v>
      </c>
      <c r="B116">
        <v>2</v>
      </c>
      <c r="C116">
        <v>803</v>
      </c>
      <c r="F116" t="s">
        <v>12</v>
      </c>
    </row>
    <row r="117" spans="1:6" x14ac:dyDescent="0.25">
      <c r="A117" t="s">
        <v>93</v>
      </c>
      <c r="B117">
        <v>2</v>
      </c>
      <c r="C117">
        <v>818</v>
      </c>
      <c r="F117" t="s">
        <v>12</v>
      </c>
    </row>
    <row r="118" spans="1:6" x14ac:dyDescent="0.25">
      <c r="A118" t="s">
        <v>94</v>
      </c>
      <c r="B118">
        <v>2</v>
      </c>
      <c r="C118">
        <v>832</v>
      </c>
      <c r="F118" t="s">
        <v>12</v>
      </c>
    </row>
    <row r="119" spans="1:6" x14ac:dyDescent="0.25">
      <c r="A119" t="s">
        <v>95</v>
      </c>
      <c r="B119">
        <v>2</v>
      </c>
      <c r="C119">
        <v>850</v>
      </c>
      <c r="F119" t="s">
        <v>12</v>
      </c>
    </row>
    <row r="120" spans="1:6" x14ac:dyDescent="0.25">
      <c r="A120" t="s">
        <v>96</v>
      </c>
      <c r="B120">
        <v>2</v>
      </c>
      <c r="C120">
        <v>869</v>
      </c>
      <c r="F120" t="s">
        <v>12</v>
      </c>
    </row>
    <row r="121" spans="1:6" x14ac:dyDescent="0.25">
      <c r="A121" t="s">
        <v>97</v>
      </c>
      <c r="B121">
        <v>2</v>
      </c>
      <c r="C121">
        <v>875</v>
      </c>
      <c r="F121" t="s">
        <v>12</v>
      </c>
    </row>
    <row r="122" spans="1:6" x14ac:dyDescent="0.25">
      <c r="A122" t="s">
        <v>98</v>
      </c>
      <c r="B122">
        <v>2</v>
      </c>
      <c r="C122">
        <v>880</v>
      </c>
      <c r="F122" t="s">
        <v>12</v>
      </c>
    </row>
    <row r="123" spans="1:6" x14ac:dyDescent="0.25">
      <c r="A123" t="s">
        <v>99</v>
      </c>
      <c r="B123">
        <v>2</v>
      </c>
      <c r="C123">
        <v>884</v>
      </c>
      <c r="F123" t="s">
        <v>12</v>
      </c>
    </row>
    <row r="124" spans="1:6" x14ac:dyDescent="0.25">
      <c r="A124" t="s">
        <v>100</v>
      </c>
      <c r="B124">
        <v>2</v>
      </c>
      <c r="C124">
        <v>916</v>
      </c>
      <c r="F124" t="s">
        <v>12</v>
      </c>
    </row>
    <row r="125" spans="1:6" x14ac:dyDescent="0.25">
      <c r="A125" t="s">
        <v>101</v>
      </c>
      <c r="B125">
        <v>2</v>
      </c>
      <c r="C125">
        <v>935</v>
      </c>
      <c r="F125" t="s">
        <v>12</v>
      </c>
    </row>
    <row r="126" spans="1:6" x14ac:dyDescent="0.25">
      <c r="A126" t="s">
        <v>102</v>
      </c>
      <c r="B126">
        <v>2</v>
      </c>
      <c r="C126">
        <v>940</v>
      </c>
      <c r="F126" t="s">
        <v>12</v>
      </c>
    </row>
    <row r="127" spans="1:6" x14ac:dyDescent="0.25">
      <c r="A127" t="s">
        <v>103</v>
      </c>
      <c r="B127">
        <v>2</v>
      </c>
      <c r="C127">
        <v>944</v>
      </c>
      <c r="F127" t="s">
        <v>12</v>
      </c>
    </row>
    <row r="128" spans="1:6" x14ac:dyDescent="0.25">
      <c r="A128" t="s">
        <v>104</v>
      </c>
      <c r="B128">
        <v>2</v>
      </c>
      <c r="C128">
        <v>1020</v>
      </c>
      <c r="F128" t="s">
        <v>12</v>
      </c>
    </row>
    <row r="129" spans="1:6" x14ac:dyDescent="0.25">
      <c r="A129" t="s">
        <v>105</v>
      </c>
      <c r="B129">
        <v>2</v>
      </c>
      <c r="C129">
        <v>1054</v>
      </c>
      <c r="F129" t="s">
        <v>12</v>
      </c>
    </row>
    <row r="130" spans="1:6" x14ac:dyDescent="0.25">
      <c r="A130" t="s">
        <v>106</v>
      </c>
      <c r="B130">
        <v>2</v>
      </c>
      <c r="C130">
        <v>1064</v>
      </c>
      <c r="F130" t="s">
        <v>12</v>
      </c>
    </row>
    <row r="131" spans="1:6" x14ac:dyDescent="0.25">
      <c r="A131" t="s">
        <v>107</v>
      </c>
      <c r="B131">
        <v>2</v>
      </c>
      <c r="C131">
        <v>1066</v>
      </c>
      <c r="F131" t="s">
        <v>12</v>
      </c>
    </row>
    <row r="132" spans="1:6" x14ac:dyDescent="0.25">
      <c r="A132" t="s">
        <v>108</v>
      </c>
      <c r="B132">
        <v>2</v>
      </c>
      <c r="C132">
        <v>1093</v>
      </c>
      <c r="F132" t="s">
        <v>12</v>
      </c>
    </row>
    <row r="133" spans="1:6" x14ac:dyDescent="0.25">
      <c r="A133" t="s">
        <v>109</v>
      </c>
      <c r="B133">
        <v>2</v>
      </c>
      <c r="C133">
        <v>1095</v>
      </c>
      <c r="F133" t="s">
        <v>12</v>
      </c>
    </row>
    <row r="134" spans="1:6" x14ac:dyDescent="0.25">
      <c r="A134" t="s">
        <v>110</v>
      </c>
      <c r="B134">
        <v>2</v>
      </c>
      <c r="C134">
        <v>1106</v>
      </c>
      <c r="F134" t="s">
        <v>12</v>
      </c>
    </row>
    <row r="135" spans="1:6" x14ac:dyDescent="0.25">
      <c r="A135" t="s">
        <v>111</v>
      </c>
      <c r="B135">
        <v>2</v>
      </c>
      <c r="C135">
        <v>1109</v>
      </c>
      <c r="F135" t="s">
        <v>12</v>
      </c>
    </row>
    <row r="136" spans="1:6" x14ac:dyDescent="0.25">
      <c r="A136" t="s">
        <v>112</v>
      </c>
      <c r="B136">
        <v>2</v>
      </c>
      <c r="C136">
        <v>1141</v>
      </c>
      <c r="F136" t="s">
        <v>12</v>
      </c>
    </row>
    <row r="138" spans="1:6" x14ac:dyDescent="0.25">
      <c r="A138" s="3" t="s">
        <v>143</v>
      </c>
    </row>
    <row r="139" spans="1:6" x14ac:dyDescent="0.25">
      <c r="A139" s="3" t="s">
        <v>4</v>
      </c>
      <c r="B139" s="3" t="s">
        <v>5</v>
      </c>
      <c r="C139" s="3" t="s">
        <v>6</v>
      </c>
      <c r="D139" s="3" t="s">
        <v>7</v>
      </c>
      <c r="E139" s="3" t="s">
        <v>8</v>
      </c>
      <c r="F139" s="3" t="s">
        <v>9</v>
      </c>
    </row>
    <row r="140" spans="1:6" x14ac:dyDescent="0.25">
      <c r="A140" t="s">
        <v>114</v>
      </c>
      <c r="B140">
        <v>2</v>
      </c>
      <c r="C140">
        <v>699</v>
      </c>
      <c r="F140" t="s">
        <v>12</v>
      </c>
    </row>
    <row r="141" spans="1:6" x14ac:dyDescent="0.25">
      <c r="A141" t="s">
        <v>115</v>
      </c>
      <c r="B141">
        <v>2</v>
      </c>
      <c r="C141">
        <v>701</v>
      </c>
      <c r="F141" t="s">
        <v>12</v>
      </c>
    </row>
    <row r="142" spans="1:6" x14ac:dyDescent="0.25">
      <c r="A142" t="s">
        <v>116</v>
      </c>
      <c r="B142">
        <v>2</v>
      </c>
      <c r="C142">
        <v>755</v>
      </c>
      <c r="F142" t="s">
        <v>12</v>
      </c>
    </row>
    <row r="143" spans="1:6" x14ac:dyDescent="0.25">
      <c r="A143" t="s">
        <v>117</v>
      </c>
      <c r="B143">
        <v>2</v>
      </c>
      <c r="C143">
        <v>1082</v>
      </c>
      <c r="F143" t="s">
        <v>12</v>
      </c>
    </row>
    <row r="144" spans="1:6" x14ac:dyDescent="0.25">
      <c r="A144" t="s">
        <v>118</v>
      </c>
      <c r="B144">
        <v>2</v>
      </c>
      <c r="C144">
        <v>1112</v>
      </c>
      <c r="F144" t="s">
        <v>12</v>
      </c>
    </row>
    <row r="145" spans="1:6" x14ac:dyDescent="0.25">
      <c r="A145" t="s">
        <v>119</v>
      </c>
      <c r="B145">
        <v>2</v>
      </c>
      <c r="C145">
        <v>1200</v>
      </c>
      <c r="F145" t="s">
        <v>12</v>
      </c>
    </row>
    <row r="146" spans="1:6" x14ac:dyDescent="0.25">
      <c r="A146" t="s">
        <v>120</v>
      </c>
      <c r="B146">
        <v>2</v>
      </c>
      <c r="C146">
        <v>1227</v>
      </c>
      <c r="F146" t="s">
        <v>12</v>
      </c>
    </row>
    <row r="147" spans="1:6" x14ac:dyDescent="0.25">
      <c r="A147" t="s">
        <v>144</v>
      </c>
      <c r="B147">
        <v>2</v>
      </c>
      <c r="C147">
        <v>1284</v>
      </c>
      <c r="F147" t="s">
        <v>12</v>
      </c>
    </row>
    <row r="148" spans="1:6" x14ac:dyDescent="0.25">
      <c r="A148" t="s">
        <v>145</v>
      </c>
      <c r="B148">
        <v>2</v>
      </c>
      <c r="C148">
        <v>1285</v>
      </c>
      <c r="F148" t="s">
        <v>12</v>
      </c>
    </row>
    <row r="149" spans="1:6" x14ac:dyDescent="0.25">
      <c r="A149" t="s">
        <v>122</v>
      </c>
      <c r="B149">
        <v>2</v>
      </c>
      <c r="C149">
        <v>1400</v>
      </c>
      <c r="F149" t="s">
        <v>12</v>
      </c>
    </row>
    <row r="150" spans="1:6" x14ac:dyDescent="0.25">
      <c r="A150" t="s">
        <v>123</v>
      </c>
      <c r="B150">
        <v>2</v>
      </c>
      <c r="C150">
        <v>1435</v>
      </c>
      <c r="F150" t="s">
        <v>12</v>
      </c>
    </row>
    <row r="151" spans="1:6" x14ac:dyDescent="0.25">
      <c r="A151" t="s">
        <v>124</v>
      </c>
      <c r="B151">
        <v>4</v>
      </c>
      <c r="C151">
        <v>1647</v>
      </c>
      <c r="F151" t="s">
        <v>12</v>
      </c>
    </row>
    <row r="152" spans="1:6" x14ac:dyDescent="0.25">
      <c r="A152" t="s">
        <v>125</v>
      </c>
      <c r="B152">
        <v>2</v>
      </c>
      <c r="C152">
        <v>1680</v>
      </c>
      <c r="F152" t="s">
        <v>12</v>
      </c>
    </row>
    <row r="153" spans="1:6" x14ac:dyDescent="0.25">
      <c r="A153" t="s">
        <v>126</v>
      </c>
      <c r="B153">
        <v>2</v>
      </c>
      <c r="C153">
        <v>1941</v>
      </c>
      <c r="F153" t="s">
        <v>12</v>
      </c>
    </row>
    <row r="154" spans="1:6" x14ac:dyDescent="0.25">
      <c r="A154" t="s">
        <v>127</v>
      </c>
      <c r="B154">
        <v>2</v>
      </c>
      <c r="C154">
        <v>1946</v>
      </c>
      <c r="F154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42FB-FA01-4269-8362-5E043AA8B053}">
  <dimension ref="A1:M152"/>
  <sheetViews>
    <sheetView tabSelected="1" zoomScale="80" zoomScaleNormal="80" workbookViewId="0"/>
  </sheetViews>
  <sheetFormatPr defaultRowHeight="15" x14ac:dyDescent="0.25"/>
  <cols>
    <col min="1" max="1" width="42" customWidth="1"/>
  </cols>
  <sheetData>
    <row r="1" spans="1:13" ht="20.25" x14ac:dyDescent="0.3">
      <c r="A1" s="1" t="s">
        <v>0</v>
      </c>
    </row>
    <row r="2" spans="1:13" x14ac:dyDescent="0.25">
      <c r="A2" s="2" t="s">
        <v>1</v>
      </c>
      <c r="B2" s="2"/>
    </row>
    <row r="3" spans="1:13" x14ac:dyDescent="0.25">
      <c r="A3" s="2"/>
      <c r="B3" s="2"/>
    </row>
    <row r="4" spans="1:13" x14ac:dyDescent="0.25">
      <c r="A4" s="3"/>
    </row>
    <row r="5" spans="1:13" x14ac:dyDescent="0.25">
      <c r="A5" s="3"/>
    </row>
    <row r="6" spans="1:13" x14ac:dyDescent="0.25">
      <c r="A6" s="3"/>
    </row>
    <row r="7" spans="1:13" ht="20.25" x14ac:dyDescent="0.3">
      <c r="H7" s="1" t="s">
        <v>2</v>
      </c>
    </row>
    <row r="8" spans="1:13" x14ac:dyDescent="0.25">
      <c r="A8" s="3" t="s">
        <v>3</v>
      </c>
      <c r="H8" s="2" t="s">
        <v>1</v>
      </c>
    </row>
    <row r="9" spans="1:13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H9" s="3" t="s">
        <v>10</v>
      </c>
    </row>
    <row r="10" spans="1:13" x14ac:dyDescent="0.25">
      <c r="A10" t="s">
        <v>11</v>
      </c>
      <c r="B10">
        <v>2</v>
      </c>
      <c r="C10">
        <v>3250</v>
      </c>
      <c r="F10" t="s">
        <v>12</v>
      </c>
      <c r="H10" s="3" t="s">
        <v>12</v>
      </c>
      <c r="I10" s="3" t="s">
        <v>13</v>
      </c>
      <c r="J10" s="3" t="s">
        <v>14</v>
      </c>
      <c r="K10" s="3" t="s">
        <v>15</v>
      </c>
      <c r="L10" s="3" t="s">
        <v>16</v>
      </c>
      <c r="M10" s="3" t="s">
        <v>17</v>
      </c>
    </row>
    <row r="11" spans="1:13" x14ac:dyDescent="0.25">
      <c r="A11" s="4" t="s">
        <v>147</v>
      </c>
      <c r="H11" t="s">
        <v>18</v>
      </c>
      <c r="I11">
        <f>4816+1560+1048+(-14-11+5)</f>
        <v>7404</v>
      </c>
      <c r="J11">
        <f>4816+1560+961+(-14-11+5)</f>
        <v>7317</v>
      </c>
      <c r="K11">
        <f>4829+1562+1061+(-12-9+5)</f>
        <v>7436</v>
      </c>
      <c r="L11">
        <f>4829+1560+1217+(-12-7+5)</f>
        <v>7592</v>
      </c>
      <c r="M11">
        <f>2900+2064+2027+1776+(-11-7-5+5)</f>
        <v>8749</v>
      </c>
    </row>
    <row r="12" spans="1:13" x14ac:dyDescent="0.25">
      <c r="A12" s="4"/>
      <c r="H12" t="s">
        <v>19</v>
      </c>
      <c r="I12">
        <f>4816+1560+1012+(-14-11+5)</f>
        <v>7368</v>
      </c>
      <c r="J12">
        <f>4816+1560+925+(-14-11+5)</f>
        <v>7281</v>
      </c>
      <c r="K12">
        <f>4829+1562+1026+(-12-9+5)</f>
        <v>7401</v>
      </c>
      <c r="L12">
        <f>4829+1560+1181+(-12-7+5)</f>
        <v>7556</v>
      </c>
      <c r="M12">
        <f>2900+2064+2027+1487+(-11-7-5+5)</f>
        <v>8460</v>
      </c>
    </row>
    <row r="13" spans="1:13" x14ac:dyDescent="0.25">
      <c r="A13" s="3" t="s">
        <v>129</v>
      </c>
      <c r="H13" t="s">
        <v>20</v>
      </c>
      <c r="I13">
        <f>4816+1560+1003+(-14-12+5)</f>
        <v>7358</v>
      </c>
      <c r="J13">
        <f>4816+1560+917+(-14-12+5)</f>
        <v>7272</v>
      </c>
      <c r="K13">
        <f>4829+1562+1018+(-12-10+5)</f>
        <v>7392</v>
      </c>
      <c r="L13">
        <f>4829+1560+1171+(-12-8+5)</f>
        <v>7545</v>
      </c>
      <c r="M13">
        <f>2900+2064+2027+1308+(-11-7-5+5)</f>
        <v>8281</v>
      </c>
    </row>
    <row r="14" spans="1:13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  <c r="H14" t="s">
        <v>21</v>
      </c>
      <c r="I14">
        <f>4816+1560+1022+(-14-12+5)</f>
        <v>7377</v>
      </c>
      <c r="J14">
        <f>4816+1560+938+(-14-12+5)</f>
        <v>7293</v>
      </c>
      <c r="K14">
        <f>4829+1562+1036+(-12-10+5)</f>
        <v>7410</v>
      </c>
      <c r="L14">
        <f>4829+1560+1186+(-12-8+5)</f>
        <v>7560</v>
      </c>
      <c r="M14">
        <f>2900+2064+1720+1525+(-11-7-5+5)</f>
        <v>8191</v>
      </c>
    </row>
    <row r="15" spans="1:13" x14ac:dyDescent="0.25">
      <c r="A15" t="s">
        <v>22</v>
      </c>
      <c r="B15">
        <v>2</v>
      </c>
      <c r="C15">
        <v>1216</v>
      </c>
      <c r="F15" t="s">
        <v>12</v>
      </c>
      <c r="H15" t="s">
        <v>23</v>
      </c>
      <c r="I15">
        <f>4816+1560+1009+(-14-11+5)</f>
        <v>7365</v>
      </c>
      <c r="J15">
        <f>4822+1560+930+(-14-11+5)</f>
        <v>7292</v>
      </c>
      <c r="K15">
        <f>4829+1562+1023+(-12-9+5)</f>
        <v>7398</v>
      </c>
      <c r="L15">
        <f>4829+1560+1170+(-12-7+5)</f>
        <v>7545</v>
      </c>
      <c r="M15">
        <f>2900+2064+1720+1370+(-11-7-5+5)</f>
        <v>8036</v>
      </c>
    </row>
    <row r="16" spans="1:13" x14ac:dyDescent="0.25">
      <c r="A16" t="s">
        <v>24</v>
      </c>
      <c r="B16">
        <v>2</v>
      </c>
      <c r="C16">
        <v>1560</v>
      </c>
      <c r="F16" t="s">
        <v>12</v>
      </c>
      <c r="H16" t="s">
        <v>25</v>
      </c>
      <c r="I16">
        <f>4816+1560+983+(-14-11+5)</f>
        <v>7339</v>
      </c>
      <c r="J16">
        <f>4822+1560+907+(-14-11+5)</f>
        <v>7269</v>
      </c>
      <c r="K16">
        <f>4829+1562+999+(-12-9+5)</f>
        <v>7374</v>
      </c>
      <c r="L16">
        <f>4829+1560+1140+(-12-7+5)</f>
        <v>7515</v>
      </c>
      <c r="M16">
        <f>2900+2064+1720+1370+(-11-7-5+5)</f>
        <v>8036</v>
      </c>
    </row>
    <row r="17" spans="1:13" x14ac:dyDescent="0.25">
      <c r="H17" t="s">
        <v>26</v>
      </c>
      <c r="I17">
        <f>4816+1560+979+(-14-12+5)</f>
        <v>7334</v>
      </c>
      <c r="J17">
        <f>4822+1560+906+(-14-12+5)</f>
        <v>7267</v>
      </c>
      <c r="K17">
        <f>4829+1562+997+(-12-10+5)</f>
        <v>7371</v>
      </c>
      <c r="L17">
        <f>4829+1560+1130+(-12-8+5)</f>
        <v>7504</v>
      </c>
      <c r="M17">
        <f>2900+2064+1720+1281+(-11-7-5+5)</f>
        <v>7947</v>
      </c>
    </row>
    <row r="18" spans="1:13" x14ac:dyDescent="0.25">
      <c r="A18" s="3" t="s">
        <v>130</v>
      </c>
      <c r="H18" t="s">
        <v>27</v>
      </c>
      <c r="I18">
        <f>4816+1560+1000+(-14-12+5)</f>
        <v>7355</v>
      </c>
      <c r="J18">
        <f>4822+1560+929+(-14-12+5)</f>
        <v>7290</v>
      </c>
      <c r="K18">
        <f>4829+1562+1018+(-12-10+5)</f>
        <v>7392</v>
      </c>
      <c r="L18">
        <f>4829+1560+1142+(-12-8+5)</f>
        <v>7516</v>
      </c>
      <c r="M18">
        <f>2900+2064+1720+1160+(-11-7-5+5)</f>
        <v>7826</v>
      </c>
    </row>
    <row r="19" spans="1:13" x14ac:dyDescent="0.25">
      <c r="A19" s="3" t="s">
        <v>4</v>
      </c>
      <c r="B19" s="3" t="s">
        <v>5</v>
      </c>
      <c r="C19" s="3" t="s">
        <v>6</v>
      </c>
      <c r="D19" s="3" t="s">
        <v>7</v>
      </c>
      <c r="E19" s="3" t="s">
        <v>8</v>
      </c>
      <c r="F19" s="3" t="s">
        <v>9</v>
      </c>
      <c r="H19" t="s">
        <v>28</v>
      </c>
      <c r="I19">
        <f>5049+1560+744+(-14-11+5)</f>
        <v>7333</v>
      </c>
      <c r="J19">
        <f>5054+1560+699+(-13-10+5)</f>
        <v>7295</v>
      </c>
      <c r="K19">
        <f>5064+1560+764+(-12-9+5)</f>
        <v>7372</v>
      </c>
      <c r="L19">
        <f>5064+1560+868+(-12-7+5)</f>
        <v>7478</v>
      </c>
      <c r="M19">
        <f>2900+2064+1720+1188+(-11-7-5+5)</f>
        <v>7854</v>
      </c>
    </row>
    <row r="20" spans="1:13" x14ac:dyDescent="0.25">
      <c r="A20" t="s">
        <v>29</v>
      </c>
      <c r="B20">
        <v>2</v>
      </c>
      <c r="C20">
        <v>4939</v>
      </c>
      <c r="F20" t="s">
        <v>12</v>
      </c>
      <c r="H20" t="s">
        <v>30</v>
      </c>
      <c r="I20">
        <f>5049+1560+684+(-14-11+5)</f>
        <v>7273</v>
      </c>
      <c r="J20">
        <f>5054+1560+644+(-13-10+5)</f>
        <v>7240</v>
      </c>
      <c r="K20">
        <f>5064+1560+707+(-12-9+5)</f>
        <v>7315</v>
      </c>
      <c r="L20">
        <f>5064+1560+800+(-12-7+5)</f>
        <v>7410</v>
      </c>
      <c r="M20">
        <f>2900+2064+2033+759+(-11-7-5+5)</f>
        <v>7738</v>
      </c>
    </row>
    <row r="21" spans="1:13" x14ac:dyDescent="0.25">
      <c r="H21" t="s">
        <v>31</v>
      </c>
      <c r="I21">
        <f>5049+1216+986+(-14-10+5)</f>
        <v>7232</v>
      </c>
      <c r="J21">
        <f>5054+1216+952+(-13-9+5)</f>
        <v>7205</v>
      </c>
      <c r="K21">
        <f>5064+1216+1011+(-12-10+5)</f>
        <v>7274</v>
      </c>
      <c r="L21">
        <f>5064+1216+1094+(-12-8+5)</f>
        <v>7359</v>
      </c>
      <c r="M21">
        <f>2900+2064+2033+756+(-11-7-5+5)</f>
        <v>7735</v>
      </c>
    </row>
    <row r="22" spans="1:13" x14ac:dyDescent="0.25">
      <c r="A22" s="3" t="s">
        <v>148</v>
      </c>
      <c r="H22" t="s">
        <v>32</v>
      </c>
      <c r="I22">
        <f>5049+1216+917+(-14-10+5)</f>
        <v>7163</v>
      </c>
      <c r="J22">
        <f>5054+1216+883+(-13-9+5)</f>
        <v>7136</v>
      </c>
      <c r="K22">
        <f>5064+1216+943+(-12-10+5)</f>
        <v>7206</v>
      </c>
      <c r="L22">
        <f>5064+1216+1016+(-12-8+5)</f>
        <v>7281</v>
      </c>
      <c r="M22">
        <f>2900+2064+2033+810+(-11-7-5+5)</f>
        <v>7789</v>
      </c>
    </row>
    <row r="23" spans="1:13" x14ac:dyDescent="0.25">
      <c r="A23" s="3" t="s">
        <v>4</v>
      </c>
      <c r="B23" s="3" t="s">
        <v>5</v>
      </c>
      <c r="C23" s="3" t="s">
        <v>6</v>
      </c>
      <c r="D23" s="3" t="s">
        <v>7</v>
      </c>
      <c r="E23" s="3" t="s">
        <v>8</v>
      </c>
      <c r="F23" s="3" t="s">
        <v>9</v>
      </c>
      <c r="H23" t="s">
        <v>33</v>
      </c>
      <c r="I23">
        <f>5049+1216+934+(-14-10+5)</f>
        <v>7180</v>
      </c>
      <c r="J23">
        <f>5054+1216+896+(-13-9+5)</f>
        <v>7149</v>
      </c>
      <c r="K23">
        <f>5064+1216+946+(-12-10+5)</f>
        <v>7209</v>
      </c>
      <c r="L23">
        <f>5064+1216+1004+(-12-8+5)</f>
        <v>7269</v>
      </c>
    </row>
    <row r="24" spans="1:13" x14ac:dyDescent="0.25">
      <c r="A24" t="s">
        <v>34</v>
      </c>
      <c r="B24">
        <v>8</v>
      </c>
      <c r="C24">
        <v>1560</v>
      </c>
      <c r="F24" t="s">
        <v>12</v>
      </c>
      <c r="H24" t="s">
        <v>35</v>
      </c>
      <c r="I24">
        <f>4939+1828+(-8+1)</f>
        <v>6760</v>
      </c>
      <c r="J24">
        <f>4939+1836+(-8+2)</f>
        <v>6769</v>
      </c>
      <c r="K24">
        <f>4939+1927+(-8+3)</f>
        <v>6861</v>
      </c>
    </row>
    <row r="25" spans="1:13" x14ac:dyDescent="0.25">
      <c r="H25" t="s">
        <v>36</v>
      </c>
      <c r="I25">
        <f>4939+1143+563+(-8-7+5)</f>
        <v>6635</v>
      </c>
      <c r="J25">
        <f>4939+1143+624+(-8-7+5)</f>
        <v>6696</v>
      </c>
      <c r="K25">
        <f>4939+1143+697+(-8-6+5)</f>
        <v>6770</v>
      </c>
      <c r="L25">
        <f>4939+1143+784+(-8-6+5)</f>
        <v>6857</v>
      </c>
    </row>
    <row r="26" spans="1:13" x14ac:dyDescent="0.25">
      <c r="A26" s="3" t="s">
        <v>132</v>
      </c>
    </row>
    <row r="27" spans="1:13" x14ac:dyDescent="0.25">
      <c r="A27" s="3" t="s">
        <v>4</v>
      </c>
      <c r="B27" s="3" t="s">
        <v>5</v>
      </c>
      <c r="C27" s="3" t="s">
        <v>6</v>
      </c>
      <c r="D27" s="3" t="s">
        <v>7</v>
      </c>
      <c r="E27" s="3" t="s">
        <v>8</v>
      </c>
      <c r="F27" s="3" t="s">
        <v>9</v>
      </c>
    </row>
    <row r="28" spans="1:13" x14ac:dyDescent="0.25">
      <c r="A28" t="s">
        <v>37</v>
      </c>
      <c r="B28">
        <v>2</v>
      </c>
      <c r="C28">
        <v>1216</v>
      </c>
      <c r="F28" t="s">
        <v>12</v>
      </c>
    </row>
    <row r="29" spans="1:13" x14ac:dyDescent="0.25">
      <c r="A29" t="s">
        <v>38</v>
      </c>
      <c r="B29">
        <v>10</v>
      </c>
      <c r="C29">
        <v>1560</v>
      </c>
      <c r="F29" t="s">
        <v>12</v>
      </c>
    </row>
    <row r="31" spans="1:13" x14ac:dyDescent="0.25">
      <c r="A31" s="3" t="s">
        <v>133</v>
      </c>
    </row>
    <row r="32" spans="1:13" x14ac:dyDescent="0.25">
      <c r="A32" s="3" t="s">
        <v>4</v>
      </c>
      <c r="B32" s="3" t="s">
        <v>5</v>
      </c>
      <c r="C32" s="3" t="s">
        <v>6</v>
      </c>
      <c r="D32" s="3" t="s">
        <v>7</v>
      </c>
      <c r="E32" s="3" t="s">
        <v>8</v>
      </c>
      <c r="F32" s="3" t="s">
        <v>9</v>
      </c>
    </row>
    <row r="33" spans="1:6" x14ac:dyDescent="0.25">
      <c r="A33" t="s">
        <v>39</v>
      </c>
      <c r="B33">
        <v>2</v>
      </c>
      <c r="C33">
        <v>4816</v>
      </c>
      <c r="F33" t="s">
        <v>12</v>
      </c>
    </row>
    <row r="34" spans="1:6" x14ac:dyDescent="0.25">
      <c r="A34" t="s">
        <v>40</v>
      </c>
      <c r="B34">
        <v>2</v>
      </c>
      <c r="C34">
        <v>4822</v>
      </c>
      <c r="F34" t="s">
        <v>12</v>
      </c>
    </row>
    <row r="35" spans="1:6" x14ac:dyDescent="0.25">
      <c r="A35" t="s">
        <v>41</v>
      </c>
      <c r="B35">
        <v>2</v>
      </c>
      <c r="C35">
        <v>5054</v>
      </c>
      <c r="F35" t="s">
        <v>12</v>
      </c>
    </row>
    <row r="37" spans="1:6" x14ac:dyDescent="0.25">
      <c r="A37" s="3" t="s">
        <v>134</v>
      </c>
    </row>
    <row r="38" spans="1:6" x14ac:dyDescent="0.25">
      <c r="A38" s="3" t="s">
        <v>4</v>
      </c>
      <c r="B38" s="3" t="s">
        <v>5</v>
      </c>
      <c r="C38" s="3" t="s">
        <v>6</v>
      </c>
      <c r="D38" s="3" t="s">
        <v>7</v>
      </c>
      <c r="E38" s="3" t="s">
        <v>8</v>
      </c>
      <c r="F38" s="3" t="s">
        <v>9</v>
      </c>
    </row>
    <row r="39" spans="1:6" x14ac:dyDescent="0.25">
      <c r="A39" t="s">
        <v>42</v>
      </c>
      <c r="B39">
        <v>4</v>
      </c>
      <c r="C39">
        <v>4816</v>
      </c>
      <c r="F39" t="s">
        <v>12</v>
      </c>
    </row>
    <row r="40" spans="1:6" x14ac:dyDescent="0.25">
      <c r="A40" t="s">
        <v>43</v>
      </c>
      <c r="B40">
        <v>2</v>
      </c>
      <c r="C40">
        <v>5049</v>
      </c>
      <c r="F40" t="s">
        <v>12</v>
      </c>
    </row>
    <row r="42" spans="1:6" x14ac:dyDescent="0.25">
      <c r="A42" s="3" t="s">
        <v>135</v>
      </c>
    </row>
    <row r="43" spans="1:6" x14ac:dyDescent="0.25">
      <c r="A43" s="3" t="s">
        <v>4</v>
      </c>
      <c r="B43" s="3" t="s">
        <v>5</v>
      </c>
      <c r="C43" s="3" t="s">
        <v>6</v>
      </c>
      <c r="D43" s="3" t="s">
        <v>7</v>
      </c>
      <c r="E43" s="3" t="s">
        <v>8</v>
      </c>
      <c r="F43" s="3" t="s">
        <v>9</v>
      </c>
    </row>
    <row r="44" spans="1:6" x14ac:dyDescent="0.25">
      <c r="A44" t="s">
        <v>44</v>
      </c>
      <c r="B44">
        <v>4</v>
      </c>
      <c r="C44">
        <v>4829</v>
      </c>
      <c r="F44" t="s">
        <v>12</v>
      </c>
    </row>
    <row r="45" spans="1:6" x14ac:dyDescent="0.25">
      <c r="A45" t="s">
        <v>45</v>
      </c>
      <c r="B45">
        <v>2</v>
      </c>
      <c r="C45">
        <v>5064</v>
      </c>
      <c r="F45" t="s">
        <v>12</v>
      </c>
    </row>
    <row r="47" spans="1:6" x14ac:dyDescent="0.25">
      <c r="A47" s="3" t="s">
        <v>136</v>
      </c>
    </row>
    <row r="48" spans="1:6" x14ac:dyDescent="0.25">
      <c r="A48" s="3" t="s">
        <v>4</v>
      </c>
      <c r="B48" s="3" t="s">
        <v>5</v>
      </c>
      <c r="C48" s="3" t="s">
        <v>6</v>
      </c>
      <c r="D48" s="3" t="s">
        <v>7</v>
      </c>
      <c r="E48" s="3" t="s">
        <v>8</v>
      </c>
      <c r="F48" s="3" t="s">
        <v>9</v>
      </c>
    </row>
    <row r="49" spans="1:6" x14ac:dyDescent="0.25">
      <c r="A49" t="s">
        <v>47</v>
      </c>
      <c r="B49">
        <v>2</v>
      </c>
      <c r="C49">
        <v>699</v>
      </c>
      <c r="F49" t="s">
        <v>12</v>
      </c>
    </row>
    <row r="50" spans="1:6" x14ac:dyDescent="0.25">
      <c r="A50" t="s">
        <v>48</v>
      </c>
      <c r="B50">
        <v>2</v>
      </c>
      <c r="C50">
        <v>929</v>
      </c>
      <c r="F50" t="s">
        <v>12</v>
      </c>
    </row>
    <row r="51" spans="1:6" x14ac:dyDescent="0.25">
      <c r="A51" t="s">
        <v>49</v>
      </c>
      <c r="B51">
        <v>2</v>
      </c>
      <c r="C51">
        <v>930</v>
      </c>
      <c r="F51" t="s">
        <v>12</v>
      </c>
    </row>
    <row r="52" spans="1:6" x14ac:dyDescent="0.25">
      <c r="A52" t="s">
        <v>50</v>
      </c>
      <c r="B52">
        <v>2</v>
      </c>
      <c r="C52">
        <v>938</v>
      </c>
      <c r="F52" t="s">
        <v>12</v>
      </c>
    </row>
    <row r="53" spans="1:6" x14ac:dyDescent="0.25">
      <c r="A53" t="s">
        <v>51</v>
      </c>
      <c r="B53">
        <v>2</v>
      </c>
      <c r="C53">
        <v>961</v>
      </c>
      <c r="F53" t="s">
        <v>12</v>
      </c>
    </row>
    <row r="55" spans="1:6" x14ac:dyDescent="0.25">
      <c r="A55" s="3" t="s">
        <v>56</v>
      </c>
    </row>
    <row r="56" spans="1:6" x14ac:dyDescent="0.25">
      <c r="A56" s="3" t="s">
        <v>4</v>
      </c>
      <c r="B56" s="3" t="s">
        <v>5</v>
      </c>
      <c r="C56" s="3" t="s">
        <v>6</v>
      </c>
      <c r="D56" s="3" t="s">
        <v>7</v>
      </c>
      <c r="E56" s="3" t="s">
        <v>8</v>
      </c>
      <c r="F56" s="3" t="s">
        <v>9</v>
      </c>
    </row>
    <row r="57" spans="1:6" x14ac:dyDescent="0.25">
      <c r="A57" t="s">
        <v>52</v>
      </c>
      <c r="B57">
        <v>2</v>
      </c>
      <c r="C57">
        <v>1829</v>
      </c>
      <c r="F57" t="s">
        <v>12</v>
      </c>
    </row>
    <row r="59" spans="1:6" x14ac:dyDescent="0.25">
      <c r="A59" s="3" t="s">
        <v>137</v>
      </c>
    </row>
    <row r="60" spans="1:6" x14ac:dyDescent="0.25">
      <c r="A60" s="3" t="s">
        <v>4</v>
      </c>
      <c r="B60" s="3" t="s">
        <v>5</v>
      </c>
      <c r="C60" s="3" t="s">
        <v>6</v>
      </c>
      <c r="D60" s="3" t="s">
        <v>7</v>
      </c>
      <c r="E60" s="3" t="s">
        <v>8</v>
      </c>
      <c r="F60" s="3" t="s">
        <v>9</v>
      </c>
    </row>
    <row r="61" spans="1:6" x14ac:dyDescent="0.25">
      <c r="A61" t="s">
        <v>53</v>
      </c>
      <c r="B61">
        <v>4</v>
      </c>
      <c r="C61">
        <v>1216</v>
      </c>
      <c r="F61" t="s">
        <v>12</v>
      </c>
    </row>
    <row r="62" spans="1:6" x14ac:dyDescent="0.25">
      <c r="A62" t="s">
        <v>54</v>
      </c>
      <c r="B62">
        <v>12</v>
      </c>
      <c r="C62">
        <v>1560</v>
      </c>
      <c r="F62" t="s">
        <v>12</v>
      </c>
    </row>
    <row r="63" spans="1:6" x14ac:dyDescent="0.25">
      <c r="A63" t="s">
        <v>55</v>
      </c>
      <c r="B63">
        <v>8</v>
      </c>
      <c r="C63">
        <v>1562</v>
      </c>
      <c r="F63" t="s">
        <v>12</v>
      </c>
    </row>
    <row r="65" spans="1:6" x14ac:dyDescent="0.25">
      <c r="A65" s="3" t="s">
        <v>46</v>
      </c>
    </row>
    <row r="66" spans="1:6" x14ac:dyDescent="0.25">
      <c r="A66" s="3" t="s">
        <v>4</v>
      </c>
      <c r="B66" s="3" t="s">
        <v>5</v>
      </c>
      <c r="C66" s="3" t="s">
        <v>6</v>
      </c>
      <c r="D66" s="3" t="s">
        <v>7</v>
      </c>
      <c r="E66" s="3" t="s">
        <v>8</v>
      </c>
      <c r="F66" s="3" t="s">
        <v>9</v>
      </c>
    </row>
    <row r="67" spans="1:6" x14ac:dyDescent="0.25">
      <c r="A67" t="s">
        <v>57</v>
      </c>
      <c r="B67">
        <v>2</v>
      </c>
      <c r="C67">
        <v>744</v>
      </c>
      <c r="F67" t="s">
        <v>12</v>
      </c>
    </row>
    <row r="68" spans="1:6" x14ac:dyDescent="0.25">
      <c r="A68" t="s">
        <v>58</v>
      </c>
      <c r="B68">
        <v>2</v>
      </c>
      <c r="C68">
        <v>979</v>
      </c>
      <c r="F68" t="s">
        <v>12</v>
      </c>
    </row>
    <row r="69" spans="1:6" x14ac:dyDescent="0.25">
      <c r="A69" t="s">
        <v>59</v>
      </c>
      <c r="B69">
        <v>2</v>
      </c>
      <c r="C69">
        <v>983</v>
      </c>
      <c r="F69" t="s">
        <v>12</v>
      </c>
    </row>
    <row r="70" spans="1:6" x14ac:dyDescent="0.25">
      <c r="A70" t="s">
        <v>60</v>
      </c>
      <c r="B70">
        <v>2</v>
      </c>
      <c r="C70">
        <v>1000</v>
      </c>
      <c r="F70" t="s">
        <v>12</v>
      </c>
    </row>
    <row r="71" spans="1:6" x14ac:dyDescent="0.25">
      <c r="A71" t="s">
        <v>61</v>
      </c>
      <c r="B71">
        <v>2</v>
      </c>
      <c r="C71">
        <v>1003</v>
      </c>
      <c r="F71" t="s">
        <v>12</v>
      </c>
    </row>
    <row r="72" spans="1:6" x14ac:dyDescent="0.25">
      <c r="A72" t="s">
        <v>62</v>
      </c>
      <c r="B72">
        <v>2</v>
      </c>
      <c r="C72">
        <v>1009</v>
      </c>
      <c r="F72" t="s">
        <v>12</v>
      </c>
    </row>
    <row r="73" spans="1:6" x14ac:dyDescent="0.25">
      <c r="A73" t="s">
        <v>63</v>
      </c>
      <c r="B73">
        <v>2</v>
      </c>
      <c r="C73">
        <v>1012</v>
      </c>
      <c r="F73" t="s">
        <v>12</v>
      </c>
    </row>
    <row r="74" spans="1:6" x14ac:dyDescent="0.25">
      <c r="A74" t="s">
        <v>64</v>
      </c>
      <c r="B74">
        <v>2</v>
      </c>
      <c r="C74">
        <v>1022</v>
      </c>
      <c r="F74" t="s">
        <v>12</v>
      </c>
    </row>
    <row r="75" spans="1:6" x14ac:dyDescent="0.25">
      <c r="A75" t="s">
        <v>65</v>
      </c>
      <c r="B75">
        <v>2</v>
      </c>
      <c r="C75">
        <v>1048</v>
      </c>
      <c r="F75" t="s">
        <v>12</v>
      </c>
    </row>
    <row r="77" spans="1:6" x14ac:dyDescent="0.25">
      <c r="A77" s="3" t="s">
        <v>138</v>
      </c>
    </row>
    <row r="78" spans="1:6" x14ac:dyDescent="0.25">
      <c r="A78" s="3" t="s">
        <v>4</v>
      </c>
      <c r="B78" s="3" t="s">
        <v>5</v>
      </c>
      <c r="C78" s="3" t="s">
        <v>6</v>
      </c>
      <c r="D78" s="3" t="s">
        <v>7</v>
      </c>
      <c r="E78" s="3" t="s">
        <v>8</v>
      </c>
      <c r="F78" s="3" t="s">
        <v>9</v>
      </c>
    </row>
    <row r="79" spans="1:6" x14ac:dyDescent="0.25">
      <c r="A79" t="s">
        <v>66</v>
      </c>
      <c r="B79">
        <v>4</v>
      </c>
      <c r="C79">
        <v>2064</v>
      </c>
      <c r="F79" t="s">
        <v>12</v>
      </c>
    </row>
    <row r="81" spans="1:6" x14ac:dyDescent="0.25">
      <c r="A81" s="3" t="s">
        <v>139</v>
      </c>
    </row>
    <row r="82" spans="1:6" x14ac:dyDescent="0.25">
      <c r="A82" s="3" t="s">
        <v>4</v>
      </c>
      <c r="B82" s="3" t="s">
        <v>5</v>
      </c>
      <c r="C82" s="3" t="s">
        <v>6</v>
      </c>
      <c r="D82" s="3" t="s">
        <v>7</v>
      </c>
      <c r="E82" s="3" t="s">
        <v>8</v>
      </c>
      <c r="F82" s="3" t="s">
        <v>9</v>
      </c>
    </row>
    <row r="83" spans="1:6" x14ac:dyDescent="0.25">
      <c r="A83" t="s">
        <v>68</v>
      </c>
      <c r="B83">
        <v>2</v>
      </c>
      <c r="C83">
        <v>906</v>
      </c>
      <c r="F83" t="s">
        <v>12</v>
      </c>
    </row>
    <row r="84" spans="1:6" x14ac:dyDescent="0.25">
      <c r="A84" t="s">
        <v>69</v>
      </c>
      <c r="B84">
        <v>2</v>
      </c>
      <c r="C84">
        <v>907</v>
      </c>
      <c r="F84" t="s">
        <v>12</v>
      </c>
    </row>
    <row r="85" spans="1:6" x14ac:dyDescent="0.25">
      <c r="A85" t="s">
        <v>70</v>
      </c>
      <c r="B85">
        <v>2</v>
      </c>
      <c r="C85">
        <v>917</v>
      </c>
      <c r="F85" t="s">
        <v>12</v>
      </c>
    </row>
    <row r="86" spans="1:6" x14ac:dyDescent="0.25">
      <c r="A86" t="s">
        <v>71</v>
      </c>
      <c r="B86">
        <v>2</v>
      </c>
      <c r="C86">
        <v>925</v>
      </c>
      <c r="F86" t="s">
        <v>12</v>
      </c>
    </row>
    <row r="87" spans="1:6" x14ac:dyDescent="0.25">
      <c r="A87" t="s">
        <v>87</v>
      </c>
      <c r="B87">
        <v>2</v>
      </c>
      <c r="C87">
        <v>644</v>
      </c>
      <c r="F87" t="s">
        <v>12</v>
      </c>
    </row>
    <row r="88" spans="1:6" x14ac:dyDescent="0.25">
      <c r="A88" t="s">
        <v>93</v>
      </c>
      <c r="B88">
        <v>2</v>
      </c>
      <c r="C88">
        <v>883</v>
      </c>
      <c r="F88" t="s">
        <v>12</v>
      </c>
    </row>
    <row r="89" spans="1:6" x14ac:dyDescent="0.25">
      <c r="A89" t="s">
        <v>94</v>
      </c>
      <c r="B89">
        <v>2</v>
      </c>
      <c r="C89">
        <v>896</v>
      </c>
      <c r="F89" t="s">
        <v>12</v>
      </c>
    </row>
    <row r="90" spans="1:6" x14ac:dyDescent="0.25">
      <c r="A90" t="s">
        <v>99</v>
      </c>
      <c r="B90">
        <v>2</v>
      </c>
      <c r="C90">
        <v>952</v>
      </c>
      <c r="F90" t="s">
        <v>12</v>
      </c>
    </row>
    <row r="92" spans="1:6" x14ac:dyDescent="0.25">
      <c r="A92" s="3" t="s">
        <v>86</v>
      </c>
    </row>
    <row r="93" spans="1:6" x14ac:dyDescent="0.25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 x14ac:dyDescent="0.25">
      <c r="A94" t="s">
        <v>72</v>
      </c>
      <c r="B94">
        <v>2</v>
      </c>
      <c r="C94">
        <v>563</v>
      </c>
      <c r="F94" t="s">
        <v>12</v>
      </c>
    </row>
    <row r="95" spans="1:6" x14ac:dyDescent="0.25">
      <c r="A95" t="s">
        <v>73</v>
      </c>
      <c r="B95">
        <v>2</v>
      </c>
      <c r="C95">
        <v>623</v>
      </c>
      <c r="F95" t="s">
        <v>12</v>
      </c>
    </row>
    <row r="96" spans="1:6" x14ac:dyDescent="0.25">
      <c r="A96" t="s">
        <v>74</v>
      </c>
      <c r="B96">
        <v>2</v>
      </c>
      <c r="C96">
        <v>697</v>
      </c>
      <c r="F96" t="s">
        <v>12</v>
      </c>
    </row>
    <row r="97" spans="1:6" x14ac:dyDescent="0.25">
      <c r="A97" t="s">
        <v>75</v>
      </c>
      <c r="B97">
        <v>2</v>
      </c>
      <c r="C97">
        <v>784</v>
      </c>
      <c r="F97" t="s">
        <v>12</v>
      </c>
    </row>
    <row r="98" spans="1:6" x14ac:dyDescent="0.25">
      <c r="A98" t="s">
        <v>76</v>
      </c>
      <c r="B98">
        <v>4</v>
      </c>
      <c r="C98">
        <v>1143</v>
      </c>
      <c r="F98" t="s">
        <v>12</v>
      </c>
    </row>
    <row r="99" spans="1:6" x14ac:dyDescent="0.25">
      <c r="A99" t="s">
        <v>77</v>
      </c>
      <c r="B99">
        <v>2</v>
      </c>
      <c r="C99">
        <v>1836</v>
      </c>
      <c r="F99" t="s">
        <v>12</v>
      </c>
    </row>
    <row r="100" spans="1:6" x14ac:dyDescent="0.25">
      <c r="A100" t="s">
        <v>78</v>
      </c>
      <c r="B100">
        <v>2</v>
      </c>
      <c r="C100">
        <v>1927</v>
      </c>
      <c r="F100" t="s">
        <v>12</v>
      </c>
    </row>
    <row r="102" spans="1:6" x14ac:dyDescent="0.25">
      <c r="A102" s="3" t="s">
        <v>140</v>
      </c>
    </row>
    <row r="103" spans="1:6" x14ac:dyDescent="0.25">
      <c r="A103" s="3" t="s">
        <v>4</v>
      </c>
      <c r="B103" s="3" t="s">
        <v>5</v>
      </c>
      <c r="C103" s="3" t="s">
        <v>6</v>
      </c>
      <c r="D103" s="3" t="s">
        <v>7</v>
      </c>
      <c r="E103" s="3" t="s">
        <v>8</v>
      </c>
      <c r="F103" s="3" t="s">
        <v>9</v>
      </c>
    </row>
    <row r="104" spans="1:6" x14ac:dyDescent="0.25">
      <c r="A104" t="s">
        <v>79</v>
      </c>
      <c r="B104">
        <v>2</v>
      </c>
      <c r="C104">
        <v>997</v>
      </c>
      <c r="F104" t="s">
        <v>12</v>
      </c>
    </row>
    <row r="105" spans="1:6" x14ac:dyDescent="0.25">
      <c r="A105" t="s">
        <v>80</v>
      </c>
      <c r="B105">
        <v>2</v>
      </c>
      <c r="C105">
        <v>999</v>
      </c>
      <c r="F105" t="s">
        <v>12</v>
      </c>
    </row>
    <row r="106" spans="1:6" x14ac:dyDescent="0.25">
      <c r="A106" t="s">
        <v>81</v>
      </c>
      <c r="B106">
        <v>4</v>
      </c>
      <c r="C106">
        <v>1018</v>
      </c>
      <c r="F106" t="s">
        <v>12</v>
      </c>
    </row>
    <row r="107" spans="1:6" x14ac:dyDescent="0.25">
      <c r="A107" t="s">
        <v>82</v>
      </c>
      <c r="B107">
        <v>2</v>
      </c>
      <c r="C107">
        <v>1023</v>
      </c>
      <c r="F107" t="s">
        <v>12</v>
      </c>
    </row>
    <row r="108" spans="1:6" x14ac:dyDescent="0.25">
      <c r="A108" t="s">
        <v>83</v>
      </c>
      <c r="B108">
        <v>2</v>
      </c>
      <c r="C108">
        <v>1026</v>
      </c>
      <c r="F108" t="s">
        <v>12</v>
      </c>
    </row>
    <row r="109" spans="1:6" x14ac:dyDescent="0.25">
      <c r="A109" t="s">
        <v>84</v>
      </c>
      <c r="B109">
        <v>2</v>
      </c>
      <c r="C109">
        <v>1036</v>
      </c>
      <c r="F109" t="s">
        <v>12</v>
      </c>
    </row>
    <row r="110" spans="1:6" x14ac:dyDescent="0.25">
      <c r="A110" t="s">
        <v>85</v>
      </c>
      <c r="B110">
        <v>2</v>
      </c>
      <c r="C110">
        <v>1061</v>
      </c>
      <c r="F110" t="s">
        <v>12</v>
      </c>
    </row>
    <row r="111" spans="1:6" x14ac:dyDescent="0.25">
      <c r="A111" t="s">
        <v>89</v>
      </c>
      <c r="B111">
        <v>2</v>
      </c>
      <c r="C111">
        <v>707</v>
      </c>
      <c r="F111" t="s">
        <v>12</v>
      </c>
    </row>
    <row r="112" spans="1:6" x14ac:dyDescent="0.25">
      <c r="A112" t="s">
        <v>90</v>
      </c>
      <c r="B112">
        <v>2</v>
      </c>
      <c r="C112">
        <v>764</v>
      </c>
      <c r="F112" t="s">
        <v>12</v>
      </c>
    </row>
    <row r="113" spans="1:6" x14ac:dyDescent="0.25">
      <c r="A113" t="s">
        <v>91</v>
      </c>
      <c r="B113">
        <v>2</v>
      </c>
      <c r="C113">
        <v>800</v>
      </c>
      <c r="F113" t="s">
        <v>12</v>
      </c>
    </row>
    <row r="114" spans="1:6" x14ac:dyDescent="0.25">
      <c r="A114" t="s">
        <v>92</v>
      </c>
      <c r="B114">
        <v>2</v>
      </c>
      <c r="C114">
        <v>868</v>
      </c>
      <c r="F114" t="s">
        <v>12</v>
      </c>
    </row>
    <row r="115" spans="1:6" x14ac:dyDescent="0.25">
      <c r="A115" t="s">
        <v>97</v>
      </c>
      <c r="B115">
        <v>2</v>
      </c>
      <c r="C115">
        <v>943</v>
      </c>
      <c r="F115" t="s">
        <v>12</v>
      </c>
    </row>
    <row r="116" spans="1:6" x14ac:dyDescent="0.25">
      <c r="A116" t="s">
        <v>98</v>
      </c>
      <c r="B116">
        <v>2</v>
      </c>
      <c r="C116">
        <v>946</v>
      </c>
      <c r="F116" t="s">
        <v>12</v>
      </c>
    </row>
    <row r="117" spans="1:6" x14ac:dyDescent="0.25">
      <c r="A117" t="s">
        <v>101</v>
      </c>
      <c r="B117">
        <v>2</v>
      </c>
      <c r="C117">
        <v>1005</v>
      </c>
      <c r="F117" t="s">
        <v>12</v>
      </c>
    </row>
    <row r="118" spans="1:6" x14ac:dyDescent="0.25">
      <c r="A118" t="s">
        <v>102</v>
      </c>
      <c r="B118">
        <v>2</v>
      </c>
      <c r="C118">
        <v>1011</v>
      </c>
      <c r="F118" t="s">
        <v>12</v>
      </c>
    </row>
    <row r="119" spans="1:6" x14ac:dyDescent="0.25">
      <c r="A119" t="s">
        <v>103</v>
      </c>
      <c r="B119">
        <v>2</v>
      </c>
      <c r="C119">
        <v>1016</v>
      </c>
      <c r="F119" t="s">
        <v>12</v>
      </c>
    </row>
    <row r="120" spans="1:6" x14ac:dyDescent="0.25">
      <c r="A120" t="s">
        <v>104</v>
      </c>
      <c r="B120">
        <v>2</v>
      </c>
      <c r="C120">
        <v>1094</v>
      </c>
      <c r="F120" t="s">
        <v>12</v>
      </c>
    </row>
    <row r="121" spans="1:6" x14ac:dyDescent="0.25">
      <c r="A121" t="s">
        <v>105</v>
      </c>
      <c r="B121">
        <v>2</v>
      </c>
      <c r="C121">
        <v>1130</v>
      </c>
      <c r="F121" t="s">
        <v>12</v>
      </c>
    </row>
    <row r="122" spans="1:6" x14ac:dyDescent="0.25">
      <c r="A122" t="s">
        <v>106</v>
      </c>
      <c r="B122">
        <v>2</v>
      </c>
      <c r="C122">
        <v>1140</v>
      </c>
      <c r="F122" t="s">
        <v>12</v>
      </c>
    </row>
    <row r="123" spans="1:6" x14ac:dyDescent="0.25">
      <c r="A123" t="s">
        <v>107</v>
      </c>
      <c r="B123">
        <v>2</v>
      </c>
      <c r="C123">
        <v>1142</v>
      </c>
    </row>
    <row r="124" spans="1:6" x14ac:dyDescent="0.25">
      <c r="A124" t="s">
        <v>108</v>
      </c>
      <c r="B124">
        <v>2</v>
      </c>
      <c r="C124">
        <v>1170</v>
      </c>
    </row>
    <row r="125" spans="1:6" x14ac:dyDescent="0.25">
      <c r="A125" t="s">
        <v>109</v>
      </c>
      <c r="B125">
        <v>2</v>
      </c>
      <c r="C125">
        <v>1171</v>
      </c>
    </row>
    <row r="126" spans="1:6" x14ac:dyDescent="0.25">
      <c r="A126" t="s">
        <v>110</v>
      </c>
      <c r="B126">
        <v>2</v>
      </c>
      <c r="C126">
        <v>1181</v>
      </c>
    </row>
    <row r="127" spans="1:6" x14ac:dyDescent="0.25">
      <c r="A127" t="s">
        <v>111</v>
      </c>
      <c r="B127">
        <v>2</v>
      </c>
      <c r="C127">
        <v>1186</v>
      </c>
    </row>
    <row r="128" spans="1:6" x14ac:dyDescent="0.25">
      <c r="A128" t="s">
        <v>112</v>
      </c>
      <c r="B128">
        <v>2</v>
      </c>
      <c r="C128">
        <v>1217</v>
      </c>
    </row>
    <row r="130" spans="1:6" x14ac:dyDescent="0.25">
      <c r="A130" s="3" t="s">
        <v>67</v>
      </c>
    </row>
    <row r="131" spans="1:6" x14ac:dyDescent="0.25">
      <c r="A131" s="3" t="s">
        <v>4</v>
      </c>
      <c r="B131" s="3" t="s">
        <v>5</v>
      </c>
      <c r="C131" s="3" t="s">
        <v>6</v>
      </c>
      <c r="D131" s="3" t="s">
        <v>7</v>
      </c>
      <c r="E131" s="3" t="s">
        <v>8</v>
      </c>
      <c r="F131" s="3" t="s">
        <v>9</v>
      </c>
    </row>
    <row r="132" spans="1:6" x14ac:dyDescent="0.25">
      <c r="A132" t="s">
        <v>88</v>
      </c>
      <c r="B132">
        <v>2</v>
      </c>
      <c r="C132">
        <v>684</v>
      </c>
      <c r="F132" t="s">
        <v>12</v>
      </c>
    </row>
    <row r="133" spans="1:6" x14ac:dyDescent="0.25">
      <c r="A133" t="s">
        <v>95</v>
      </c>
      <c r="B133">
        <v>2</v>
      </c>
      <c r="C133">
        <v>917</v>
      </c>
      <c r="F133" t="s">
        <v>12</v>
      </c>
    </row>
    <row r="134" spans="1:6" x14ac:dyDescent="0.25">
      <c r="A134" t="s">
        <v>96</v>
      </c>
      <c r="B134">
        <v>2</v>
      </c>
      <c r="C134">
        <v>934</v>
      </c>
      <c r="F134" t="s">
        <v>12</v>
      </c>
    </row>
    <row r="135" spans="1:6" x14ac:dyDescent="0.25">
      <c r="A135" t="s">
        <v>100</v>
      </c>
      <c r="B135">
        <v>2</v>
      </c>
      <c r="C135">
        <v>986</v>
      </c>
      <c r="F135" t="s">
        <v>12</v>
      </c>
    </row>
    <row r="137" spans="1:6" x14ac:dyDescent="0.25">
      <c r="A137" s="3" t="s">
        <v>113</v>
      </c>
    </row>
    <row r="138" spans="1:6" x14ac:dyDescent="0.25">
      <c r="A138" s="3" t="s">
        <v>4</v>
      </c>
      <c r="B138" s="3" t="s">
        <v>5</v>
      </c>
      <c r="C138" s="3" t="s">
        <v>6</v>
      </c>
      <c r="D138" s="3" t="s">
        <v>7</v>
      </c>
      <c r="E138" s="3" t="s">
        <v>8</v>
      </c>
      <c r="F138" s="3" t="s">
        <v>9</v>
      </c>
    </row>
    <row r="139" spans="1:6" x14ac:dyDescent="0.25">
      <c r="A139" t="s">
        <v>114</v>
      </c>
      <c r="B139">
        <v>2</v>
      </c>
      <c r="C139">
        <v>756</v>
      </c>
      <c r="F139" t="s">
        <v>12</v>
      </c>
    </row>
    <row r="140" spans="1:6" x14ac:dyDescent="0.25">
      <c r="A140" t="s">
        <v>115</v>
      </c>
      <c r="B140">
        <v>2</v>
      </c>
      <c r="C140">
        <v>759</v>
      </c>
      <c r="F140" t="s">
        <v>12</v>
      </c>
    </row>
    <row r="141" spans="1:6" x14ac:dyDescent="0.25">
      <c r="A141" t="s">
        <v>116</v>
      </c>
      <c r="B141">
        <v>2</v>
      </c>
      <c r="C141">
        <v>810</v>
      </c>
      <c r="F141" t="s">
        <v>12</v>
      </c>
    </row>
    <row r="142" spans="1:6" x14ac:dyDescent="0.25">
      <c r="A142" t="s">
        <v>117</v>
      </c>
      <c r="B142">
        <v>2</v>
      </c>
      <c r="C142">
        <v>1160</v>
      </c>
      <c r="F142" t="s">
        <v>12</v>
      </c>
    </row>
    <row r="143" spans="1:6" x14ac:dyDescent="0.25">
      <c r="A143" t="s">
        <v>118</v>
      </c>
      <c r="B143">
        <v>2</v>
      </c>
      <c r="C143">
        <v>1188</v>
      </c>
      <c r="F143" t="s">
        <v>12</v>
      </c>
    </row>
    <row r="144" spans="1:6" x14ac:dyDescent="0.25">
      <c r="A144" t="s">
        <v>119</v>
      </c>
      <c r="B144">
        <v>2</v>
      </c>
      <c r="C144">
        <v>1281</v>
      </c>
      <c r="F144" t="s">
        <v>12</v>
      </c>
    </row>
    <row r="145" spans="1:6" x14ac:dyDescent="0.25">
      <c r="A145" t="s">
        <v>120</v>
      </c>
      <c r="B145">
        <v>2</v>
      </c>
      <c r="C145">
        <v>1308</v>
      </c>
      <c r="F145" t="s">
        <v>12</v>
      </c>
    </row>
    <row r="146" spans="1:6" x14ac:dyDescent="0.25">
      <c r="A146" t="s">
        <v>121</v>
      </c>
      <c r="B146">
        <v>4</v>
      </c>
      <c r="C146">
        <v>1370</v>
      </c>
      <c r="F146" t="s">
        <v>12</v>
      </c>
    </row>
    <row r="147" spans="1:6" x14ac:dyDescent="0.25">
      <c r="A147" t="s">
        <v>122</v>
      </c>
      <c r="B147">
        <v>2</v>
      </c>
      <c r="C147">
        <v>1487</v>
      </c>
      <c r="F147" t="s">
        <v>12</v>
      </c>
    </row>
    <row r="148" spans="1:6" x14ac:dyDescent="0.25">
      <c r="A148" t="s">
        <v>123</v>
      </c>
      <c r="B148">
        <v>2</v>
      </c>
      <c r="C148">
        <v>1525</v>
      </c>
      <c r="F148" t="s">
        <v>12</v>
      </c>
    </row>
    <row r="149" spans="1:6" x14ac:dyDescent="0.25">
      <c r="A149" t="s">
        <v>124</v>
      </c>
      <c r="B149">
        <v>4</v>
      </c>
      <c r="C149">
        <v>1720</v>
      </c>
      <c r="F149" t="s">
        <v>12</v>
      </c>
    </row>
    <row r="150" spans="1:6" x14ac:dyDescent="0.25">
      <c r="A150" t="s">
        <v>125</v>
      </c>
      <c r="B150">
        <v>2</v>
      </c>
      <c r="C150">
        <v>1776</v>
      </c>
      <c r="F150" t="s">
        <v>12</v>
      </c>
    </row>
    <row r="151" spans="1:6" x14ac:dyDescent="0.25">
      <c r="A151" t="s">
        <v>126</v>
      </c>
      <c r="B151">
        <v>2</v>
      </c>
      <c r="C151">
        <v>2027</v>
      </c>
      <c r="F151" t="s">
        <v>12</v>
      </c>
    </row>
    <row r="152" spans="1:6" x14ac:dyDescent="0.25">
      <c r="A152" t="s">
        <v>127</v>
      </c>
      <c r="B152">
        <v>2</v>
      </c>
      <c r="C152">
        <v>2033</v>
      </c>
      <c r="F152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33</vt:lpstr>
      <vt:lpstr>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2023-01-16T11:12:14Z</dcterms:created>
  <dcterms:modified xsi:type="dcterms:W3CDTF">2024-02-12T08:58:41Z</dcterms:modified>
</cp:coreProperties>
</file>