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LINES All\Element 3\"/>
    </mc:Choice>
  </mc:AlternateContent>
  <bookViews>
    <workbookView xWindow="1860" yWindow="0" windowWidth="17670" windowHeight="11700"/>
  </bookViews>
  <sheets>
    <sheet name="XXS" sheetId="7" r:id="rId1"/>
    <sheet name="XS" sheetId="1" r:id="rId2"/>
    <sheet name="S" sheetId="4" r:id="rId3"/>
    <sheet name="M" sheetId="5" r:id="rId4"/>
    <sheet name="L" sheetId="6" r:id="rId5"/>
  </sheets>
  <calcPr calcId="152511"/>
</workbook>
</file>

<file path=xl/calcChain.xml><?xml version="1.0" encoding="utf-8"?>
<calcChain xmlns="http://schemas.openxmlformats.org/spreadsheetml/2006/main">
  <c r="G9" i="7" l="1"/>
  <c r="H9" i="7"/>
  <c r="I9" i="7"/>
  <c r="J9" i="7"/>
  <c r="K9" i="7"/>
  <c r="G10" i="7"/>
  <c r="H10" i="7"/>
  <c r="I10" i="7"/>
  <c r="J10" i="7"/>
  <c r="K10" i="7"/>
  <c r="G11" i="7"/>
  <c r="H11" i="7"/>
  <c r="I11" i="7"/>
  <c r="J11" i="7"/>
  <c r="K11" i="7"/>
  <c r="G12" i="7"/>
  <c r="H12" i="7"/>
  <c r="I12" i="7"/>
  <c r="J12" i="7"/>
  <c r="K12" i="7"/>
  <c r="G13" i="7"/>
  <c r="H13" i="7"/>
  <c r="I13" i="7"/>
  <c r="J13" i="7"/>
  <c r="K13" i="7"/>
  <c r="G14" i="7"/>
  <c r="H14" i="7"/>
  <c r="I14" i="7"/>
  <c r="J14" i="7"/>
  <c r="K14" i="7"/>
  <c r="G15" i="7"/>
  <c r="H15" i="7"/>
  <c r="I15" i="7"/>
  <c r="J15" i="7"/>
  <c r="K15" i="7"/>
  <c r="G16" i="7"/>
  <c r="H16" i="7"/>
  <c r="I16" i="7"/>
  <c r="J16" i="7"/>
  <c r="K16" i="7"/>
  <c r="G17" i="7"/>
  <c r="H17" i="7"/>
  <c r="I17" i="7"/>
  <c r="J17" i="7"/>
  <c r="K17" i="7"/>
  <c r="G18" i="7"/>
  <c r="H18" i="7"/>
  <c r="I18" i="7"/>
  <c r="J18" i="7"/>
  <c r="K18" i="7"/>
  <c r="G19" i="7"/>
  <c r="H19" i="7"/>
  <c r="I19" i="7"/>
  <c r="J19" i="7"/>
  <c r="K19" i="7"/>
  <c r="G20" i="7"/>
  <c r="H20" i="7"/>
  <c r="I20" i="7"/>
  <c r="J20" i="7"/>
  <c r="K20" i="7"/>
  <c r="G21" i="7"/>
  <c r="H21" i="7"/>
  <c r="I21" i="7"/>
  <c r="J21" i="7"/>
  <c r="K21" i="7"/>
  <c r="G22" i="7"/>
  <c r="H22" i="7"/>
  <c r="I22" i="7"/>
  <c r="J22" i="7"/>
  <c r="K22" i="7"/>
  <c r="G23" i="7"/>
  <c r="H23" i="7"/>
  <c r="I23" i="7"/>
  <c r="J23" i="7"/>
  <c r="G24" i="7"/>
  <c r="H24" i="7"/>
  <c r="I24" i="7"/>
  <c r="J24" i="7"/>
</calcChain>
</file>

<file path=xl/sharedStrings.xml><?xml version="1.0" encoding="utf-8"?>
<sst xmlns="http://schemas.openxmlformats.org/spreadsheetml/2006/main" count="876" uniqueCount="166">
  <si>
    <t>Suspension line details</t>
  </si>
  <si>
    <t>10-200</t>
  </si>
  <si>
    <t>Name</t>
  </si>
  <si>
    <t>No.</t>
  </si>
  <si>
    <t>Sewn</t>
  </si>
  <si>
    <t>KRL1</t>
  </si>
  <si>
    <t>6843-160 Green</t>
  </si>
  <si>
    <t>6843-160 Purple</t>
  </si>
  <si>
    <t>CR1, CR2</t>
  </si>
  <si>
    <t>CR3</t>
  </si>
  <si>
    <t>6843-200 Blue</t>
  </si>
  <si>
    <t>BR1, BR2</t>
  </si>
  <si>
    <t>BR3</t>
  </si>
  <si>
    <t>6843-200 Red</t>
  </si>
  <si>
    <t>AR1, AR2, AR3</t>
  </si>
  <si>
    <t>DSL-140</t>
  </si>
  <si>
    <t>AM5, AM6</t>
  </si>
  <si>
    <t>DSL-140 Blue</t>
  </si>
  <si>
    <t>BM1, BM2, BM3, BM4, BM5, BM6</t>
  </si>
  <si>
    <t>DSL-140 Purple</t>
  </si>
  <si>
    <t>CML1, CML2, DML1, DML2</t>
  </si>
  <si>
    <t>CM1, CM2, CM3, CM4</t>
  </si>
  <si>
    <t>DSL-140 Red</t>
  </si>
  <si>
    <t>AM1, AM2, AM3, AM4</t>
  </si>
  <si>
    <t>DSL-70</t>
  </si>
  <si>
    <t>A13</t>
  </si>
  <si>
    <t>A14</t>
  </si>
  <si>
    <t>A12</t>
  </si>
  <si>
    <t>A11</t>
  </si>
  <si>
    <t>A10</t>
  </si>
  <si>
    <t>A9</t>
  </si>
  <si>
    <t>DSL-70 Blue</t>
  </si>
  <si>
    <t>B13</t>
  </si>
  <si>
    <t>B14</t>
  </si>
  <si>
    <t>B12</t>
  </si>
  <si>
    <t>B11</t>
  </si>
  <si>
    <t>B10</t>
  </si>
  <si>
    <t>B7</t>
  </si>
  <si>
    <t>B6</t>
  </si>
  <si>
    <t>B3</t>
  </si>
  <si>
    <t>B2</t>
  </si>
  <si>
    <t>B8</t>
  </si>
  <si>
    <t>B5</t>
  </si>
  <si>
    <t>B4</t>
  </si>
  <si>
    <t>B1</t>
  </si>
  <si>
    <t>B9</t>
  </si>
  <si>
    <t>DSL-70 Green</t>
  </si>
  <si>
    <t>A16</t>
  </si>
  <si>
    <t>B16</t>
  </si>
  <si>
    <t>C16</t>
  </si>
  <si>
    <t>D16</t>
  </si>
  <si>
    <t>B15</t>
  </si>
  <si>
    <t>A15</t>
  </si>
  <si>
    <t>C15</t>
  </si>
  <si>
    <t>D15</t>
  </si>
  <si>
    <t>AM7, CM7</t>
  </si>
  <si>
    <t>DSL-70 Purple</t>
  </si>
  <si>
    <t>C14</t>
  </si>
  <si>
    <t>C13</t>
  </si>
  <si>
    <t>D14</t>
  </si>
  <si>
    <t>D13</t>
  </si>
  <si>
    <t>C12</t>
  </si>
  <si>
    <t>C11</t>
  </si>
  <si>
    <t>D12</t>
  </si>
  <si>
    <t>C10</t>
  </si>
  <si>
    <t>C7</t>
  </si>
  <si>
    <t>C6</t>
  </si>
  <si>
    <t>D11</t>
  </si>
  <si>
    <t>C3</t>
  </si>
  <si>
    <t>C8</t>
  </si>
  <si>
    <t>C2</t>
  </si>
  <si>
    <t>C5</t>
  </si>
  <si>
    <t>CM5, CM6, DM1, DM2, DM3, DM4, DM5, DM6</t>
  </si>
  <si>
    <t>C4</t>
  </si>
  <si>
    <t>D10</t>
  </si>
  <si>
    <t>C1, C9</t>
  </si>
  <si>
    <t>D7</t>
  </si>
  <si>
    <t>D6</t>
  </si>
  <si>
    <t>D8</t>
  </si>
  <si>
    <t>D3</t>
  </si>
  <si>
    <t>D9</t>
  </si>
  <si>
    <t>D2</t>
  </si>
  <si>
    <t>D5</t>
  </si>
  <si>
    <t>D4</t>
  </si>
  <si>
    <t>D1</t>
  </si>
  <si>
    <t>DSL-70 Red</t>
  </si>
  <si>
    <t>A7</t>
  </si>
  <si>
    <t>A6</t>
  </si>
  <si>
    <t>A8</t>
  </si>
  <si>
    <t>A3</t>
  </si>
  <si>
    <t>A2</t>
  </si>
  <si>
    <t>A5</t>
  </si>
  <si>
    <t>A4</t>
  </si>
  <si>
    <t>A1</t>
  </si>
  <si>
    <t>DSL-70 Yellow</t>
  </si>
  <si>
    <t>K8</t>
  </si>
  <si>
    <t>K12</t>
  </si>
  <si>
    <t>K13</t>
  </si>
  <si>
    <t>K9</t>
  </si>
  <si>
    <t>K11</t>
  </si>
  <si>
    <t>K7</t>
  </si>
  <si>
    <t>K10</t>
  </si>
  <si>
    <t>K5</t>
  </si>
  <si>
    <t>K14</t>
  </si>
  <si>
    <t>K6</t>
  </si>
  <si>
    <t>K4</t>
  </si>
  <si>
    <t>K3</t>
  </si>
  <si>
    <t>K2</t>
  </si>
  <si>
    <t>KMU1, KMU2</t>
  </si>
  <si>
    <t>K1</t>
  </si>
  <si>
    <t>KMU3, KMU4</t>
  </si>
  <si>
    <t>KMU5, KMU6</t>
  </si>
  <si>
    <t>KML3</t>
  </si>
  <si>
    <t>KML2</t>
  </si>
  <si>
    <t>KML1</t>
  </si>
  <si>
    <t>A</t>
  </si>
  <si>
    <t>B</t>
  </si>
  <si>
    <t>C</t>
  </si>
  <si>
    <t>D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</si>
  <si>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</si>
  <si>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</si>
  <si>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</si>
  <si>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</si>
  <si>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</si>
  <si>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</si>
  <si>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</si>
  <si>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</si>
  <si>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</si>
  <si>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</si>
  <si>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</si>
  <si>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</si>
  <si>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</si>
  <si>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</si>
  <si>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</si>
  <si>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</si>
  <si>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</si>
  <si>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Element 3 XS - 4/10/2018</t>
  </si>
  <si>
    <t>mark at 2770</t>
  </si>
  <si>
    <t>BR4</t>
  </si>
  <si>
    <t>EN Linked Lines</t>
  </si>
  <si>
    <t>Risers 450mm</t>
  </si>
  <si>
    <t>K12, K13</t>
  </si>
  <si>
    <t>C9</t>
  </si>
  <si>
    <t>C1</t>
  </si>
  <si>
    <t>AM1, AM2, AM3, AM4, AM5, AM6</t>
  </si>
  <si>
    <t>AR2, AR3</t>
  </si>
  <si>
    <t>AR1</t>
  </si>
  <si>
    <t>6843-200</t>
  </si>
  <si>
    <t>mark at 2827</t>
  </si>
  <si>
    <t>10-200 Yellow</t>
  </si>
  <si>
    <t>Risers 500mm</t>
  </si>
  <si>
    <t>C1, D10</t>
  </si>
  <si>
    <t>C2, C8</t>
  </si>
  <si>
    <t>C12, D13</t>
  </si>
  <si>
    <t>mark at 2931</t>
  </si>
  <si>
    <r>
      <rPr>
        <b/>
        <sz val="11"/>
        <rFont val="Calibri"/>
        <family val="2"/>
      </rPr>
      <t xml:space="preserve">EN Linked Lines     </t>
    </r>
    <r>
      <rPr>
        <sz val="11"/>
        <rFont val="Calibri"/>
        <family val="2"/>
      </rPr>
      <t xml:space="preserve"> Risers 500mm</t>
    </r>
  </si>
  <si>
    <t>A1, A9</t>
  </si>
  <si>
    <t>mark at 3090</t>
  </si>
  <si>
    <t>Element 3 L - 4/10/2018</t>
  </si>
  <si>
    <t>Element 3 S - 18/9/2018</t>
  </si>
  <si>
    <t>Element 3 M - 18/9/2018</t>
  </si>
  <si>
    <t>A2, A5</t>
  </si>
  <si>
    <t>D3, D9</t>
  </si>
  <si>
    <t>CR4</t>
  </si>
  <si>
    <t>mark at 2590</t>
  </si>
  <si>
    <t>Element 3 XXS - 13/12/2018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</si>
</sst>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F0000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>
      <alignment horizontal="left"/>
    </xf>
    <xf numFmtId="0" fontId="2" fillId="0" borderId="0">
      <alignment horizontal="left"/>
    </xf>
    <xf numFmtId="0" fontId="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right"/>
    </xf>
    <xf numFmtId="0" fontId="2" fillId="0" borderId="0">
      <alignment horizontal="left"/>
    </xf>
    <xf numFmtId="0" fontId="4" fillId="0" borderId="0">
      <alignment horizontal="left"/>
    </xf>
    <xf numFmtId="0" fontId="2" fillId="0" borderId="0">
      <alignment horizontal="center"/>
    </xf>
    <xf numFmtId="0" fontId="6" fillId="0" borderId="0"/>
    <xf numFmtId="0" fontId="8" fillId="0" borderId="0">
      <alignment horizontal="right"/>
    </xf>
    <xf numFmtId="0" fontId="8" fillId="0" borderId="0">
      <alignment horizontal="left"/>
    </xf>
    <xf numFmtId="0" fontId="8" fillId="0" borderId="0">
      <alignment horizontal="left"/>
    </xf>
    <xf numFmtId="0" fontId="8" fillId="0" borderId="0">
      <alignment horizontal="left"/>
    </xf>
    <xf numFmtId="0" fontId="9" fillId="0" borderId="0">
      <alignment horizontal="left"/>
    </xf>
  </cellStyleXfs>
  <cellXfs count="25">
    <xf numFmtId="0" fontId="0" fillId="0" borderId="0" xfId="0"/>
    <xf numFmtId="0" fontId="1" fillId="0" borderId="0" xfId="1" applyNumberFormat="1" applyFont="1" applyFill="1">
      <alignment horizontal="left"/>
    </xf>
    <xf numFmtId="0" fontId="2" fillId="0" borderId="0" xfId="2" applyNumberFormat="1" applyFont="1" applyFill="1">
      <alignment horizontal="left"/>
    </xf>
    <xf numFmtId="0" fontId="2" fillId="0" borderId="0" xfId="4" applyNumberFormat="1" applyFont="1" applyFill="1">
      <alignment horizontal="left"/>
    </xf>
    <xf numFmtId="0" fontId="2" fillId="0" borderId="0" xfId="6" applyNumberFormat="1" applyFont="1" applyFill="1">
      <alignment horizontal="right"/>
    </xf>
    <xf numFmtId="0" fontId="2" fillId="0" borderId="0" xfId="7" applyNumberFormat="1" applyFont="1" applyFill="1">
      <alignment horizontal="left"/>
    </xf>
    <xf numFmtId="0" fontId="5" fillId="0" borderId="0" xfId="4" applyNumberFormat="1" applyFont="1" applyFill="1">
      <alignment horizontal="left"/>
    </xf>
    <xf numFmtId="0" fontId="6" fillId="0" borderId="0" xfId="10"/>
    <xf numFmtId="0" fontId="8" fillId="0" borderId="0" xfId="11" applyNumberFormat="1" applyFont="1" applyFill="1">
      <alignment horizontal="right"/>
    </xf>
    <xf numFmtId="0" fontId="8" fillId="0" borderId="0" xfId="12" applyNumberFormat="1" applyFont="1" applyFill="1">
      <alignment horizontal="left"/>
    </xf>
    <xf numFmtId="0" fontId="8" fillId="0" borderId="0" xfId="13" applyNumberFormat="1" applyFont="1" applyFill="1">
      <alignment horizontal="left"/>
    </xf>
    <xf numFmtId="0" fontId="5" fillId="0" borderId="0" xfId="12" applyNumberFormat="1" applyFont="1" applyFill="1">
      <alignment horizontal="left"/>
    </xf>
    <xf numFmtId="0" fontId="8" fillId="0" borderId="0" xfId="14" applyNumberFormat="1" applyFont="1" applyFill="1">
      <alignment horizontal="left"/>
    </xf>
    <xf numFmtId="0" fontId="6" fillId="0" borderId="0" xfId="10" applyFont="1"/>
    <xf numFmtId="0" fontId="9" fillId="0" borderId="0" xfId="15" applyNumberFormat="1" applyFont="1" applyFill="1">
      <alignment horizontal="left"/>
    </xf>
    <xf numFmtId="0" fontId="7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10" applyFont="1" applyFill="1"/>
    <xf numFmtId="0" fontId="6" fillId="2" borderId="0" xfId="10" applyFill="1"/>
    <xf numFmtId="0" fontId="6" fillId="2" borderId="0" xfId="10" applyFont="1" applyFill="1"/>
    <xf numFmtId="0" fontId="8" fillId="2" borderId="0" xfId="11" applyNumberFormat="1" applyFont="1" applyFill="1">
      <alignment horizontal="right"/>
    </xf>
    <xf numFmtId="0" fontId="8" fillId="2" borderId="0" xfId="12" applyNumberFormat="1" applyFont="1" applyFill="1">
      <alignment horizontal="left"/>
    </xf>
    <xf numFmtId="0" fontId="2" fillId="2" borderId="0" xfId="6" applyNumberFormat="1" applyFont="1" applyFill="1">
      <alignment horizontal="right"/>
    </xf>
    <xf numFmtId="0" fontId="2" fillId="2" borderId="0" xfId="4" applyNumberFormat="1" applyFont="1" applyFill="1">
      <alignment horizontal="left"/>
    </xf>
  </cellXfs>
  <cellStyles count="16">
    <cellStyle name="Center" xfId="9"/>
    <cellStyle name="Header" xfId="4"/>
    <cellStyle name="Header 2" xfId="12"/>
    <cellStyle name="Header1" xfId="3"/>
    <cellStyle name="HeaderCenter" xfId="5"/>
    <cellStyle name="HeaderRight" xfId="6"/>
    <cellStyle name="HeaderRight 2" xfId="11"/>
    <cellStyle name="Material" xfId="7"/>
    <cellStyle name="Material 2" xfId="13"/>
    <cellStyle name="Normal" xfId="0" builtinId="0"/>
    <cellStyle name="Normal 2" xfId="10"/>
    <cellStyle name="Proto" xfId="2"/>
    <cellStyle name="Proto 2" xfId="14"/>
    <cellStyle name="Remark" xfId="8"/>
    <cellStyle name="Title" xfId="1"/>
    <cellStyle name="Titl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abSelected="1" workbookViewId="0">
      <selection activeCell="L22" sqref="L22"/>
    </sheetView>
  </sheetViews>
  <sheetFormatPr defaultRowHeight="15"/>
  <cols>
    <col min="1" max="1" width="45.42578125" customWidth="1"/>
  </cols>
  <sheetData>
    <row r="1" spans="1:17" ht="20.25">
      <c r="A1" s="1" t="s">
        <v>0</v>
      </c>
    </row>
    <row r="2" spans="1:17">
      <c r="A2" s="2" t="s">
        <v>165</v>
      </c>
    </row>
    <row r="3" spans="1:17">
      <c r="A3" s="2"/>
      <c r="B3" s="2"/>
    </row>
    <row r="5" spans="1:17">
      <c r="A5" s="5" t="s">
        <v>149</v>
      </c>
      <c r="F5" s="19" t="s">
        <v>155</v>
      </c>
      <c r="G5" s="16"/>
      <c r="H5" s="16"/>
      <c r="I5" s="16"/>
      <c r="J5" s="16"/>
      <c r="K5" s="16"/>
    </row>
    <row r="6" spans="1:17">
      <c r="A6" s="3" t="s">
        <v>2</v>
      </c>
      <c r="B6" s="4" t="s">
        <v>3</v>
      </c>
      <c r="C6" s="4" t="s">
        <v>4</v>
      </c>
      <c r="F6" s="16"/>
      <c r="G6" s="23"/>
      <c r="H6" s="23"/>
      <c r="I6" s="23"/>
      <c r="J6" s="23"/>
      <c r="K6" s="23"/>
      <c r="L6" s="4"/>
      <c r="M6" s="4"/>
      <c r="N6" s="4"/>
      <c r="O6" s="4"/>
      <c r="P6" s="4"/>
      <c r="Q6" s="4"/>
    </row>
    <row r="7" spans="1:17">
      <c r="A7" t="s">
        <v>5</v>
      </c>
      <c r="B7">
        <v>2</v>
      </c>
      <c r="C7">
        <v>2840</v>
      </c>
      <c r="F7" s="16"/>
      <c r="G7" s="23" t="s">
        <v>115</v>
      </c>
      <c r="H7" s="23" t="s">
        <v>116</v>
      </c>
      <c r="I7" s="23" t="s">
        <v>117</v>
      </c>
      <c r="J7" s="23" t="s">
        <v>118</v>
      </c>
      <c r="K7" s="23" t="s">
        <v>119</v>
      </c>
    </row>
    <row r="8" spans="1:17">
      <c r="A8" t="s">
        <v>164</v>
      </c>
      <c r="F8" s="16"/>
      <c r="G8" s="16"/>
      <c r="H8" s="16"/>
      <c r="I8" s="16"/>
      <c r="J8" s="16"/>
      <c r="K8" s="16"/>
    </row>
    <row r="9" spans="1:17">
      <c r="F9" s="24" t="s">
        <v>120</v>
      </c>
      <c r="G9" s="16">
        <f>3493+915+884+(-8+0+0)</f>
        <v>5284</v>
      </c>
      <c r="H9" s="16">
        <f>3473+915+832+(-5+0+0)</f>
        <v>5215</v>
      </c>
      <c r="I9" s="16">
        <f>3012+462+915+903+(-6+0+0+0)</f>
        <v>5286</v>
      </c>
      <c r="J9" s="16">
        <f>3012+462+915+1022+(-6+0+0+0)</f>
        <v>5405</v>
      </c>
      <c r="K9" s="16">
        <f>2593+2136+828+865+(-11+0+0+0)</f>
        <v>6411</v>
      </c>
    </row>
    <row r="10" spans="1:17">
      <c r="A10" s="5" t="s">
        <v>6</v>
      </c>
      <c r="F10" s="24" t="s">
        <v>121</v>
      </c>
      <c r="G10" s="16">
        <f>3493+915+851+(-8+0+0)</f>
        <v>5251</v>
      </c>
      <c r="H10" s="16">
        <f>3473+915+800+(-5+0+0)</f>
        <v>5183</v>
      </c>
      <c r="I10" s="16">
        <f>3012+462+915+873+(-6+0+0+0)</f>
        <v>5256</v>
      </c>
      <c r="J10" s="16">
        <f>3012+462+915+993+(-6+0+0+0)</f>
        <v>5376</v>
      </c>
      <c r="K10" s="16">
        <f>2593+2136+828+647+(-11+0+0+0)</f>
        <v>6193</v>
      </c>
    </row>
    <row r="11" spans="1:17">
      <c r="A11" s="3" t="s">
        <v>2</v>
      </c>
      <c r="B11" s="4" t="s">
        <v>3</v>
      </c>
      <c r="C11" s="4" t="s">
        <v>4</v>
      </c>
      <c r="F11" s="24" t="s">
        <v>122</v>
      </c>
      <c r="G11" s="16">
        <f>3493+915+843+(-8+0+0)</f>
        <v>5243</v>
      </c>
      <c r="H11" s="16">
        <f>3473+915+793+(-5+0+0)</f>
        <v>5176</v>
      </c>
      <c r="I11" s="16">
        <f>3012+462+915+867+(-6+0+0+0)</f>
        <v>5250</v>
      </c>
      <c r="J11" s="16">
        <f>3012+462+915+986+(-6+0+0+0)</f>
        <v>5369</v>
      </c>
      <c r="K11" s="16">
        <f>2593+2136+828+478+(-11+0+0+0)</f>
        <v>6024</v>
      </c>
    </row>
    <row r="12" spans="1:17">
      <c r="A12" t="s">
        <v>163</v>
      </c>
      <c r="B12">
        <v>2</v>
      </c>
      <c r="C12">
        <v>3134</v>
      </c>
      <c r="F12" s="24" t="s">
        <v>123</v>
      </c>
      <c r="G12" s="16">
        <f>3493+915+869+(-8+0+0)</f>
        <v>5269</v>
      </c>
      <c r="H12" s="16">
        <f>3473+915+823+(-5+0+0)</f>
        <v>5206</v>
      </c>
      <c r="I12" s="16">
        <f>3012+462+915+895+(-6+0+0+0)</f>
        <v>5278</v>
      </c>
      <c r="J12" s="16">
        <f>3012+462+915+1010+(-6+0+0+0)</f>
        <v>5393</v>
      </c>
      <c r="K12" s="16">
        <f>2593+2136+828+388+(-11+0+0+0)</f>
        <v>5934</v>
      </c>
    </row>
    <row r="13" spans="1:17">
      <c r="F13" s="24" t="s">
        <v>124</v>
      </c>
      <c r="G13" s="16">
        <f>3493+915+851+(-8+0+0)</f>
        <v>5251</v>
      </c>
      <c r="H13" s="16">
        <f>3473+915+807+(-5+0+0)</f>
        <v>5190</v>
      </c>
      <c r="I13" s="16">
        <f>3012+462+915+878+(-6+0+0+0)</f>
        <v>5261</v>
      </c>
      <c r="J13" s="16">
        <f>3012+462+915+992+(-6+0+0+0)</f>
        <v>5375</v>
      </c>
      <c r="K13" s="16">
        <f>2593+2136+828+300+(-11+0+0+0)</f>
        <v>5846</v>
      </c>
    </row>
    <row r="14" spans="1:17">
      <c r="A14" s="5" t="s">
        <v>7</v>
      </c>
      <c r="F14" s="24" t="s">
        <v>125</v>
      </c>
      <c r="G14" s="16">
        <f>3493+915+816+(-8+0+0)</f>
        <v>5216</v>
      </c>
      <c r="H14" s="16">
        <f>3473+915+774+(-5+0+0)</f>
        <v>5157</v>
      </c>
      <c r="I14" s="16">
        <f>3012+462+915+845+(-6+0+0+0)</f>
        <v>5228</v>
      </c>
      <c r="J14" s="16">
        <f>3012+462+915+956+(-6+0+0+0)</f>
        <v>5339</v>
      </c>
      <c r="K14" s="16">
        <f>2593+1918+915+349+(-11+0+0+0)</f>
        <v>5764</v>
      </c>
    </row>
    <row r="15" spans="1:17">
      <c r="A15" s="3" t="s">
        <v>2</v>
      </c>
      <c r="B15" s="4" t="s">
        <v>3</v>
      </c>
      <c r="C15" s="4" t="s">
        <v>4</v>
      </c>
      <c r="F15" s="24" t="s">
        <v>126</v>
      </c>
      <c r="G15" s="16">
        <f>3493+915+810+(-8+0+0)</f>
        <v>5210</v>
      </c>
      <c r="H15" s="16">
        <f>3473+915+770+(-5+0+0)</f>
        <v>5153</v>
      </c>
      <c r="I15" s="16">
        <f>3012+462+915+841+(-6+0+0+0)</f>
        <v>5224</v>
      </c>
      <c r="J15" s="16">
        <f>3012+462+915+947+(-6+0+0+0)</f>
        <v>5330</v>
      </c>
      <c r="K15" s="16">
        <f>2593+1918+915+231+(-11+0+0+0)</f>
        <v>5646</v>
      </c>
    </row>
    <row r="16" spans="1:17">
      <c r="A16" t="s">
        <v>8</v>
      </c>
      <c r="B16">
        <v>4</v>
      </c>
      <c r="C16">
        <v>3012</v>
      </c>
      <c r="F16" s="24" t="s">
        <v>127</v>
      </c>
      <c r="G16" s="16">
        <f>3493+915+833+(-8+0+0)</f>
        <v>5233</v>
      </c>
      <c r="H16" s="16">
        <f>3473+915+796+(-5+0+0)</f>
        <v>5179</v>
      </c>
      <c r="I16" s="16">
        <f>3012+462+915+866+(-6+0+0+0)</f>
        <v>5249</v>
      </c>
      <c r="J16" s="16">
        <f>3012+462+915+963+(-6+0+0+0)</f>
        <v>5346</v>
      </c>
      <c r="K16" s="16">
        <f>2593+1918+915+203+(-11+0+0+0)</f>
        <v>5618</v>
      </c>
    </row>
    <row r="17" spans="1:11">
      <c r="A17" t="s">
        <v>9</v>
      </c>
      <c r="B17">
        <v>2</v>
      </c>
      <c r="C17">
        <v>3488</v>
      </c>
      <c r="F17" s="24" t="s">
        <v>128</v>
      </c>
      <c r="G17" s="16">
        <f>3493+915+873+(-8+0+0)</f>
        <v>5273</v>
      </c>
      <c r="H17" s="16">
        <f>3483+915+841+(-1+0+0)</f>
        <v>5238</v>
      </c>
      <c r="I17" s="16">
        <f>3488+915+900+(-1+0+0)</f>
        <v>5302</v>
      </c>
      <c r="J17" s="16">
        <f>3488+915+986+(-1+0+0)</f>
        <v>5388</v>
      </c>
      <c r="K17" s="16">
        <f>2593+1918+915+222+(-11+0+0+0)</f>
        <v>5637</v>
      </c>
    </row>
    <row r="18" spans="1:11">
      <c r="F18" s="24" t="s">
        <v>129</v>
      </c>
      <c r="G18" s="16">
        <f>3493+915+781+(-8+0+0)</f>
        <v>5181</v>
      </c>
      <c r="H18" s="16">
        <f>3483+915+751+(-1+0+0)</f>
        <v>5148</v>
      </c>
      <c r="I18" s="16">
        <f>3488+915+812+(-1+0+0)</f>
        <v>5214</v>
      </c>
      <c r="J18" s="16">
        <f>3488+915+892+(-1+0+0)</f>
        <v>5294</v>
      </c>
      <c r="K18" s="16">
        <f>2593+1758+933+258+(-11+0+0+0)</f>
        <v>5531</v>
      </c>
    </row>
    <row r="19" spans="1:11">
      <c r="A19" s="5" t="s">
        <v>10</v>
      </c>
      <c r="F19" s="24" t="s">
        <v>130</v>
      </c>
      <c r="G19" s="16">
        <f>3493+915+756+(-8+0+0)</f>
        <v>5156</v>
      </c>
      <c r="H19" s="16">
        <f>3483+915+730+(-1+0+0)</f>
        <v>5127</v>
      </c>
      <c r="I19" s="16">
        <f>3488+915+786+(-1+0+0)</f>
        <v>5188</v>
      </c>
      <c r="J19" s="16">
        <f>3488+915+857+(-1+0+0)</f>
        <v>5259</v>
      </c>
      <c r="K19" s="16">
        <f>2593+1758+933+227+(-11+0+0+0)</f>
        <v>5500</v>
      </c>
    </row>
    <row r="20" spans="1:11">
      <c r="A20" s="3" t="s">
        <v>2</v>
      </c>
      <c r="B20" s="4" t="s">
        <v>3</v>
      </c>
      <c r="C20" s="4" t="s">
        <v>4</v>
      </c>
      <c r="F20" s="24" t="s">
        <v>131</v>
      </c>
      <c r="G20" s="16">
        <f>3493+915+718+(-8+2+0)</f>
        <v>5120</v>
      </c>
      <c r="H20" s="16">
        <f>3483+915+695+(-1+0+0)</f>
        <v>5092</v>
      </c>
      <c r="I20" s="16">
        <f>3488+915+746+(-1+0+0)</f>
        <v>5148</v>
      </c>
      <c r="J20" s="16">
        <f>3488+915+809+(-1+0+0)</f>
        <v>5211</v>
      </c>
      <c r="K20" s="16">
        <f>2593+1758+933+209+(-11+0+0+0)</f>
        <v>5482</v>
      </c>
    </row>
    <row r="21" spans="1:11">
      <c r="A21" t="s">
        <v>11</v>
      </c>
      <c r="B21">
        <v>4</v>
      </c>
      <c r="C21">
        <v>3473</v>
      </c>
      <c r="F21" s="24" t="s">
        <v>132</v>
      </c>
      <c r="G21" s="16">
        <f>3493+915+661+(-8+2+0)</f>
        <v>5063</v>
      </c>
      <c r="H21" s="16">
        <f>3483+915+641+(-1+0+0)</f>
        <v>5038</v>
      </c>
      <c r="I21" s="16">
        <f>3488+915+687+(-1+0+0)</f>
        <v>5089</v>
      </c>
      <c r="J21" s="16">
        <f>3488+915+744+(-1+0+0)</f>
        <v>5146</v>
      </c>
      <c r="K21" s="16">
        <f>2593+1758+933+209+(-11+0+0+0)</f>
        <v>5482</v>
      </c>
    </row>
    <row r="22" spans="1:11">
      <c r="A22" t="s">
        <v>12</v>
      </c>
      <c r="B22">
        <v>2</v>
      </c>
      <c r="C22">
        <v>3483</v>
      </c>
      <c r="F22" s="24" t="s">
        <v>133</v>
      </c>
      <c r="G22" s="16">
        <f>3493+915+672+(-8+2+0)</f>
        <v>5074</v>
      </c>
      <c r="H22" s="16">
        <f>3483+915+650+(-1+0+0)</f>
        <v>5047</v>
      </c>
      <c r="I22" s="16">
        <f>3488+915+683+(-1+0+0)</f>
        <v>5085</v>
      </c>
      <c r="J22" s="16">
        <f>3488+915+730+(-1+0+0)</f>
        <v>5132</v>
      </c>
      <c r="K22" s="16">
        <f>2593+1758+933+317+(-11+0+0+0)</f>
        <v>5590</v>
      </c>
    </row>
    <row r="23" spans="1:11">
      <c r="F23" s="24" t="s">
        <v>134</v>
      </c>
      <c r="G23" s="16">
        <f>3134+915+694+(-3+0+0)</f>
        <v>4740</v>
      </c>
      <c r="H23" s="16">
        <f>3134+915+671+(-3+0+0)</f>
        <v>4717</v>
      </c>
      <c r="I23" s="16">
        <f>3134+915+707+(-3-1+0)</f>
        <v>4752</v>
      </c>
      <c r="J23" s="16">
        <f>3134+915+778+(-3-1+0)</f>
        <v>4823</v>
      </c>
      <c r="K23" s="16"/>
    </row>
    <row r="24" spans="1:11">
      <c r="A24" s="5" t="s">
        <v>13</v>
      </c>
      <c r="F24" s="24" t="s">
        <v>135</v>
      </c>
      <c r="G24" s="16">
        <f>3134+915+561+(-3+0+0)</f>
        <v>4607</v>
      </c>
      <c r="H24" s="16">
        <f>3134+915+587+(-3+0+0)</f>
        <v>4633</v>
      </c>
      <c r="I24" s="16">
        <f>3134+915+595+(-3-1+0)</f>
        <v>4640</v>
      </c>
      <c r="J24" s="16">
        <f>3134+915+646+(-3-1+0)</f>
        <v>4691</v>
      </c>
      <c r="K24" s="16"/>
    </row>
    <row r="25" spans="1:11">
      <c r="A25" s="3" t="s">
        <v>2</v>
      </c>
      <c r="B25" s="4" t="s">
        <v>3</v>
      </c>
      <c r="C25" s="4" t="s">
        <v>4</v>
      </c>
    </row>
    <row r="26" spans="1:11">
      <c r="A26" t="s">
        <v>14</v>
      </c>
      <c r="B26">
        <v>6</v>
      </c>
      <c r="C26">
        <v>3493</v>
      </c>
    </row>
    <row r="28" spans="1:11">
      <c r="A28" s="5" t="s">
        <v>17</v>
      </c>
    </row>
    <row r="29" spans="1:11">
      <c r="A29" s="3" t="s">
        <v>2</v>
      </c>
      <c r="B29" s="4" t="s">
        <v>3</v>
      </c>
      <c r="C29" s="4" t="s">
        <v>4</v>
      </c>
    </row>
    <row r="30" spans="1:11">
      <c r="A30" t="s">
        <v>18</v>
      </c>
      <c r="B30">
        <v>12</v>
      </c>
      <c r="C30">
        <v>915</v>
      </c>
    </row>
    <row r="32" spans="1:11">
      <c r="A32" s="5" t="s">
        <v>19</v>
      </c>
    </row>
    <row r="33" spans="1:3">
      <c r="A33" s="3" t="s">
        <v>2</v>
      </c>
      <c r="B33" s="4" t="s">
        <v>3</v>
      </c>
      <c r="C33" s="4" t="s">
        <v>4</v>
      </c>
    </row>
    <row r="34" spans="1:3">
      <c r="A34" t="s">
        <v>20</v>
      </c>
      <c r="B34">
        <v>8</v>
      </c>
      <c r="C34">
        <v>462</v>
      </c>
    </row>
    <row r="35" spans="1:3">
      <c r="A35" t="s">
        <v>21</v>
      </c>
      <c r="B35">
        <v>8</v>
      </c>
      <c r="C35">
        <v>915</v>
      </c>
    </row>
    <row r="37" spans="1:3">
      <c r="A37" s="5" t="s">
        <v>22</v>
      </c>
    </row>
    <row r="38" spans="1:3">
      <c r="A38" s="3" t="s">
        <v>2</v>
      </c>
      <c r="B38" s="4" t="s">
        <v>3</v>
      </c>
      <c r="C38" s="4" t="s">
        <v>4</v>
      </c>
    </row>
    <row r="39" spans="1:3">
      <c r="A39" t="s">
        <v>144</v>
      </c>
      <c r="B39">
        <v>12</v>
      </c>
      <c r="C39">
        <v>915</v>
      </c>
    </row>
    <row r="41" spans="1:3">
      <c r="A41" s="5" t="s">
        <v>31</v>
      </c>
    </row>
    <row r="42" spans="1:3">
      <c r="A42" s="3" t="s">
        <v>2</v>
      </c>
      <c r="B42" s="4" t="s">
        <v>3</v>
      </c>
      <c r="C42" s="4" t="s">
        <v>4</v>
      </c>
    </row>
    <row r="43" spans="1:3">
      <c r="A43" t="s">
        <v>32</v>
      </c>
      <c r="B43">
        <v>2</v>
      </c>
      <c r="C43">
        <v>641</v>
      </c>
    </row>
    <row r="44" spans="1:3">
      <c r="A44" t="s">
        <v>33</v>
      </c>
      <c r="B44">
        <v>2</v>
      </c>
      <c r="C44">
        <v>650</v>
      </c>
    </row>
    <row r="45" spans="1:3">
      <c r="A45" t="s">
        <v>34</v>
      </c>
      <c r="B45">
        <v>2</v>
      </c>
      <c r="C45">
        <v>695</v>
      </c>
    </row>
    <row r="46" spans="1:3">
      <c r="A46" t="s">
        <v>35</v>
      </c>
      <c r="B46">
        <v>2</v>
      </c>
      <c r="C46">
        <v>730</v>
      </c>
    </row>
    <row r="47" spans="1:3">
      <c r="A47" t="s">
        <v>36</v>
      </c>
      <c r="B47">
        <v>2</v>
      </c>
      <c r="C47">
        <v>751</v>
      </c>
    </row>
    <row r="48" spans="1:3">
      <c r="A48" t="s">
        <v>37</v>
      </c>
      <c r="B48">
        <v>2</v>
      </c>
      <c r="C48">
        <v>770</v>
      </c>
    </row>
    <row r="49" spans="1:3">
      <c r="A49" t="s">
        <v>38</v>
      </c>
      <c r="B49">
        <v>2</v>
      </c>
      <c r="C49">
        <v>774</v>
      </c>
    </row>
    <row r="50" spans="1:3">
      <c r="A50" t="s">
        <v>39</v>
      </c>
      <c r="B50">
        <v>2</v>
      </c>
      <c r="C50">
        <v>793</v>
      </c>
    </row>
    <row r="51" spans="1:3">
      <c r="A51" t="s">
        <v>41</v>
      </c>
      <c r="B51">
        <v>2</v>
      </c>
      <c r="C51">
        <v>796</v>
      </c>
    </row>
    <row r="52" spans="1:3">
      <c r="A52" t="s">
        <v>40</v>
      </c>
      <c r="B52">
        <v>2</v>
      </c>
      <c r="C52">
        <v>800</v>
      </c>
    </row>
    <row r="53" spans="1:3">
      <c r="A53" t="s">
        <v>42</v>
      </c>
      <c r="B53">
        <v>2</v>
      </c>
      <c r="C53">
        <v>807</v>
      </c>
    </row>
    <row r="54" spans="1:3">
      <c r="A54" t="s">
        <v>43</v>
      </c>
      <c r="B54">
        <v>2</v>
      </c>
      <c r="C54">
        <v>823</v>
      </c>
    </row>
    <row r="55" spans="1:3">
      <c r="A55" t="s">
        <v>44</v>
      </c>
      <c r="B55">
        <v>2</v>
      </c>
      <c r="C55">
        <v>832</v>
      </c>
    </row>
    <row r="56" spans="1:3">
      <c r="A56" t="s">
        <v>45</v>
      </c>
      <c r="B56">
        <v>2</v>
      </c>
      <c r="C56">
        <v>841</v>
      </c>
    </row>
    <row r="58" spans="1:3">
      <c r="A58" s="5" t="s">
        <v>46</v>
      </c>
    </row>
    <row r="59" spans="1:3">
      <c r="A59" s="3" t="s">
        <v>2</v>
      </c>
      <c r="B59" s="4" t="s">
        <v>3</v>
      </c>
      <c r="C59" s="4" t="s">
        <v>4</v>
      </c>
    </row>
    <row r="60" spans="1:3">
      <c r="A60" t="s">
        <v>47</v>
      </c>
      <c r="B60">
        <v>2</v>
      </c>
      <c r="C60">
        <v>561</v>
      </c>
    </row>
    <row r="61" spans="1:3">
      <c r="A61" t="s">
        <v>48</v>
      </c>
      <c r="B61">
        <v>2</v>
      </c>
      <c r="C61">
        <v>587</v>
      </c>
    </row>
    <row r="62" spans="1:3">
      <c r="A62" t="s">
        <v>49</v>
      </c>
      <c r="B62">
        <v>2</v>
      </c>
      <c r="C62">
        <v>595</v>
      </c>
    </row>
    <row r="63" spans="1:3">
      <c r="A63" t="s">
        <v>50</v>
      </c>
      <c r="B63">
        <v>2</v>
      </c>
      <c r="C63">
        <v>646</v>
      </c>
    </row>
    <row r="64" spans="1:3">
      <c r="A64" t="s">
        <v>51</v>
      </c>
      <c r="B64">
        <v>2</v>
      </c>
      <c r="C64">
        <v>671</v>
      </c>
    </row>
    <row r="65" spans="1:3">
      <c r="A65" t="s">
        <v>52</v>
      </c>
      <c r="B65">
        <v>2</v>
      </c>
      <c r="C65">
        <v>694</v>
      </c>
    </row>
    <row r="66" spans="1:3">
      <c r="A66" t="s">
        <v>53</v>
      </c>
      <c r="B66">
        <v>2</v>
      </c>
      <c r="C66">
        <v>707</v>
      </c>
    </row>
    <row r="67" spans="1:3">
      <c r="A67" t="s">
        <v>54</v>
      </c>
      <c r="B67">
        <v>2</v>
      </c>
      <c r="C67">
        <v>778</v>
      </c>
    </row>
    <row r="68" spans="1:3">
      <c r="A68" t="s">
        <v>55</v>
      </c>
      <c r="B68">
        <v>4</v>
      </c>
      <c r="C68">
        <v>915</v>
      </c>
    </row>
    <row r="70" spans="1:3">
      <c r="A70" s="5" t="s">
        <v>56</v>
      </c>
    </row>
    <row r="71" spans="1:3">
      <c r="A71" s="3" t="s">
        <v>2</v>
      </c>
      <c r="B71" s="4" t="s">
        <v>3</v>
      </c>
      <c r="C71" s="4" t="s">
        <v>4</v>
      </c>
    </row>
    <row r="72" spans="1:3">
      <c r="A72" t="s">
        <v>57</v>
      </c>
      <c r="B72">
        <v>2</v>
      </c>
      <c r="C72">
        <v>683</v>
      </c>
    </row>
    <row r="73" spans="1:3">
      <c r="A73" t="s">
        <v>58</v>
      </c>
      <c r="B73">
        <v>2</v>
      </c>
      <c r="C73">
        <v>687</v>
      </c>
    </row>
    <row r="74" spans="1:3">
      <c r="A74" t="s">
        <v>59</v>
      </c>
      <c r="B74">
        <v>2</v>
      </c>
      <c r="C74">
        <v>730</v>
      </c>
    </row>
    <row r="75" spans="1:3">
      <c r="A75" t="s">
        <v>60</v>
      </c>
      <c r="B75">
        <v>2</v>
      </c>
      <c r="C75">
        <v>744</v>
      </c>
    </row>
    <row r="76" spans="1:3">
      <c r="A76" t="s">
        <v>61</v>
      </c>
      <c r="B76">
        <v>2</v>
      </c>
      <c r="C76">
        <v>746</v>
      </c>
    </row>
    <row r="77" spans="1:3">
      <c r="A77" t="s">
        <v>62</v>
      </c>
      <c r="B77">
        <v>2</v>
      </c>
      <c r="C77">
        <v>786</v>
      </c>
    </row>
    <row r="78" spans="1:3">
      <c r="A78" t="s">
        <v>63</v>
      </c>
      <c r="B78">
        <v>2</v>
      </c>
      <c r="C78">
        <v>809</v>
      </c>
    </row>
    <row r="79" spans="1:3">
      <c r="A79" t="s">
        <v>64</v>
      </c>
      <c r="B79">
        <v>2</v>
      </c>
      <c r="C79">
        <v>812</v>
      </c>
    </row>
    <row r="80" spans="1:3">
      <c r="A80" t="s">
        <v>65</v>
      </c>
      <c r="B80">
        <v>2</v>
      </c>
      <c r="C80">
        <v>841</v>
      </c>
    </row>
    <row r="81" spans="1:3">
      <c r="A81" t="s">
        <v>66</v>
      </c>
      <c r="B81">
        <v>2</v>
      </c>
      <c r="C81">
        <v>845</v>
      </c>
    </row>
    <row r="82" spans="1:3">
      <c r="A82" t="s">
        <v>67</v>
      </c>
      <c r="B82">
        <v>2</v>
      </c>
      <c r="C82">
        <v>857</v>
      </c>
    </row>
    <row r="83" spans="1:3">
      <c r="A83" t="s">
        <v>69</v>
      </c>
      <c r="B83">
        <v>2</v>
      </c>
      <c r="C83">
        <v>866</v>
      </c>
    </row>
    <row r="84" spans="1:3">
      <c r="A84" t="s">
        <v>68</v>
      </c>
      <c r="B84">
        <v>2</v>
      </c>
      <c r="C84">
        <v>867</v>
      </c>
    </row>
    <row r="85" spans="1:3">
      <c r="A85" t="s">
        <v>70</v>
      </c>
      <c r="B85">
        <v>2</v>
      </c>
      <c r="C85">
        <v>873</v>
      </c>
    </row>
    <row r="86" spans="1:3">
      <c r="A86" t="s">
        <v>71</v>
      </c>
      <c r="B86">
        <v>2</v>
      </c>
      <c r="C86">
        <v>878</v>
      </c>
    </row>
    <row r="87" spans="1:3">
      <c r="A87" t="s">
        <v>74</v>
      </c>
      <c r="B87">
        <v>2</v>
      </c>
      <c r="C87">
        <v>892</v>
      </c>
    </row>
    <row r="88" spans="1:3">
      <c r="A88" t="s">
        <v>73</v>
      </c>
      <c r="B88">
        <v>2</v>
      </c>
      <c r="C88">
        <v>895</v>
      </c>
    </row>
    <row r="89" spans="1:3">
      <c r="A89" t="s">
        <v>142</v>
      </c>
      <c r="B89">
        <v>2</v>
      </c>
      <c r="C89">
        <v>900</v>
      </c>
    </row>
    <row r="90" spans="1:3">
      <c r="A90" t="s">
        <v>143</v>
      </c>
      <c r="B90">
        <v>2</v>
      </c>
      <c r="C90">
        <v>903</v>
      </c>
    </row>
    <row r="91" spans="1:3">
      <c r="A91" t="s">
        <v>72</v>
      </c>
      <c r="B91">
        <v>16</v>
      </c>
      <c r="C91">
        <v>915</v>
      </c>
    </row>
    <row r="92" spans="1:3">
      <c r="A92" t="s">
        <v>76</v>
      </c>
      <c r="B92">
        <v>2</v>
      </c>
      <c r="C92">
        <v>947</v>
      </c>
    </row>
    <row r="93" spans="1:3">
      <c r="A93" t="s">
        <v>77</v>
      </c>
      <c r="B93">
        <v>2</v>
      </c>
      <c r="C93">
        <v>956</v>
      </c>
    </row>
    <row r="94" spans="1:3">
      <c r="A94" t="s">
        <v>78</v>
      </c>
      <c r="B94">
        <v>2</v>
      </c>
      <c r="C94">
        <v>963</v>
      </c>
    </row>
    <row r="95" spans="1:3">
      <c r="A95" t="s">
        <v>162</v>
      </c>
      <c r="B95">
        <v>4</v>
      </c>
      <c r="C95">
        <v>986</v>
      </c>
    </row>
    <row r="96" spans="1:3">
      <c r="A96" t="s">
        <v>82</v>
      </c>
      <c r="B96">
        <v>2</v>
      </c>
      <c r="C96">
        <v>992</v>
      </c>
    </row>
    <row r="97" spans="1:3">
      <c r="A97" t="s">
        <v>81</v>
      </c>
      <c r="B97">
        <v>2</v>
      </c>
      <c r="C97">
        <v>993</v>
      </c>
    </row>
    <row r="98" spans="1:3">
      <c r="A98" t="s">
        <v>83</v>
      </c>
      <c r="B98">
        <v>2</v>
      </c>
      <c r="C98">
        <v>1010</v>
      </c>
    </row>
    <row r="99" spans="1:3">
      <c r="A99" t="s">
        <v>84</v>
      </c>
      <c r="B99">
        <v>2</v>
      </c>
      <c r="C99">
        <v>1022</v>
      </c>
    </row>
    <row r="101" spans="1:3">
      <c r="A101" s="5" t="s">
        <v>85</v>
      </c>
    </row>
    <row r="102" spans="1:3">
      <c r="A102" s="3" t="s">
        <v>2</v>
      </c>
      <c r="B102" s="4" t="s">
        <v>3</v>
      </c>
      <c r="C102" s="4" t="s">
        <v>4</v>
      </c>
    </row>
    <row r="103" spans="1:3">
      <c r="A103" t="s">
        <v>25</v>
      </c>
      <c r="B103">
        <v>2</v>
      </c>
      <c r="C103">
        <v>661</v>
      </c>
    </row>
    <row r="104" spans="1:3">
      <c r="A104" t="s">
        <v>26</v>
      </c>
      <c r="B104">
        <v>2</v>
      </c>
      <c r="C104">
        <v>672</v>
      </c>
    </row>
    <row r="105" spans="1:3">
      <c r="A105" t="s">
        <v>27</v>
      </c>
      <c r="B105">
        <v>2</v>
      </c>
      <c r="C105">
        <v>718</v>
      </c>
    </row>
    <row r="106" spans="1:3">
      <c r="A106" t="s">
        <v>28</v>
      </c>
      <c r="B106">
        <v>2</v>
      </c>
      <c r="C106">
        <v>756</v>
      </c>
    </row>
    <row r="107" spans="1:3">
      <c r="A107" t="s">
        <v>29</v>
      </c>
      <c r="B107">
        <v>2</v>
      </c>
      <c r="C107">
        <v>781</v>
      </c>
    </row>
    <row r="108" spans="1:3">
      <c r="A108" t="s">
        <v>86</v>
      </c>
      <c r="B108">
        <v>2</v>
      </c>
      <c r="C108">
        <v>810</v>
      </c>
    </row>
    <row r="109" spans="1:3">
      <c r="A109" t="s">
        <v>87</v>
      </c>
      <c r="B109">
        <v>2</v>
      </c>
      <c r="C109">
        <v>816</v>
      </c>
    </row>
    <row r="110" spans="1:3">
      <c r="A110" t="s">
        <v>88</v>
      </c>
      <c r="B110">
        <v>2</v>
      </c>
      <c r="C110">
        <v>833</v>
      </c>
    </row>
    <row r="111" spans="1:3">
      <c r="A111" t="s">
        <v>89</v>
      </c>
      <c r="B111">
        <v>2</v>
      </c>
      <c r="C111">
        <v>843</v>
      </c>
    </row>
    <row r="112" spans="1:3">
      <c r="A112" t="s">
        <v>161</v>
      </c>
      <c r="B112">
        <v>4</v>
      </c>
      <c r="C112">
        <v>851</v>
      </c>
    </row>
    <row r="113" spans="1:3">
      <c r="A113" t="s">
        <v>92</v>
      </c>
      <c r="B113">
        <v>2</v>
      </c>
      <c r="C113">
        <v>869</v>
      </c>
    </row>
    <row r="114" spans="1:3">
      <c r="A114" t="s">
        <v>30</v>
      </c>
      <c r="B114">
        <v>2</v>
      </c>
      <c r="C114">
        <v>873</v>
      </c>
    </row>
    <row r="115" spans="1:3">
      <c r="A115" t="s">
        <v>93</v>
      </c>
      <c r="B115">
        <v>2</v>
      </c>
      <c r="C115">
        <v>884</v>
      </c>
    </row>
    <row r="117" spans="1:3">
      <c r="A117" s="5" t="s">
        <v>94</v>
      </c>
    </row>
    <row r="118" spans="1:3">
      <c r="A118" s="3" t="s">
        <v>2</v>
      </c>
      <c r="B118" s="4" t="s">
        <v>3</v>
      </c>
      <c r="C118" s="4" t="s">
        <v>4</v>
      </c>
    </row>
    <row r="119" spans="1:3">
      <c r="A119" t="s">
        <v>95</v>
      </c>
      <c r="B119">
        <v>2</v>
      </c>
      <c r="C119">
        <v>203</v>
      </c>
    </row>
    <row r="120" spans="1:3">
      <c r="A120" t="s">
        <v>141</v>
      </c>
      <c r="B120">
        <v>4</v>
      </c>
      <c r="C120">
        <v>209</v>
      </c>
    </row>
    <row r="121" spans="1:3">
      <c r="A121" t="s">
        <v>98</v>
      </c>
      <c r="B121">
        <v>2</v>
      </c>
      <c r="C121">
        <v>222</v>
      </c>
    </row>
    <row r="122" spans="1:3">
      <c r="A122" t="s">
        <v>99</v>
      </c>
      <c r="B122">
        <v>2</v>
      </c>
      <c r="C122">
        <v>227</v>
      </c>
    </row>
    <row r="123" spans="1:3">
      <c r="A123" t="s">
        <v>100</v>
      </c>
      <c r="B123">
        <v>2</v>
      </c>
      <c r="C123">
        <v>231</v>
      </c>
    </row>
    <row r="124" spans="1:3">
      <c r="A124" t="s">
        <v>101</v>
      </c>
      <c r="B124">
        <v>2</v>
      </c>
      <c r="C124">
        <v>258</v>
      </c>
    </row>
    <row r="125" spans="1:3">
      <c r="A125" t="s">
        <v>102</v>
      </c>
      <c r="B125">
        <v>2</v>
      </c>
      <c r="C125">
        <v>300</v>
      </c>
    </row>
    <row r="126" spans="1:3">
      <c r="A126" t="s">
        <v>103</v>
      </c>
      <c r="B126">
        <v>2</v>
      </c>
      <c r="C126">
        <v>317</v>
      </c>
    </row>
    <row r="127" spans="1:3">
      <c r="A127" t="s">
        <v>104</v>
      </c>
      <c r="B127">
        <v>2</v>
      </c>
      <c r="C127">
        <v>349</v>
      </c>
    </row>
    <row r="128" spans="1:3">
      <c r="A128" t="s">
        <v>105</v>
      </c>
      <c r="B128">
        <v>2</v>
      </c>
      <c r="C128">
        <v>388</v>
      </c>
    </row>
    <row r="129" spans="1:3">
      <c r="A129" t="s">
        <v>106</v>
      </c>
      <c r="B129">
        <v>2</v>
      </c>
      <c r="C129">
        <v>478</v>
      </c>
    </row>
    <row r="130" spans="1:3">
      <c r="A130" t="s">
        <v>107</v>
      </c>
      <c r="B130">
        <v>2</v>
      </c>
      <c r="C130">
        <v>647</v>
      </c>
    </row>
    <row r="131" spans="1:3">
      <c r="A131" t="s">
        <v>108</v>
      </c>
      <c r="B131">
        <v>4</v>
      </c>
      <c r="C131">
        <v>828</v>
      </c>
    </row>
    <row r="132" spans="1:3">
      <c r="A132" t="s">
        <v>109</v>
      </c>
      <c r="B132">
        <v>2</v>
      </c>
      <c r="C132">
        <v>865</v>
      </c>
    </row>
    <row r="133" spans="1:3">
      <c r="A133" t="s">
        <v>110</v>
      </c>
      <c r="B133">
        <v>4</v>
      </c>
      <c r="C133">
        <v>915</v>
      </c>
    </row>
    <row r="134" spans="1:3">
      <c r="A134" t="s">
        <v>111</v>
      </c>
      <c r="B134">
        <v>4</v>
      </c>
      <c r="C134">
        <v>933</v>
      </c>
    </row>
    <row r="135" spans="1:3">
      <c r="A135" t="s">
        <v>112</v>
      </c>
      <c r="B135">
        <v>2</v>
      </c>
      <c r="C135">
        <v>1758</v>
      </c>
    </row>
    <row r="136" spans="1:3">
      <c r="A136" t="s">
        <v>113</v>
      </c>
      <c r="B136">
        <v>2</v>
      </c>
      <c r="C136">
        <v>1918</v>
      </c>
    </row>
    <row r="137" spans="1:3">
      <c r="A137" t="s">
        <v>114</v>
      </c>
      <c r="B137">
        <v>2</v>
      </c>
      <c r="C137">
        <v>2136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workbookViewId="0">
      <selection activeCell="A3" sqref="A3"/>
    </sheetView>
  </sheetViews>
  <sheetFormatPr defaultRowHeight="15"/>
  <cols>
    <col min="1" max="1" width="43.42578125" customWidth="1"/>
    <col min="4" max="4" width="15.28515625" customWidth="1"/>
  </cols>
  <sheetData>
    <row r="1" spans="1:10" ht="20.25">
      <c r="A1" s="1" t="s">
        <v>0</v>
      </c>
    </row>
    <row r="2" spans="1:10">
      <c r="A2" s="2" t="s">
        <v>136</v>
      </c>
      <c r="B2" s="2"/>
      <c r="E2" s="15" t="s">
        <v>139</v>
      </c>
      <c r="F2" s="16"/>
      <c r="G2" s="17" t="s">
        <v>140</v>
      </c>
      <c r="H2" s="16"/>
      <c r="I2" s="16"/>
      <c r="J2" s="16"/>
    </row>
    <row r="3" spans="1:10">
      <c r="A3" s="2"/>
      <c r="B3" s="2"/>
      <c r="E3" s="16"/>
      <c r="F3" s="16"/>
      <c r="G3" s="16"/>
      <c r="H3" s="16"/>
      <c r="I3" s="16"/>
      <c r="J3" s="16"/>
    </row>
    <row r="4" spans="1:10">
      <c r="E4" s="16"/>
      <c r="F4" s="15" t="s">
        <v>115</v>
      </c>
      <c r="G4" s="15" t="s">
        <v>116</v>
      </c>
      <c r="H4" s="15" t="s">
        <v>117</v>
      </c>
      <c r="I4" s="15" t="s">
        <v>118</v>
      </c>
      <c r="J4" s="15" t="s">
        <v>119</v>
      </c>
    </row>
    <row r="5" spans="1:10">
      <c r="A5" s="5" t="s">
        <v>1</v>
      </c>
      <c r="E5" s="16"/>
      <c r="F5" s="16"/>
      <c r="G5" s="16"/>
      <c r="H5" s="16"/>
      <c r="I5" s="16"/>
      <c r="J5" s="16"/>
    </row>
    <row r="6" spans="1:10">
      <c r="A6" s="3" t="s">
        <v>2</v>
      </c>
      <c r="B6" s="4" t="s">
        <v>3</v>
      </c>
      <c r="C6" s="4" t="s">
        <v>4</v>
      </c>
      <c r="E6" s="16" t="s">
        <v>120</v>
      </c>
      <c r="F6" s="16">
        <v>6079</v>
      </c>
      <c r="G6" s="16">
        <v>6007</v>
      </c>
      <c r="H6" s="16">
        <v>6083</v>
      </c>
      <c r="I6" s="16">
        <v>6210</v>
      </c>
      <c r="J6" s="16">
        <v>6811</v>
      </c>
    </row>
    <row r="7" spans="1:10">
      <c r="A7" t="s">
        <v>5</v>
      </c>
      <c r="B7">
        <v>2</v>
      </c>
      <c r="C7">
        <v>3020</v>
      </c>
      <c r="E7" s="16" t="s">
        <v>121</v>
      </c>
      <c r="F7" s="16">
        <v>6045</v>
      </c>
      <c r="G7" s="16">
        <v>5974</v>
      </c>
      <c r="H7" s="16">
        <v>6051</v>
      </c>
      <c r="I7" s="16">
        <v>6179</v>
      </c>
      <c r="J7" s="16">
        <v>6579</v>
      </c>
    </row>
    <row r="8" spans="1:10">
      <c r="A8" s="6" t="s">
        <v>137</v>
      </c>
      <c r="E8" s="16" t="s">
        <v>122</v>
      </c>
      <c r="F8" s="16">
        <v>6037</v>
      </c>
      <c r="G8" s="16">
        <v>5968</v>
      </c>
      <c r="H8" s="16">
        <v>6046</v>
      </c>
      <c r="I8" s="16">
        <v>6173</v>
      </c>
      <c r="J8" s="16">
        <v>6399</v>
      </c>
    </row>
    <row r="9" spans="1:10">
      <c r="A9" s="6"/>
      <c r="E9" s="16" t="s">
        <v>123</v>
      </c>
      <c r="F9" s="16">
        <v>6066</v>
      </c>
      <c r="G9" s="16">
        <v>6000</v>
      </c>
      <c r="H9" s="16">
        <v>6075</v>
      </c>
      <c r="I9" s="16">
        <v>6198</v>
      </c>
      <c r="J9" s="16">
        <v>6304</v>
      </c>
    </row>
    <row r="10" spans="1:10">
      <c r="A10" s="5" t="s">
        <v>6</v>
      </c>
      <c r="E10" s="16" t="s">
        <v>124</v>
      </c>
      <c r="F10" s="16">
        <v>6048</v>
      </c>
      <c r="G10" s="16">
        <v>5984</v>
      </c>
      <c r="H10" s="16">
        <v>6058</v>
      </c>
      <c r="I10" s="16">
        <v>6180</v>
      </c>
      <c r="J10" s="16">
        <v>6210</v>
      </c>
    </row>
    <row r="11" spans="1:10">
      <c r="A11" s="3" t="s">
        <v>2</v>
      </c>
      <c r="B11" s="4" t="s">
        <v>3</v>
      </c>
      <c r="C11" s="4" t="s">
        <v>4</v>
      </c>
      <c r="E11" s="16" t="s">
        <v>125</v>
      </c>
      <c r="F11" s="16">
        <v>6012</v>
      </c>
      <c r="G11" s="16">
        <v>5950</v>
      </c>
      <c r="H11" s="16">
        <v>6026</v>
      </c>
      <c r="I11" s="16">
        <v>6144</v>
      </c>
      <c r="J11" s="16">
        <v>6124</v>
      </c>
    </row>
    <row r="12" spans="1:10">
      <c r="A12" t="s">
        <v>138</v>
      </c>
      <c r="B12">
        <v>2</v>
      </c>
      <c r="C12">
        <v>3357</v>
      </c>
      <c r="E12" s="16" t="s">
        <v>126</v>
      </c>
      <c r="F12" s="16">
        <v>6008</v>
      </c>
      <c r="G12" s="16">
        <v>5949</v>
      </c>
      <c r="H12" s="16">
        <v>6022</v>
      </c>
      <c r="I12" s="16">
        <v>6135</v>
      </c>
      <c r="J12" s="16">
        <v>5998</v>
      </c>
    </row>
    <row r="13" spans="1:10">
      <c r="E13" s="16" t="s">
        <v>127</v>
      </c>
      <c r="F13" s="16">
        <v>6034</v>
      </c>
      <c r="G13" s="16">
        <v>5978</v>
      </c>
      <c r="H13" s="16">
        <v>6049</v>
      </c>
      <c r="I13" s="16">
        <v>6152</v>
      </c>
      <c r="J13" s="16">
        <v>5970</v>
      </c>
    </row>
    <row r="14" spans="1:10">
      <c r="A14" s="5" t="s">
        <v>7</v>
      </c>
      <c r="E14" s="16" t="s">
        <v>128</v>
      </c>
      <c r="F14" s="16">
        <v>6078</v>
      </c>
      <c r="G14" s="16">
        <v>6041</v>
      </c>
      <c r="H14" s="16">
        <v>6108</v>
      </c>
      <c r="I14" s="16">
        <v>6199</v>
      </c>
      <c r="J14" s="16">
        <v>5992</v>
      </c>
    </row>
    <row r="15" spans="1:10">
      <c r="A15" s="3" t="s">
        <v>2</v>
      </c>
      <c r="B15" s="4" t="s">
        <v>3</v>
      </c>
      <c r="C15" s="4" t="s">
        <v>4</v>
      </c>
      <c r="E15" s="16" t="s">
        <v>129</v>
      </c>
      <c r="F15" s="16">
        <v>5979</v>
      </c>
      <c r="G15" s="16">
        <v>5944</v>
      </c>
      <c r="H15" s="16">
        <v>6017</v>
      </c>
      <c r="I15" s="16">
        <v>6102</v>
      </c>
      <c r="J15" s="16">
        <v>5899</v>
      </c>
    </row>
    <row r="16" spans="1:10">
      <c r="A16" t="s">
        <v>8</v>
      </c>
      <c r="B16">
        <v>4</v>
      </c>
      <c r="C16">
        <v>3178</v>
      </c>
      <c r="E16" s="16" t="s">
        <v>130</v>
      </c>
      <c r="F16" s="16">
        <v>5953</v>
      </c>
      <c r="G16" s="16">
        <v>5923</v>
      </c>
      <c r="H16" s="16">
        <v>5989</v>
      </c>
      <c r="I16" s="16">
        <v>6064</v>
      </c>
      <c r="J16" s="16">
        <v>5867</v>
      </c>
    </row>
    <row r="17" spans="1:10">
      <c r="A17" t="s">
        <v>9</v>
      </c>
      <c r="B17">
        <v>2</v>
      </c>
      <c r="C17">
        <v>3686</v>
      </c>
      <c r="E17" s="16" t="s">
        <v>131</v>
      </c>
      <c r="F17" s="16">
        <v>5915</v>
      </c>
      <c r="G17" s="16">
        <v>5886</v>
      </c>
      <c r="H17" s="16">
        <v>5946</v>
      </c>
      <c r="I17" s="16">
        <v>6014</v>
      </c>
      <c r="J17" s="16">
        <v>5848</v>
      </c>
    </row>
    <row r="18" spans="1:10">
      <c r="E18" s="16" t="s">
        <v>132</v>
      </c>
      <c r="F18" s="16">
        <v>5854</v>
      </c>
      <c r="G18" s="16">
        <v>5828</v>
      </c>
      <c r="H18" s="16">
        <v>5885</v>
      </c>
      <c r="I18" s="16">
        <v>5945</v>
      </c>
      <c r="J18" s="16">
        <v>5850</v>
      </c>
    </row>
    <row r="19" spans="1:10">
      <c r="A19" s="5" t="s">
        <v>10</v>
      </c>
      <c r="E19" s="16" t="s">
        <v>133</v>
      </c>
      <c r="F19" s="16">
        <v>5868</v>
      </c>
      <c r="G19" s="16">
        <v>5840</v>
      </c>
      <c r="H19" s="16">
        <v>5878</v>
      </c>
      <c r="I19" s="16">
        <v>5927</v>
      </c>
      <c r="J19" s="16">
        <v>5972</v>
      </c>
    </row>
    <row r="20" spans="1:10">
      <c r="A20" s="3" t="s">
        <v>2</v>
      </c>
      <c r="B20" s="4" t="s">
        <v>3</v>
      </c>
      <c r="C20" s="4" t="s">
        <v>4</v>
      </c>
      <c r="E20" s="16" t="s">
        <v>134</v>
      </c>
      <c r="F20" s="16">
        <v>5512</v>
      </c>
      <c r="G20" s="16">
        <v>5487</v>
      </c>
      <c r="H20" s="16">
        <v>5523</v>
      </c>
      <c r="I20" s="16">
        <v>5599</v>
      </c>
      <c r="J20" s="16"/>
    </row>
    <row r="21" spans="1:10">
      <c r="A21" t="s">
        <v>11</v>
      </c>
      <c r="B21">
        <v>4</v>
      </c>
      <c r="C21">
        <v>3715</v>
      </c>
      <c r="E21" s="16" t="s">
        <v>135</v>
      </c>
      <c r="F21" s="16">
        <v>5371</v>
      </c>
      <c r="G21" s="16">
        <v>5399</v>
      </c>
      <c r="H21" s="16">
        <v>5405</v>
      </c>
      <c r="I21" s="16">
        <v>5460</v>
      </c>
      <c r="J21" s="16"/>
    </row>
    <row r="22" spans="1:10">
      <c r="A22" t="s">
        <v>12</v>
      </c>
      <c r="B22">
        <v>2</v>
      </c>
      <c r="C22">
        <v>3725</v>
      </c>
    </row>
    <row r="24" spans="1:10">
      <c r="A24" s="5" t="s">
        <v>13</v>
      </c>
    </row>
    <row r="25" spans="1:10">
      <c r="A25" s="3" t="s">
        <v>2</v>
      </c>
      <c r="B25" s="4" t="s">
        <v>3</v>
      </c>
      <c r="C25" s="4" t="s">
        <v>4</v>
      </c>
    </row>
    <row r="26" spans="1:10">
      <c r="A26" t="s">
        <v>14</v>
      </c>
      <c r="B26">
        <v>6</v>
      </c>
      <c r="C26">
        <v>3735</v>
      </c>
    </row>
    <row r="28" spans="1:10">
      <c r="A28" s="5" t="s">
        <v>15</v>
      </c>
    </row>
    <row r="29" spans="1:10">
      <c r="A29" s="3" t="s">
        <v>2</v>
      </c>
      <c r="B29" s="4" t="s">
        <v>3</v>
      </c>
      <c r="C29" s="4" t="s">
        <v>4</v>
      </c>
    </row>
    <row r="30" spans="1:10">
      <c r="A30" t="s">
        <v>16</v>
      </c>
      <c r="B30">
        <v>4</v>
      </c>
      <c r="C30">
        <v>966</v>
      </c>
    </row>
    <row r="32" spans="1:10">
      <c r="A32" s="5" t="s">
        <v>17</v>
      </c>
    </row>
    <row r="33" spans="1:3">
      <c r="A33" s="3" t="s">
        <v>2</v>
      </c>
      <c r="B33" s="4" t="s">
        <v>3</v>
      </c>
      <c r="C33" s="4" t="s">
        <v>4</v>
      </c>
    </row>
    <row r="34" spans="1:3">
      <c r="A34" t="s">
        <v>18</v>
      </c>
      <c r="B34">
        <v>12</v>
      </c>
      <c r="C34">
        <v>966</v>
      </c>
    </row>
    <row r="36" spans="1:3">
      <c r="A36" s="5" t="s">
        <v>19</v>
      </c>
    </row>
    <row r="37" spans="1:3">
      <c r="A37" s="3" t="s">
        <v>2</v>
      </c>
      <c r="B37" s="4" t="s">
        <v>3</v>
      </c>
      <c r="C37" s="4" t="s">
        <v>4</v>
      </c>
    </row>
    <row r="38" spans="1:3">
      <c r="A38" t="s">
        <v>20</v>
      </c>
      <c r="B38">
        <v>8</v>
      </c>
      <c r="C38">
        <v>488</v>
      </c>
    </row>
    <row r="39" spans="1:3">
      <c r="A39" t="s">
        <v>21</v>
      </c>
      <c r="B39">
        <v>8</v>
      </c>
      <c r="C39">
        <v>966</v>
      </c>
    </row>
    <row r="41" spans="1:3">
      <c r="A41" s="5" t="s">
        <v>22</v>
      </c>
    </row>
    <row r="42" spans="1:3">
      <c r="A42" s="3" t="s">
        <v>2</v>
      </c>
      <c r="B42" s="4" t="s">
        <v>3</v>
      </c>
      <c r="C42" s="4" t="s">
        <v>4</v>
      </c>
    </row>
    <row r="43" spans="1:3">
      <c r="A43" t="s">
        <v>23</v>
      </c>
      <c r="B43">
        <v>8</v>
      </c>
      <c r="C43">
        <v>966</v>
      </c>
    </row>
    <row r="45" spans="1:3">
      <c r="A45" s="5" t="s">
        <v>24</v>
      </c>
    </row>
    <row r="46" spans="1:3">
      <c r="A46" s="3" t="s">
        <v>2</v>
      </c>
      <c r="B46" s="4" t="s">
        <v>3</v>
      </c>
      <c r="C46" s="4" t="s">
        <v>4</v>
      </c>
    </row>
    <row r="47" spans="1:3">
      <c r="A47" t="s">
        <v>25</v>
      </c>
      <c r="B47">
        <v>2</v>
      </c>
      <c r="C47">
        <v>681</v>
      </c>
    </row>
    <row r="48" spans="1:3">
      <c r="A48" t="s">
        <v>26</v>
      </c>
      <c r="B48">
        <v>2</v>
      </c>
      <c r="C48">
        <v>695</v>
      </c>
    </row>
    <row r="49" spans="1:3">
      <c r="A49" t="s">
        <v>27</v>
      </c>
      <c r="B49">
        <v>2</v>
      </c>
      <c r="C49">
        <v>742</v>
      </c>
    </row>
    <row r="50" spans="1:3">
      <c r="A50" t="s">
        <v>28</v>
      </c>
      <c r="B50">
        <v>2</v>
      </c>
      <c r="C50">
        <v>782</v>
      </c>
    </row>
    <row r="51" spans="1:3">
      <c r="A51" t="s">
        <v>29</v>
      </c>
      <c r="B51">
        <v>2</v>
      </c>
      <c r="C51">
        <v>808</v>
      </c>
    </row>
    <row r="52" spans="1:3">
      <c r="A52" t="s">
        <v>30</v>
      </c>
      <c r="B52">
        <v>2</v>
      </c>
      <c r="C52">
        <v>907</v>
      </c>
    </row>
    <row r="54" spans="1:3">
      <c r="A54" s="5" t="s">
        <v>31</v>
      </c>
    </row>
    <row r="55" spans="1:3">
      <c r="A55" s="3" t="s">
        <v>2</v>
      </c>
      <c r="B55" s="4" t="s">
        <v>3</v>
      </c>
      <c r="C55" s="4" t="s">
        <v>4</v>
      </c>
    </row>
    <row r="56" spans="1:3">
      <c r="A56" t="s">
        <v>32</v>
      </c>
      <c r="B56">
        <v>2</v>
      </c>
      <c r="C56">
        <v>660</v>
      </c>
    </row>
    <row r="57" spans="1:3">
      <c r="A57" t="s">
        <v>33</v>
      </c>
      <c r="B57">
        <v>2</v>
      </c>
      <c r="C57">
        <v>672</v>
      </c>
    </row>
    <row r="58" spans="1:3">
      <c r="A58" t="s">
        <v>34</v>
      </c>
      <c r="B58">
        <v>2</v>
      </c>
      <c r="C58">
        <v>718</v>
      </c>
    </row>
    <row r="59" spans="1:3">
      <c r="A59" t="s">
        <v>35</v>
      </c>
      <c r="B59">
        <v>2</v>
      </c>
      <c r="C59">
        <v>755</v>
      </c>
    </row>
    <row r="60" spans="1:3">
      <c r="A60" t="s">
        <v>36</v>
      </c>
      <c r="B60">
        <v>2</v>
      </c>
      <c r="C60">
        <v>776</v>
      </c>
    </row>
    <row r="61" spans="1:3">
      <c r="A61" t="s">
        <v>37</v>
      </c>
      <c r="B61">
        <v>2</v>
      </c>
      <c r="C61">
        <v>795</v>
      </c>
    </row>
    <row r="62" spans="1:3">
      <c r="A62" t="s">
        <v>38</v>
      </c>
      <c r="B62">
        <v>2</v>
      </c>
      <c r="C62">
        <v>796</v>
      </c>
    </row>
    <row r="63" spans="1:3">
      <c r="A63" t="s">
        <v>39</v>
      </c>
      <c r="B63">
        <v>2</v>
      </c>
      <c r="C63">
        <v>814</v>
      </c>
    </row>
    <row r="64" spans="1:3">
      <c r="A64" t="s">
        <v>40</v>
      </c>
      <c r="B64">
        <v>2</v>
      </c>
      <c r="C64">
        <v>820</v>
      </c>
    </row>
    <row r="65" spans="1:3">
      <c r="A65" t="s">
        <v>41</v>
      </c>
      <c r="B65">
        <v>2</v>
      </c>
      <c r="C65">
        <v>824</v>
      </c>
    </row>
    <row r="66" spans="1:3">
      <c r="A66" t="s">
        <v>42</v>
      </c>
      <c r="B66">
        <v>2</v>
      </c>
      <c r="C66">
        <v>830</v>
      </c>
    </row>
    <row r="67" spans="1:3">
      <c r="A67" t="s">
        <v>43</v>
      </c>
      <c r="B67">
        <v>2</v>
      </c>
      <c r="C67">
        <v>846</v>
      </c>
    </row>
    <row r="68" spans="1:3">
      <c r="A68" t="s">
        <v>44</v>
      </c>
      <c r="B68">
        <v>2</v>
      </c>
      <c r="C68">
        <v>853</v>
      </c>
    </row>
    <row r="69" spans="1:3">
      <c r="A69" t="s">
        <v>45</v>
      </c>
      <c r="B69">
        <v>2</v>
      </c>
      <c r="C69">
        <v>873</v>
      </c>
    </row>
    <row r="71" spans="1:3">
      <c r="A71" s="5" t="s">
        <v>46</v>
      </c>
    </row>
    <row r="72" spans="1:3">
      <c r="A72" s="3" t="s">
        <v>2</v>
      </c>
      <c r="B72" s="4" t="s">
        <v>3</v>
      </c>
      <c r="C72" s="4" t="s">
        <v>4</v>
      </c>
    </row>
    <row r="73" spans="1:3">
      <c r="A73" t="s">
        <v>47</v>
      </c>
      <c r="B73">
        <v>2</v>
      </c>
      <c r="C73">
        <v>573</v>
      </c>
    </row>
    <row r="74" spans="1:3">
      <c r="A74" t="s">
        <v>48</v>
      </c>
      <c r="B74">
        <v>2</v>
      </c>
      <c r="C74">
        <v>601</v>
      </c>
    </row>
    <row r="75" spans="1:3">
      <c r="A75" t="s">
        <v>49</v>
      </c>
      <c r="B75">
        <v>2</v>
      </c>
      <c r="C75">
        <v>608</v>
      </c>
    </row>
    <row r="76" spans="1:3">
      <c r="A76" t="s">
        <v>50</v>
      </c>
      <c r="B76">
        <v>2</v>
      </c>
      <c r="C76">
        <v>663</v>
      </c>
    </row>
    <row r="77" spans="1:3">
      <c r="A77" t="s">
        <v>51</v>
      </c>
      <c r="B77">
        <v>2</v>
      </c>
      <c r="C77">
        <v>689</v>
      </c>
    </row>
    <row r="78" spans="1:3">
      <c r="A78" t="s">
        <v>52</v>
      </c>
      <c r="B78">
        <v>2</v>
      </c>
      <c r="C78">
        <v>714</v>
      </c>
    </row>
    <row r="79" spans="1:3">
      <c r="A79" t="s">
        <v>53</v>
      </c>
      <c r="B79">
        <v>2</v>
      </c>
      <c r="C79">
        <v>726</v>
      </c>
    </row>
    <row r="80" spans="1:3">
      <c r="A80" t="s">
        <v>54</v>
      </c>
      <c r="B80">
        <v>2</v>
      </c>
      <c r="C80">
        <v>802</v>
      </c>
    </row>
    <row r="81" spans="1:3">
      <c r="A81" t="s">
        <v>55</v>
      </c>
      <c r="B81">
        <v>4</v>
      </c>
      <c r="C81">
        <v>966</v>
      </c>
    </row>
    <row r="83" spans="1:3">
      <c r="A83" s="5" t="s">
        <v>56</v>
      </c>
    </row>
    <row r="84" spans="1:3">
      <c r="A84" s="3" t="s">
        <v>2</v>
      </c>
      <c r="B84" s="4" t="s">
        <v>3</v>
      </c>
      <c r="C84" s="4" t="s">
        <v>4</v>
      </c>
    </row>
    <row r="85" spans="1:3">
      <c r="A85" t="s">
        <v>57</v>
      </c>
      <c r="B85">
        <v>2</v>
      </c>
      <c r="C85">
        <v>749</v>
      </c>
    </row>
    <row r="86" spans="1:3">
      <c r="A86" t="s">
        <v>58</v>
      </c>
      <c r="B86">
        <v>2</v>
      </c>
      <c r="C86">
        <v>756</v>
      </c>
    </row>
    <row r="87" spans="1:3">
      <c r="A87" t="s">
        <v>59</v>
      </c>
      <c r="B87">
        <v>2</v>
      </c>
      <c r="C87">
        <v>798</v>
      </c>
    </row>
    <row r="88" spans="1:3">
      <c r="A88" t="s">
        <v>60</v>
      </c>
      <c r="B88">
        <v>2</v>
      </c>
      <c r="C88">
        <v>816</v>
      </c>
    </row>
    <row r="89" spans="1:3">
      <c r="A89" t="s">
        <v>61</v>
      </c>
      <c r="B89">
        <v>2</v>
      </c>
      <c r="C89">
        <v>817</v>
      </c>
    </row>
    <row r="90" spans="1:3">
      <c r="A90" t="s">
        <v>62</v>
      </c>
      <c r="B90">
        <v>2</v>
      </c>
      <c r="C90">
        <v>860</v>
      </c>
    </row>
    <row r="91" spans="1:3">
      <c r="A91" t="s">
        <v>63</v>
      </c>
      <c r="B91">
        <v>2</v>
      </c>
      <c r="C91">
        <v>885</v>
      </c>
    </row>
    <row r="92" spans="1:3">
      <c r="A92" t="s">
        <v>64</v>
      </c>
      <c r="B92">
        <v>2</v>
      </c>
      <c r="C92">
        <v>888</v>
      </c>
    </row>
    <row r="93" spans="1:3">
      <c r="A93" t="s">
        <v>65</v>
      </c>
      <c r="B93">
        <v>2</v>
      </c>
      <c r="C93">
        <v>918</v>
      </c>
    </row>
    <row r="94" spans="1:3">
      <c r="A94" t="s">
        <v>66</v>
      </c>
      <c r="B94">
        <v>2</v>
      </c>
      <c r="C94">
        <v>922</v>
      </c>
    </row>
    <row r="95" spans="1:3">
      <c r="A95" t="s">
        <v>67</v>
      </c>
      <c r="B95">
        <v>2</v>
      </c>
      <c r="C95">
        <v>935</v>
      </c>
    </row>
    <row r="96" spans="1:3">
      <c r="A96" t="s">
        <v>68</v>
      </c>
      <c r="B96">
        <v>2</v>
      </c>
      <c r="C96">
        <v>942</v>
      </c>
    </row>
    <row r="97" spans="1:3">
      <c r="A97" t="s">
        <v>69</v>
      </c>
      <c r="B97">
        <v>2</v>
      </c>
      <c r="C97">
        <v>945</v>
      </c>
    </row>
    <row r="98" spans="1:3">
      <c r="A98" t="s">
        <v>70</v>
      </c>
      <c r="B98">
        <v>2</v>
      </c>
      <c r="C98">
        <v>947</v>
      </c>
    </row>
    <row r="99" spans="1:3">
      <c r="A99" t="s">
        <v>71</v>
      </c>
      <c r="B99">
        <v>2</v>
      </c>
      <c r="C99">
        <v>954</v>
      </c>
    </row>
    <row r="100" spans="1:3">
      <c r="A100" t="s">
        <v>72</v>
      </c>
      <c r="B100">
        <v>16</v>
      </c>
      <c r="C100">
        <v>966</v>
      </c>
    </row>
    <row r="101" spans="1:3">
      <c r="A101" t="s">
        <v>73</v>
      </c>
      <c r="B101">
        <v>2</v>
      </c>
      <c r="C101">
        <v>971</v>
      </c>
    </row>
    <row r="102" spans="1:3">
      <c r="A102" t="s">
        <v>74</v>
      </c>
      <c r="B102">
        <v>2</v>
      </c>
      <c r="C102">
        <v>973</v>
      </c>
    </row>
    <row r="103" spans="1:3">
      <c r="A103" t="s">
        <v>75</v>
      </c>
      <c r="B103">
        <v>4</v>
      </c>
      <c r="C103">
        <v>979</v>
      </c>
    </row>
    <row r="104" spans="1:3">
      <c r="A104" t="s">
        <v>76</v>
      </c>
      <c r="B104">
        <v>2</v>
      </c>
      <c r="C104">
        <v>1031</v>
      </c>
    </row>
    <row r="105" spans="1:3">
      <c r="A105" t="s">
        <v>77</v>
      </c>
      <c r="B105">
        <v>2</v>
      </c>
      <c r="C105">
        <v>1040</v>
      </c>
    </row>
    <row r="106" spans="1:3">
      <c r="A106" t="s">
        <v>78</v>
      </c>
      <c r="B106">
        <v>2</v>
      </c>
      <c r="C106">
        <v>1048</v>
      </c>
    </row>
    <row r="107" spans="1:3">
      <c r="A107" t="s">
        <v>79</v>
      </c>
      <c r="B107">
        <v>2</v>
      </c>
      <c r="C107">
        <v>1069</v>
      </c>
    </row>
    <row r="108" spans="1:3">
      <c r="A108" t="s">
        <v>80</v>
      </c>
      <c r="B108">
        <v>2</v>
      </c>
      <c r="C108">
        <v>1070</v>
      </c>
    </row>
    <row r="109" spans="1:3">
      <c r="A109" t="s">
        <v>81</v>
      </c>
      <c r="B109">
        <v>2</v>
      </c>
      <c r="C109">
        <v>1075</v>
      </c>
    </row>
    <row r="110" spans="1:3">
      <c r="A110" t="s">
        <v>82</v>
      </c>
      <c r="B110">
        <v>2</v>
      </c>
      <c r="C110">
        <v>1076</v>
      </c>
    </row>
    <row r="111" spans="1:3">
      <c r="A111" t="s">
        <v>83</v>
      </c>
      <c r="B111">
        <v>2</v>
      </c>
      <c r="C111">
        <v>1094</v>
      </c>
    </row>
    <row r="112" spans="1:3">
      <c r="A112" t="s">
        <v>84</v>
      </c>
      <c r="B112">
        <v>2</v>
      </c>
      <c r="C112">
        <v>1106</v>
      </c>
    </row>
    <row r="114" spans="1:3">
      <c r="A114" s="5" t="s">
        <v>85</v>
      </c>
    </row>
    <row r="115" spans="1:3">
      <c r="A115" s="3" t="s">
        <v>2</v>
      </c>
      <c r="B115" s="4" t="s">
        <v>3</v>
      </c>
      <c r="C115" s="4" t="s">
        <v>4</v>
      </c>
    </row>
    <row r="116" spans="1:3">
      <c r="A116" t="s">
        <v>86</v>
      </c>
      <c r="B116">
        <v>2</v>
      </c>
      <c r="C116">
        <v>837</v>
      </c>
    </row>
    <row r="117" spans="1:3">
      <c r="A117" t="s">
        <v>87</v>
      </c>
      <c r="B117">
        <v>2</v>
      </c>
      <c r="C117">
        <v>841</v>
      </c>
    </row>
    <row r="118" spans="1:3">
      <c r="A118" t="s">
        <v>88</v>
      </c>
      <c r="B118">
        <v>2</v>
      </c>
      <c r="C118">
        <v>863</v>
      </c>
    </row>
    <row r="119" spans="1:3">
      <c r="A119" t="s">
        <v>89</v>
      </c>
      <c r="B119">
        <v>2</v>
      </c>
      <c r="C119">
        <v>866</v>
      </c>
    </row>
    <row r="120" spans="1:3">
      <c r="A120" t="s">
        <v>90</v>
      </c>
      <c r="B120">
        <v>2</v>
      </c>
      <c r="C120">
        <v>874</v>
      </c>
    </row>
    <row r="121" spans="1:3">
      <c r="A121" t="s">
        <v>91</v>
      </c>
      <c r="B121">
        <v>2</v>
      </c>
      <c r="C121">
        <v>877</v>
      </c>
    </row>
    <row r="122" spans="1:3">
      <c r="A122" t="s">
        <v>92</v>
      </c>
      <c r="B122">
        <v>2</v>
      </c>
      <c r="C122">
        <v>895</v>
      </c>
    </row>
    <row r="123" spans="1:3">
      <c r="A123" t="s">
        <v>93</v>
      </c>
      <c r="B123">
        <v>2</v>
      </c>
      <c r="C123">
        <v>908</v>
      </c>
    </row>
    <row r="125" spans="1:3">
      <c r="A125" s="5" t="s">
        <v>94</v>
      </c>
    </row>
    <row r="126" spans="1:3">
      <c r="A126" s="3" t="s">
        <v>2</v>
      </c>
      <c r="B126" s="4" t="s">
        <v>3</v>
      </c>
      <c r="C126" s="4" t="s">
        <v>4</v>
      </c>
    </row>
    <row r="127" spans="1:3">
      <c r="A127" t="s">
        <v>95</v>
      </c>
      <c r="B127">
        <v>2</v>
      </c>
      <c r="C127">
        <v>200</v>
      </c>
    </row>
    <row r="128" spans="1:3">
      <c r="A128" t="s">
        <v>96</v>
      </c>
      <c r="B128">
        <v>2</v>
      </c>
      <c r="C128">
        <v>207</v>
      </c>
    </row>
    <row r="129" spans="1:3">
      <c r="A129" t="s">
        <v>97</v>
      </c>
      <c r="B129">
        <v>2</v>
      </c>
      <c r="C129">
        <v>209</v>
      </c>
    </row>
    <row r="130" spans="1:3">
      <c r="A130" t="s">
        <v>98</v>
      </c>
      <c r="B130">
        <v>2</v>
      </c>
      <c r="C130">
        <v>222</v>
      </c>
    </row>
    <row r="131" spans="1:3">
      <c r="A131" t="s">
        <v>99</v>
      </c>
      <c r="B131">
        <v>2</v>
      </c>
      <c r="C131">
        <v>226</v>
      </c>
    </row>
    <row r="132" spans="1:3">
      <c r="A132" t="s">
        <v>100</v>
      </c>
      <c r="B132">
        <v>2</v>
      </c>
      <c r="C132">
        <v>228</v>
      </c>
    </row>
    <row r="133" spans="1:3">
      <c r="A133" t="s">
        <v>101</v>
      </c>
      <c r="B133">
        <v>2</v>
      </c>
      <c r="C133">
        <v>258</v>
      </c>
    </row>
    <row r="134" spans="1:3">
      <c r="A134" t="s">
        <v>102</v>
      </c>
      <c r="B134">
        <v>2</v>
      </c>
      <c r="C134">
        <v>302</v>
      </c>
    </row>
    <row r="135" spans="1:3">
      <c r="A135" t="s">
        <v>103</v>
      </c>
      <c r="B135">
        <v>2</v>
      </c>
      <c r="C135">
        <v>331</v>
      </c>
    </row>
    <row r="136" spans="1:3">
      <c r="A136" t="s">
        <v>104</v>
      </c>
      <c r="B136">
        <v>2</v>
      </c>
      <c r="C136">
        <v>354</v>
      </c>
    </row>
    <row r="137" spans="1:3">
      <c r="A137" t="s">
        <v>105</v>
      </c>
      <c r="B137">
        <v>2</v>
      </c>
      <c r="C137">
        <v>396</v>
      </c>
    </row>
    <row r="138" spans="1:3">
      <c r="A138" t="s">
        <v>106</v>
      </c>
      <c r="B138">
        <v>2</v>
      </c>
      <c r="C138">
        <v>491</v>
      </c>
    </row>
    <row r="139" spans="1:3">
      <c r="A139" t="s">
        <v>107</v>
      </c>
      <c r="B139">
        <v>2</v>
      </c>
      <c r="C139">
        <v>671</v>
      </c>
    </row>
    <row r="140" spans="1:3">
      <c r="A140" t="s">
        <v>108</v>
      </c>
      <c r="B140">
        <v>4</v>
      </c>
      <c r="C140">
        <v>874</v>
      </c>
    </row>
    <row r="141" spans="1:3">
      <c r="A141" t="s">
        <v>109</v>
      </c>
      <c r="B141">
        <v>2</v>
      </c>
      <c r="C141">
        <v>903</v>
      </c>
    </row>
    <row r="142" spans="1:3">
      <c r="A142" t="s">
        <v>110</v>
      </c>
      <c r="B142">
        <v>4</v>
      </c>
      <c r="C142">
        <v>966</v>
      </c>
    </row>
    <row r="143" spans="1:3">
      <c r="A143" t="s">
        <v>111</v>
      </c>
      <c r="B143">
        <v>4</v>
      </c>
      <c r="C143">
        <v>984</v>
      </c>
    </row>
    <row r="144" spans="1:3">
      <c r="A144" t="s">
        <v>112</v>
      </c>
      <c r="B144">
        <v>2</v>
      </c>
      <c r="C144">
        <v>1877</v>
      </c>
    </row>
    <row r="145" spans="1:3">
      <c r="A145" t="s">
        <v>113</v>
      </c>
      <c r="B145">
        <v>2</v>
      </c>
      <c r="C145">
        <v>2024</v>
      </c>
    </row>
    <row r="146" spans="1:3">
      <c r="A146" t="s">
        <v>114</v>
      </c>
      <c r="B146">
        <v>2</v>
      </c>
      <c r="C146">
        <v>2254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workbookViewId="0">
      <selection activeCell="A2" sqref="A2"/>
    </sheetView>
  </sheetViews>
  <sheetFormatPr defaultRowHeight="15"/>
  <cols>
    <col min="1" max="1" width="42.7109375" style="7" customWidth="1"/>
    <col min="2" max="16384" width="9.140625" style="7"/>
  </cols>
  <sheetData>
    <row r="1" spans="1:11" ht="20.25">
      <c r="A1" s="14" t="s">
        <v>0</v>
      </c>
    </row>
    <row r="2" spans="1:11">
      <c r="A2" s="12" t="s">
        <v>159</v>
      </c>
      <c r="F2" s="18" t="s">
        <v>139</v>
      </c>
      <c r="G2" s="19"/>
      <c r="H2" s="20" t="s">
        <v>150</v>
      </c>
      <c r="I2" s="19"/>
      <c r="J2" s="19"/>
      <c r="K2" s="19"/>
    </row>
    <row r="3" spans="1:11">
      <c r="A3" s="12"/>
      <c r="B3" s="12"/>
      <c r="F3" s="19"/>
      <c r="G3" s="19"/>
      <c r="H3" s="19"/>
      <c r="I3" s="19"/>
      <c r="J3" s="19"/>
      <c r="K3" s="19"/>
    </row>
    <row r="4" spans="1:11">
      <c r="F4" s="19"/>
      <c r="G4" s="18" t="s">
        <v>115</v>
      </c>
      <c r="H4" s="18" t="s">
        <v>116</v>
      </c>
      <c r="I4" s="18" t="s">
        <v>117</v>
      </c>
      <c r="J4" s="18" t="s">
        <v>118</v>
      </c>
      <c r="K4" s="18" t="s">
        <v>119</v>
      </c>
    </row>
    <row r="5" spans="1:11">
      <c r="A5" s="10" t="s">
        <v>149</v>
      </c>
      <c r="F5" s="19"/>
      <c r="G5" s="19"/>
      <c r="H5" s="19"/>
      <c r="I5" s="19"/>
      <c r="J5" s="19"/>
      <c r="K5" s="19"/>
    </row>
    <row r="6" spans="1:11">
      <c r="A6" s="9" t="s">
        <v>2</v>
      </c>
      <c r="B6" s="8" t="s">
        <v>3</v>
      </c>
      <c r="C6" s="8" t="s">
        <v>4</v>
      </c>
      <c r="F6" s="19" t="s">
        <v>120</v>
      </c>
      <c r="G6" s="19">
        <v>6353</v>
      </c>
      <c r="H6" s="19">
        <v>6279</v>
      </c>
      <c r="I6" s="19">
        <v>6357</v>
      </c>
      <c r="J6" s="19">
        <v>6488</v>
      </c>
      <c r="K6" s="19">
        <v>7054</v>
      </c>
    </row>
    <row r="7" spans="1:11">
      <c r="A7" s="7" t="s">
        <v>5</v>
      </c>
      <c r="B7" s="7">
        <v>2</v>
      </c>
      <c r="C7" s="7">
        <v>3077</v>
      </c>
      <c r="F7" s="19" t="s">
        <v>121</v>
      </c>
      <c r="G7" s="19">
        <v>6318</v>
      </c>
      <c r="H7" s="19">
        <v>6245</v>
      </c>
      <c r="I7" s="19">
        <v>6324</v>
      </c>
      <c r="J7" s="19">
        <v>6456</v>
      </c>
      <c r="K7" s="19">
        <v>6815</v>
      </c>
    </row>
    <row r="8" spans="1:11">
      <c r="A8" s="11" t="s">
        <v>148</v>
      </c>
      <c r="F8" s="19" t="s">
        <v>122</v>
      </c>
      <c r="G8" s="19">
        <v>6310</v>
      </c>
      <c r="H8" s="19">
        <v>6239</v>
      </c>
      <c r="I8" s="19">
        <v>6319</v>
      </c>
      <c r="J8" s="19">
        <v>6450</v>
      </c>
      <c r="K8" s="19">
        <v>6630</v>
      </c>
    </row>
    <row r="9" spans="1:11">
      <c r="A9" s="11"/>
      <c r="F9" s="19" t="s">
        <v>123</v>
      </c>
      <c r="G9" s="19">
        <v>6340</v>
      </c>
      <c r="H9" s="19">
        <v>6272</v>
      </c>
      <c r="I9" s="19">
        <v>6351</v>
      </c>
      <c r="J9" s="19">
        <v>6477</v>
      </c>
      <c r="K9" s="19">
        <v>6530</v>
      </c>
    </row>
    <row r="10" spans="1:11">
      <c r="A10" s="10" t="s">
        <v>6</v>
      </c>
      <c r="F10" s="19" t="s">
        <v>124</v>
      </c>
      <c r="G10" s="19">
        <v>6322</v>
      </c>
      <c r="H10" s="19">
        <v>6256</v>
      </c>
      <c r="I10" s="19">
        <v>6333</v>
      </c>
      <c r="J10" s="19">
        <v>6459</v>
      </c>
      <c r="K10" s="19">
        <v>6435</v>
      </c>
    </row>
    <row r="11" spans="1:11">
      <c r="A11" s="9" t="s">
        <v>2</v>
      </c>
      <c r="B11" s="8" t="s">
        <v>3</v>
      </c>
      <c r="C11" s="8" t="s">
        <v>4</v>
      </c>
      <c r="F11" s="19" t="s">
        <v>125</v>
      </c>
      <c r="G11" s="19">
        <v>6284</v>
      </c>
      <c r="H11" s="19">
        <v>6220</v>
      </c>
      <c r="I11" s="19">
        <v>6298</v>
      </c>
      <c r="J11" s="19">
        <v>6420</v>
      </c>
      <c r="K11" s="19">
        <v>6345</v>
      </c>
    </row>
    <row r="12" spans="1:11">
      <c r="A12" s="7" t="s">
        <v>138</v>
      </c>
      <c r="B12" s="7">
        <v>2</v>
      </c>
      <c r="C12" s="7">
        <v>3454</v>
      </c>
      <c r="F12" s="19" t="s">
        <v>126</v>
      </c>
      <c r="G12" s="19">
        <v>6278</v>
      </c>
      <c r="H12" s="19">
        <v>6217</v>
      </c>
      <c r="I12" s="19">
        <v>6294</v>
      </c>
      <c r="J12" s="19">
        <v>6411</v>
      </c>
      <c r="K12" s="19">
        <v>6216</v>
      </c>
    </row>
    <row r="13" spans="1:11">
      <c r="F13" s="19" t="s">
        <v>127</v>
      </c>
      <c r="G13" s="19">
        <v>6304</v>
      </c>
      <c r="H13" s="19">
        <v>6246</v>
      </c>
      <c r="I13" s="19">
        <v>6322</v>
      </c>
      <c r="J13" s="19">
        <v>6429</v>
      </c>
      <c r="K13" s="19">
        <v>6185</v>
      </c>
    </row>
    <row r="14" spans="1:11">
      <c r="A14" s="10" t="s">
        <v>7</v>
      </c>
      <c r="F14" s="19" t="s">
        <v>128</v>
      </c>
      <c r="G14" s="19">
        <v>6349</v>
      </c>
      <c r="H14" s="19">
        <v>6311</v>
      </c>
      <c r="I14" s="19">
        <v>6385</v>
      </c>
      <c r="J14" s="19">
        <v>6480</v>
      </c>
      <c r="K14" s="19">
        <v>6206</v>
      </c>
    </row>
    <row r="15" spans="1:11">
      <c r="A15" s="9" t="s">
        <v>2</v>
      </c>
      <c r="B15" s="8" t="s">
        <v>3</v>
      </c>
      <c r="C15" s="8" t="s">
        <v>4</v>
      </c>
      <c r="F15" s="19" t="s">
        <v>129</v>
      </c>
      <c r="G15" s="19">
        <v>6249</v>
      </c>
      <c r="H15" s="19">
        <v>6213</v>
      </c>
      <c r="I15" s="19">
        <v>6290</v>
      </c>
      <c r="J15" s="19">
        <v>6379</v>
      </c>
      <c r="K15" s="19">
        <v>6113</v>
      </c>
    </row>
    <row r="16" spans="1:11">
      <c r="A16" s="7" t="s">
        <v>8</v>
      </c>
      <c r="B16" s="7">
        <v>4</v>
      </c>
      <c r="C16" s="7">
        <v>3321</v>
      </c>
      <c r="F16" s="19" t="s">
        <v>130</v>
      </c>
      <c r="G16" s="19">
        <v>6222</v>
      </c>
      <c r="H16" s="19">
        <v>6191</v>
      </c>
      <c r="I16" s="19">
        <v>6262</v>
      </c>
      <c r="J16" s="19">
        <v>6340</v>
      </c>
      <c r="K16" s="19">
        <v>6080</v>
      </c>
    </row>
    <row r="17" spans="1:11">
      <c r="A17" s="7" t="s">
        <v>9</v>
      </c>
      <c r="B17" s="7">
        <v>2</v>
      </c>
      <c r="C17" s="7">
        <v>3850</v>
      </c>
      <c r="F17" s="19" t="s">
        <v>131</v>
      </c>
      <c r="G17" s="19">
        <v>6183</v>
      </c>
      <c r="H17" s="19">
        <v>6152</v>
      </c>
      <c r="I17" s="19">
        <v>6218</v>
      </c>
      <c r="J17" s="19">
        <v>6288</v>
      </c>
      <c r="K17" s="19">
        <v>6060</v>
      </c>
    </row>
    <row r="18" spans="1:11">
      <c r="F18" s="19" t="s">
        <v>132</v>
      </c>
      <c r="G18" s="19">
        <v>6120</v>
      </c>
      <c r="H18" s="19">
        <v>6093</v>
      </c>
      <c r="I18" s="19">
        <v>6155</v>
      </c>
      <c r="J18" s="19">
        <v>6217</v>
      </c>
      <c r="K18" s="19">
        <v>6060</v>
      </c>
    </row>
    <row r="19" spans="1:11">
      <c r="A19" s="10" t="s">
        <v>147</v>
      </c>
      <c r="F19" s="19" t="s">
        <v>133</v>
      </c>
      <c r="G19" s="19">
        <v>6132</v>
      </c>
      <c r="H19" s="19">
        <v>6103</v>
      </c>
      <c r="I19" s="19">
        <v>6150</v>
      </c>
      <c r="J19" s="19">
        <v>6201</v>
      </c>
      <c r="K19" s="19">
        <v>6174</v>
      </c>
    </row>
    <row r="20" spans="1:11">
      <c r="A20" s="9" t="s">
        <v>2</v>
      </c>
      <c r="B20" s="8" t="s">
        <v>3</v>
      </c>
      <c r="C20" s="8" t="s">
        <v>4</v>
      </c>
      <c r="F20" s="19" t="s">
        <v>134</v>
      </c>
      <c r="G20" s="19">
        <v>5766</v>
      </c>
      <c r="H20" s="19">
        <v>5741</v>
      </c>
      <c r="I20" s="19">
        <v>5779</v>
      </c>
      <c r="J20" s="19">
        <v>5857</v>
      </c>
      <c r="K20" s="19"/>
    </row>
    <row r="21" spans="1:11">
      <c r="A21" s="7" t="s">
        <v>146</v>
      </c>
      <c r="B21" s="7">
        <v>2</v>
      </c>
      <c r="C21" s="7">
        <v>3850</v>
      </c>
      <c r="F21" s="19" t="s">
        <v>135</v>
      </c>
      <c r="G21" s="19">
        <v>5620</v>
      </c>
      <c r="H21" s="19">
        <v>5647</v>
      </c>
      <c r="I21" s="19">
        <v>5656</v>
      </c>
      <c r="J21" s="19">
        <v>5712</v>
      </c>
      <c r="K21" s="19"/>
    </row>
    <row r="23" spans="1:11">
      <c r="A23" s="10" t="s">
        <v>10</v>
      </c>
    </row>
    <row r="24" spans="1:11">
      <c r="A24" s="9" t="s">
        <v>2</v>
      </c>
      <c r="B24" s="8" t="s">
        <v>3</v>
      </c>
      <c r="C24" s="8" t="s">
        <v>4</v>
      </c>
    </row>
    <row r="25" spans="1:11">
      <c r="A25" s="7" t="s">
        <v>11</v>
      </c>
      <c r="B25" s="7">
        <v>4</v>
      </c>
      <c r="C25" s="7">
        <v>3830</v>
      </c>
    </row>
    <row r="26" spans="1:11">
      <c r="A26" s="7" t="s">
        <v>12</v>
      </c>
      <c r="B26" s="7">
        <v>2</v>
      </c>
      <c r="C26" s="7">
        <v>3840</v>
      </c>
    </row>
    <row r="28" spans="1:11">
      <c r="A28" s="10" t="s">
        <v>13</v>
      </c>
    </row>
    <row r="29" spans="1:11">
      <c r="A29" s="9" t="s">
        <v>2</v>
      </c>
      <c r="B29" s="8" t="s">
        <v>3</v>
      </c>
      <c r="C29" s="8" t="s">
        <v>4</v>
      </c>
    </row>
    <row r="30" spans="1:11">
      <c r="A30" s="7" t="s">
        <v>145</v>
      </c>
      <c r="B30" s="7">
        <v>4</v>
      </c>
      <c r="C30" s="7">
        <v>3850</v>
      </c>
    </row>
    <row r="32" spans="1:11">
      <c r="A32" s="10" t="s">
        <v>17</v>
      </c>
    </row>
    <row r="33" spans="1:3">
      <c r="A33" s="9" t="s">
        <v>2</v>
      </c>
      <c r="B33" s="8" t="s">
        <v>3</v>
      </c>
      <c r="C33" s="8" t="s">
        <v>4</v>
      </c>
    </row>
    <row r="34" spans="1:3">
      <c r="A34" s="7" t="s">
        <v>18</v>
      </c>
      <c r="B34" s="7">
        <v>12</v>
      </c>
      <c r="C34" s="7">
        <v>1009</v>
      </c>
    </row>
    <row r="36" spans="1:3">
      <c r="A36" s="10" t="s">
        <v>19</v>
      </c>
    </row>
    <row r="37" spans="1:3">
      <c r="A37" s="9" t="s">
        <v>2</v>
      </c>
      <c r="B37" s="8" t="s">
        <v>3</v>
      </c>
      <c r="C37" s="8" t="s">
        <v>4</v>
      </c>
    </row>
    <row r="38" spans="1:3">
      <c r="A38" s="7" t="s">
        <v>20</v>
      </c>
      <c r="B38" s="7">
        <v>8</v>
      </c>
      <c r="C38" s="7">
        <v>509</v>
      </c>
    </row>
    <row r="39" spans="1:3">
      <c r="A39" s="7" t="s">
        <v>21</v>
      </c>
      <c r="B39" s="7">
        <v>8</v>
      </c>
      <c r="C39" s="7">
        <v>1009</v>
      </c>
    </row>
    <row r="41" spans="1:3">
      <c r="A41" s="10" t="s">
        <v>22</v>
      </c>
    </row>
    <row r="42" spans="1:3">
      <c r="A42" s="9" t="s">
        <v>2</v>
      </c>
      <c r="B42" s="8" t="s">
        <v>3</v>
      </c>
      <c r="C42" s="8" t="s">
        <v>4</v>
      </c>
    </row>
    <row r="43" spans="1:3">
      <c r="A43" s="7" t="s">
        <v>144</v>
      </c>
      <c r="B43" s="7">
        <v>12</v>
      </c>
      <c r="C43" s="7">
        <v>1009</v>
      </c>
    </row>
    <row r="45" spans="1:3">
      <c r="A45" s="10" t="s">
        <v>31</v>
      </c>
    </row>
    <row r="46" spans="1:3">
      <c r="A46" s="9" t="s">
        <v>2</v>
      </c>
      <c r="B46" s="8" t="s">
        <v>3</v>
      </c>
      <c r="C46" s="8" t="s">
        <v>4</v>
      </c>
    </row>
    <row r="47" spans="1:3">
      <c r="A47" s="7" t="s">
        <v>32</v>
      </c>
      <c r="B47" s="7">
        <v>2</v>
      </c>
      <c r="C47" s="7">
        <v>722</v>
      </c>
    </row>
    <row r="48" spans="1:3">
      <c r="A48" s="7" t="s">
        <v>33</v>
      </c>
      <c r="B48" s="7">
        <v>2</v>
      </c>
      <c r="C48" s="7">
        <v>732</v>
      </c>
    </row>
    <row r="49" spans="1:3">
      <c r="A49" s="7" t="s">
        <v>34</v>
      </c>
      <c r="B49" s="7">
        <v>2</v>
      </c>
      <c r="C49" s="7">
        <v>781</v>
      </c>
    </row>
    <row r="50" spans="1:3">
      <c r="A50" s="7" t="s">
        <v>35</v>
      </c>
      <c r="B50" s="7">
        <v>2</v>
      </c>
      <c r="C50" s="7">
        <v>820</v>
      </c>
    </row>
    <row r="51" spans="1:3">
      <c r="A51" s="7" t="s">
        <v>36</v>
      </c>
      <c r="B51" s="7">
        <v>2</v>
      </c>
      <c r="C51" s="7">
        <v>842</v>
      </c>
    </row>
    <row r="52" spans="1:3">
      <c r="A52" s="7" t="s">
        <v>37</v>
      </c>
      <c r="B52" s="7">
        <v>2</v>
      </c>
      <c r="C52" s="7">
        <v>860</v>
      </c>
    </row>
    <row r="53" spans="1:3">
      <c r="A53" s="7" t="s">
        <v>38</v>
      </c>
      <c r="B53" s="7">
        <v>2</v>
      </c>
      <c r="C53" s="7">
        <v>863</v>
      </c>
    </row>
    <row r="54" spans="1:3">
      <c r="A54" s="7" t="s">
        <v>39</v>
      </c>
      <c r="B54" s="7">
        <v>2</v>
      </c>
      <c r="C54" s="7">
        <v>882</v>
      </c>
    </row>
    <row r="55" spans="1:3">
      <c r="A55" s="7" t="s">
        <v>40</v>
      </c>
      <c r="B55" s="7">
        <v>2</v>
      </c>
      <c r="C55" s="7">
        <v>888</v>
      </c>
    </row>
    <row r="56" spans="1:3">
      <c r="A56" s="7" t="s">
        <v>41</v>
      </c>
      <c r="B56" s="7">
        <v>2</v>
      </c>
      <c r="C56" s="7">
        <v>889</v>
      </c>
    </row>
    <row r="57" spans="1:3">
      <c r="A57" s="7" t="s">
        <v>42</v>
      </c>
      <c r="B57" s="7">
        <v>2</v>
      </c>
      <c r="C57" s="7">
        <v>899</v>
      </c>
    </row>
    <row r="58" spans="1:3">
      <c r="A58" s="7" t="s">
        <v>43</v>
      </c>
      <c r="B58" s="7">
        <v>2</v>
      </c>
      <c r="C58" s="7">
        <v>915</v>
      </c>
    </row>
    <row r="59" spans="1:3">
      <c r="A59" s="7" t="s">
        <v>44</v>
      </c>
      <c r="B59" s="7">
        <v>2</v>
      </c>
      <c r="C59" s="7">
        <v>922</v>
      </c>
    </row>
    <row r="60" spans="1:3">
      <c r="A60" s="7" t="s">
        <v>45</v>
      </c>
      <c r="B60" s="7">
        <v>2</v>
      </c>
      <c r="C60" s="7">
        <v>940</v>
      </c>
    </row>
    <row r="62" spans="1:3">
      <c r="A62" s="10" t="s">
        <v>46</v>
      </c>
    </row>
    <row r="63" spans="1:3">
      <c r="A63" s="9" t="s">
        <v>2</v>
      </c>
      <c r="B63" s="8" t="s">
        <v>3</v>
      </c>
      <c r="C63" s="8" t="s">
        <v>4</v>
      </c>
    </row>
    <row r="64" spans="1:3">
      <c r="A64" s="7" t="s">
        <v>47</v>
      </c>
      <c r="B64" s="7">
        <v>2</v>
      </c>
      <c r="C64" s="7">
        <v>637</v>
      </c>
    </row>
    <row r="65" spans="1:3">
      <c r="A65" s="7" t="s">
        <v>48</v>
      </c>
      <c r="B65" s="7">
        <v>2</v>
      </c>
      <c r="C65" s="7">
        <v>664</v>
      </c>
    </row>
    <row r="66" spans="1:3">
      <c r="A66" s="7" t="s">
        <v>49</v>
      </c>
      <c r="B66" s="7">
        <v>2</v>
      </c>
      <c r="C66" s="7">
        <v>674</v>
      </c>
    </row>
    <row r="67" spans="1:3">
      <c r="A67" s="7" t="s">
        <v>50</v>
      </c>
      <c r="B67" s="7">
        <v>2</v>
      </c>
      <c r="C67" s="7">
        <v>730</v>
      </c>
    </row>
    <row r="68" spans="1:3">
      <c r="A68" s="7" t="s">
        <v>51</v>
      </c>
      <c r="B68" s="7">
        <v>2</v>
      </c>
      <c r="C68" s="7">
        <v>758</v>
      </c>
    </row>
    <row r="69" spans="1:3">
      <c r="A69" s="7" t="s">
        <v>52</v>
      </c>
      <c r="B69" s="7">
        <v>2</v>
      </c>
      <c r="C69" s="7">
        <v>783</v>
      </c>
    </row>
    <row r="70" spans="1:3">
      <c r="A70" s="7" t="s">
        <v>53</v>
      </c>
      <c r="B70" s="7">
        <v>2</v>
      </c>
      <c r="C70" s="7">
        <v>797</v>
      </c>
    </row>
    <row r="71" spans="1:3">
      <c r="A71" s="7" t="s">
        <v>54</v>
      </c>
      <c r="B71" s="7">
        <v>2</v>
      </c>
      <c r="C71" s="7">
        <v>875</v>
      </c>
    </row>
    <row r="72" spans="1:3">
      <c r="A72" s="7" t="s">
        <v>55</v>
      </c>
      <c r="B72" s="7">
        <v>4</v>
      </c>
      <c r="C72" s="7">
        <v>1009</v>
      </c>
    </row>
    <row r="74" spans="1:3">
      <c r="A74" s="10" t="s">
        <v>56</v>
      </c>
    </row>
    <row r="75" spans="1:3">
      <c r="A75" s="9" t="s">
        <v>2</v>
      </c>
      <c r="B75" s="8" t="s">
        <v>3</v>
      </c>
      <c r="C75" s="8" t="s">
        <v>4</v>
      </c>
    </row>
    <row r="76" spans="1:3">
      <c r="A76" s="7" t="s">
        <v>57</v>
      </c>
      <c r="B76" s="7">
        <v>2</v>
      </c>
      <c r="C76" s="7">
        <v>769</v>
      </c>
    </row>
    <row r="77" spans="1:3">
      <c r="A77" s="7" t="s">
        <v>58</v>
      </c>
      <c r="B77" s="7">
        <v>2</v>
      </c>
      <c r="C77" s="7">
        <v>774</v>
      </c>
    </row>
    <row r="78" spans="1:3">
      <c r="A78" s="7" t="s">
        <v>59</v>
      </c>
      <c r="B78" s="7">
        <v>2</v>
      </c>
      <c r="C78" s="7">
        <v>820</v>
      </c>
    </row>
    <row r="79" spans="1:3">
      <c r="A79" s="7" t="s">
        <v>60</v>
      </c>
      <c r="B79" s="7">
        <v>2</v>
      </c>
      <c r="C79" s="7">
        <v>836</v>
      </c>
    </row>
    <row r="80" spans="1:3">
      <c r="A80" s="7" t="s">
        <v>61</v>
      </c>
      <c r="B80" s="7">
        <v>2</v>
      </c>
      <c r="C80" s="7">
        <v>837</v>
      </c>
    </row>
    <row r="81" spans="1:3">
      <c r="A81" s="7" t="s">
        <v>62</v>
      </c>
      <c r="B81" s="7">
        <v>2</v>
      </c>
      <c r="C81" s="7">
        <v>881</v>
      </c>
    </row>
    <row r="82" spans="1:3">
      <c r="A82" s="7" t="s">
        <v>63</v>
      </c>
      <c r="B82" s="7">
        <v>2</v>
      </c>
      <c r="C82" s="7">
        <v>907</v>
      </c>
    </row>
    <row r="83" spans="1:3">
      <c r="A83" s="7" t="s">
        <v>64</v>
      </c>
      <c r="B83" s="7">
        <v>2</v>
      </c>
      <c r="C83" s="7">
        <v>909</v>
      </c>
    </row>
    <row r="84" spans="1:3">
      <c r="A84" s="7" t="s">
        <v>65</v>
      </c>
      <c r="B84" s="7">
        <v>2</v>
      </c>
      <c r="C84" s="7">
        <v>938</v>
      </c>
    </row>
    <row r="85" spans="1:3">
      <c r="A85" s="7" t="s">
        <v>66</v>
      </c>
      <c r="B85" s="7">
        <v>2</v>
      </c>
      <c r="C85" s="7">
        <v>942</v>
      </c>
    </row>
    <row r="86" spans="1:3">
      <c r="A86" s="7" t="s">
        <v>67</v>
      </c>
      <c r="B86" s="7">
        <v>2</v>
      </c>
      <c r="C86" s="7">
        <v>959</v>
      </c>
    </row>
    <row r="87" spans="1:3">
      <c r="A87" s="7" t="s">
        <v>68</v>
      </c>
      <c r="B87" s="7">
        <v>2</v>
      </c>
      <c r="C87" s="7">
        <v>963</v>
      </c>
    </row>
    <row r="88" spans="1:3">
      <c r="A88" s="7" t="s">
        <v>69</v>
      </c>
      <c r="B88" s="7">
        <v>2</v>
      </c>
      <c r="C88" s="7">
        <v>966</v>
      </c>
    </row>
    <row r="89" spans="1:3">
      <c r="A89" s="7" t="s">
        <v>70</v>
      </c>
      <c r="B89" s="7">
        <v>2</v>
      </c>
      <c r="C89" s="7">
        <v>968</v>
      </c>
    </row>
    <row r="90" spans="1:3">
      <c r="A90" s="7" t="s">
        <v>71</v>
      </c>
      <c r="B90" s="7">
        <v>2</v>
      </c>
      <c r="C90" s="7">
        <v>977</v>
      </c>
    </row>
    <row r="91" spans="1:3">
      <c r="A91" s="7" t="s">
        <v>73</v>
      </c>
      <c r="B91" s="7">
        <v>2</v>
      </c>
      <c r="C91" s="7">
        <v>995</v>
      </c>
    </row>
    <row r="92" spans="1:3">
      <c r="A92" s="7" t="s">
        <v>74</v>
      </c>
      <c r="B92" s="7">
        <v>2</v>
      </c>
      <c r="C92" s="7">
        <v>998</v>
      </c>
    </row>
    <row r="93" spans="1:3">
      <c r="A93" s="7" t="s">
        <v>143</v>
      </c>
      <c r="B93" s="7">
        <v>2</v>
      </c>
      <c r="C93" s="7">
        <v>1001</v>
      </c>
    </row>
    <row r="94" spans="1:3">
      <c r="A94" s="7" t="s">
        <v>142</v>
      </c>
      <c r="B94" s="7">
        <v>2</v>
      </c>
      <c r="C94" s="7">
        <v>1004</v>
      </c>
    </row>
    <row r="95" spans="1:3">
      <c r="A95" s="7" t="s">
        <v>72</v>
      </c>
      <c r="B95" s="7">
        <v>16</v>
      </c>
      <c r="C95" s="7">
        <v>1009</v>
      </c>
    </row>
    <row r="96" spans="1:3">
      <c r="A96" s="7" t="s">
        <v>76</v>
      </c>
      <c r="B96" s="7">
        <v>2</v>
      </c>
      <c r="C96" s="7">
        <v>1055</v>
      </c>
    </row>
    <row r="97" spans="1:3">
      <c r="A97" s="7" t="s">
        <v>77</v>
      </c>
      <c r="B97" s="7">
        <v>2</v>
      </c>
      <c r="C97" s="7">
        <v>1064</v>
      </c>
    </row>
    <row r="98" spans="1:3">
      <c r="A98" s="7" t="s">
        <v>78</v>
      </c>
      <c r="B98" s="7">
        <v>2</v>
      </c>
      <c r="C98" s="7">
        <v>1073</v>
      </c>
    </row>
    <row r="99" spans="1:3">
      <c r="A99" s="7" t="s">
        <v>79</v>
      </c>
      <c r="B99" s="7">
        <v>2</v>
      </c>
      <c r="C99" s="7">
        <v>1094</v>
      </c>
    </row>
    <row r="100" spans="1:3">
      <c r="A100" s="7" t="s">
        <v>80</v>
      </c>
      <c r="B100" s="7">
        <v>2</v>
      </c>
      <c r="C100" s="7">
        <v>1099</v>
      </c>
    </row>
    <row r="101" spans="1:3">
      <c r="A101" s="7" t="s">
        <v>81</v>
      </c>
      <c r="B101" s="7">
        <v>2</v>
      </c>
      <c r="C101" s="7">
        <v>1100</v>
      </c>
    </row>
    <row r="102" spans="1:3">
      <c r="A102" s="7" t="s">
        <v>82</v>
      </c>
      <c r="B102" s="7">
        <v>2</v>
      </c>
      <c r="C102" s="7">
        <v>1103</v>
      </c>
    </row>
    <row r="103" spans="1:3">
      <c r="A103" s="7" t="s">
        <v>83</v>
      </c>
      <c r="B103" s="7">
        <v>2</v>
      </c>
      <c r="C103" s="7">
        <v>1121</v>
      </c>
    </row>
    <row r="104" spans="1:3">
      <c r="A104" s="7" t="s">
        <v>84</v>
      </c>
      <c r="B104" s="7">
        <v>2</v>
      </c>
      <c r="C104" s="7">
        <v>1132</v>
      </c>
    </row>
    <row r="106" spans="1:3">
      <c r="A106" s="10" t="s">
        <v>85</v>
      </c>
    </row>
    <row r="107" spans="1:3">
      <c r="A107" s="9" t="s">
        <v>2</v>
      </c>
      <c r="B107" s="8" t="s">
        <v>3</v>
      </c>
      <c r="C107" s="8" t="s">
        <v>4</v>
      </c>
    </row>
    <row r="108" spans="1:3">
      <c r="A108" s="7" t="s">
        <v>25</v>
      </c>
      <c r="B108" s="7">
        <v>2</v>
      </c>
      <c r="C108" s="7">
        <v>744</v>
      </c>
    </row>
    <row r="109" spans="1:3">
      <c r="A109" s="7" t="s">
        <v>26</v>
      </c>
      <c r="B109" s="7">
        <v>2</v>
      </c>
      <c r="C109" s="7">
        <v>756</v>
      </c>
    </row>
    <row r="110" spans="1:3">
      <c r="A110" s="7" t="s">
        <v>27</v>
      </c>
      <c r="B110" s="7">
        <v>2</v>
      </c>
      <c r="C110" s="7">
        <v>807</v>
      </c>
    </row>
    <row r="111" spans="1:3">
      <c r="A111" s="7" t="s">
        <v>28</v>
      </c>
      <c r="B111" s="7">
        <v>2</v>
      </c>
      <c r="C111" s="7">
        <v>848</v>
      </c>
    </row>
    <row r="112" spans="1:3">
      <c r="A112" s="7" t="s">
        <v>29</v>
      </c>
      <c r="B112" s="7">
        <v>2</v>
      </c>
      <c r="C112" s="7">
        <v>875</v>
      </c>
    </row>
    <row r="113" spans="1:3">
      <c r="A113" s="7" t="s">
        <v>86</v>
      </c>
      <c r="B113" s="7">
        <v>2</v>
      </c>
      <c r="C113" s="7">
        <v>904</v>
      </c>
    </row>
    <row r="114" spans="1:3">
      <c r="A114" s="7" t="s">
        <v>87</v>
      </c>
      <c r="B114" s="7">
        <v>2</v>
      </c>
      <c r="C114" s="7">
        <v>910</v>
      </c>
    </row>
    <row r="115" spans="1:3">
      <c r="A115" s="7" t="s">
        <v>88</v>
      </c>
      <c r="B115" s="7">
        <v>2</v>
      </c>
      <c r="C115" s="7">
        <v>930</v>
      </c>
    </row>
    <row r="116" spans="1:3">
      <c r="A116" s="7" t="s">
        <v>89</v>
      </c>
      <c r="B116" s="7">
        <v>2</v>
      </c>
      <c r="C116" s="7">
        <v>936</v>
      </c>
    </row>
    <row r="117" spans="1:3">
      <c r="A117" s="7" t="s">
        <v>90</v>
      </c>
      <c r="B117" s="7">
        <v>2</v>
      </c>
      <c r="C117" s="7">
        <v>944</v>
      </c>
    </row>
    <row r="118" spans="1:3">
      <c r="A118" s="7" t="s">
        <v>91</v>
      </c>
      <c r="B118" s="7">
        <v>2</v>
      </c>
      <c r="C118" s="7">
        <v>948</v>
      </c>
    </row>
    <row r="119" spans="1:3">
      <c r="A119" s="7" t="s">
        <v>92</v>
      </c>
      <c r="B119" s="7">
        <v>2</v>
      </c>
      <c r="C119" s="7">
        <v>966</v>
      </c>
    </row>
    <row r="120" spans="1:3">
      <c r="A120" s="7" t="s">
        <v>30</v>
      </c>
      <c r="B120" s="7">
        <v>2</v>
      </c>
      <c r="C120" s="7">
        <v>975</v>
      </c>
    </row>
    <row r="121" spans="1:3">
      <c r="A121" s="7" t="s">
        <v>93</v>
      </c>
      <c r="B121" s="7">
        <v>2</v>
      </c>
      <c r="C121" s="7">
        <v>979</v>
      </c>
    </row>
    <row r="123" spans="1:3">
      <c r="A123" s="10" t="s">
        <v>94</v>
      </c>
    </row>
    <row r="124" spans="1:3">
      <c r="A124" s="9" t="s">
        <v>2</v>
      </c>
      <c r="B124" s="8" t="s">
        <v>3</v>
      </c>
      <c r="C124" s="8" t="s">
        <v>4</v>
      </c>
    </row>
    <row r="125" spans="1:3">
      <c r="A125" s="7" t="s">
        <v>95</v>
      </c>
      <c r="B125" s="7">
        <v>2</v>
      </c>
      <c r="C125" s="7">
        <v>236</v>
      </c>
    </row>
    <row r="126" spans="1:3">
      <c r="A126" s="7" t="s">
        <v>141</v>
      </c>
      <c r="B126" s="7">
        <v>4</v>
      </c>
      <c r="C126" s="7">
        <v>246</v>
      </c>
    </row>
    <row r="127" spans="1:3">
      <c r="A127" s="7" t="s">
        <v>98</v>
      </c>
      <c r="B127" s="7">
        <v>2</v>
      </c>
      <c r="C127" s="7">
        <v>257</v>
      </c>
    </row>
    <row r="128" spans="1:3">
      <c r="A128" s="7" t="s">
        <v>99</v>
      </c>
      <c r="B128" s="7">
        <v>2</v>
      </c>
      <c r="C128" s="7">
        <v>266</v>
      </c>
    </row>
    <row r="129" spans="1:3">
      <c r="A129" s="7" t="s">
        <v>100</v>
      </c>
      <c r="B129" s="7">
        <v>2</v>
      </c>
      <c r="C129" s="7">
        <v>267</v>
      </c>
    </row>
    <row r="130" spans="1:3">
      <c r="A130" s="7" t="s">
        <v>101</v>
      </c>
      <c r="B130" s="7">
        <v>2</v>
      </c>
      <c r="C130" s="7">
        <v>299</v>
      </c>
    </row>
    <row r="131" spans="1:3">
      <c r="A131" s="7" t="s">
        <v>102</v>
      </c>
      <c r="B131" s="7">
        <v>2</v>
      </c>
      <c r="C131" s="7">
        <v>342</v>
      </c>
    </row>
    <row r="132" spans="1:3">
      <c r="A132" s="7" t="s">
        <v>103</v>
      </c>
      <c r="B132" s="7">
        <v>2</v>
      </c>
      <c r="C132" s="7">
        <v>360</v>
      </c>
    </row>
    <row r="133" spans="1:3">
      <c r="A133" s="7" t="s">
        <v>104</v>
      </c>
      <c r="B133" s="7">
        <v>2</v>
      </c>
      <c r="C133" s="7">
        <v>396</v>
      </c>
    </row>
    <row r="134" spans="1:3">
      <c r="A134" s="7" t="s">
        <v>105</v>
      </c>
      <c r="B134" s="7">
        <v>2</v>
      </c>
      <c r="C134" s="7">
        <v>437</v>
      </c>
    </row>
    <row r="135" spans="1:3">
      <c r="A135" s="7" t="s">
        <v>106</v>
      </c>
      <c r="B135" s="7">
        <v>2</v>
      </c>
      <c r="C135" s="7">
        <v>537</v>
      </c>
    </row>
    <row r="136" spans="1:3">
      <c r="A136" s="7" t="s">
        <v>107</v>
      </c>
      <c r="B136" s="7">
        <v>2</v>
      </c>
      <c r="C136" s="7">
        <v>722</v>
      </c>
    </row>
    <row r="137" spans="1:3">
      <c r="A137" s="7" t="s">
        <v>108</v>
      </c>
      <c r="B137" s="7">
        <v>4</v>
      </c>
      <c r="C137" s="7">
        <v>913</v>
      </c>
    </row>
    <row r="138" spans="1:3">
      <c r="A138" s="7" t="s">
        <v>109</v>
      </c>
      <c r="B138" s="7">
        <v>2</v>
      </c>
      <c r="C138" s="7">
        <v>961</v>
      </c>
    </row>
    <row r="139" spans="1:3">
      <c r="A139" s="7" t="s">
        <v>110</v>
      </c>
      <c r="B139" s="7">
        <v>4</v>
      </c>
      <c r="C139" s="7">
        <v>1009</v>
      </c>
    </row>
    <row r="140" spans="1:3">
      <c r="A140" s="7" t="s">
        <v>111</v>
      </c>
      <c r="B140" s="7">
        <v>4</v>
      </c>
      <c r="C140" s="7">
        <v>1028</v>
      </c>
    </row>
    <row r="141" spans="1:3">
      <c r="A141" s="7" t="s">
        <v>112</v>
      </c>
      <c r="B141" s="7">
        <v>2</v>
      </c>
      <c r="C141" s="7">
        <v>1960</v>
      </c>
    </row>
    <row r="142" spans="1:3">
      <c r="A142" s="7" t="s">
        <v>113</v>
      </c>
      <c r="B142" s="7">
        <v>2</v>
      </c>
      <c r="C142" s="7">
        <v>2114</v>
      </c>
    </row>
    <row r="143" spans="1:3">
      <c r="A143" s="7" t="s">
        <v>114</v>
      </c>
      <c r="B143" s="7">
        <v>2</v>
      </c>
      <c r="C143" s="7">
        <v>2354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A2" sqref="A2"/>
    </sheetView>
  </sheetViews>
  <sheetFormatPr defaultRowHeight="15"/>
  <cols>
    <col min="1" max="1" width="44.85546875" style="7" customWidth="1"/>
    <col min="2" max="16384" width="9.140625" style="7"/>
  </cols>
  <sheetData>
    <row r="1" spans="1:10" ht="20.25">
      <c r="A1" s="14" t="s">
        <v>0</v>
      </c>
    </row>
    <row r="2" spans="1:10">
      <c r="A2" s="12" t="s">
        <v>160</v>
      </c>
      <c r="E2" s="19" t="s">
        <v>155</v>
      </c>
      <c r="F2" s="19"/>
      <c r="G2" s="19"/>
      <c r="H2" s="19"/>
      <c r="I2" s="19"/>
      <c r="J2" s="19"/>
    </row>
    <row r="3" spans="1:10">
      <c r="A3" s="12"/>
      <c r="B3" s="12"/>
      <c r="E3" s="19"/>
      <c r="F3" s="19"/>
      <c r="G3" s="19"/>
      <c r="H3" s="19"/>
      <c r="I3" s="19"/>
      <c r="J3" s="19"/>
    </row>
    <row r="4" spans="1:10">
      <c r="E4" s="21"/>
      <c r="F4" s="21" t="s">
        <v>115</v>
      </c>
      <c r="G4" s="21" t="s">
        <v>116</v>
      </c>
      <c r="H4" s="21" t="s">
        <v>117</v>
      </c>
      <c r="I4" s="21" t="s">
        <v>118</v>
      </c>
      <c r="J4" s="21" t="s">
        <v>119</v>
      </c>
    </row>
    <row r="5" spans="1:10">
      <c r="A5" s="10" t="s">
        <v>149</v>
      </c>
      <c r="E5" s="19"/>
      <c r="F5" s="19"/>
      <c r="G5" s="19"/>
      <c r="H5" s="19"/>
      <c r="I5" s="19"/>
      <c r="J5" s="19"/>
    </row>
    <row r="6" spans="1:10">
      <c r="A6" s="9" t="s">
        <v>2</v>
      </c>
      <c r="B6" s="8" t="s">
        <v>3</v>
      </c>
      <c r="C6" s="8" t="s">
        <v>4</v>
      </c>
      <c r="E6" s="22" t="s">
        <v>120</v>
      </c>
      <c r="F6" s="19">
        <v>6616</v>
      </c>
      <c r="G6" s="19">
        <v>6539</v>
      </c>
      <c r="H6" s="19">
        <v>6620</v>
      </c>
      <c r="I6" s="19">
        <v>6757</v>
      </c>
      <c r="J6" s="19">
        <v>7336</v>
      </c>
    </row>
    <row r="7" spans="1:10">
      <c r="A7" s="7" t="s">
        <v>5</v>
      </c>
      <c r="B7" s="7">
        <v>2</v>
      </c>
      <c r="C7" s="7">
        <v>3181</v>
      </c>
      <c r="E7" s="22" t="s">
        <v>121</v>
      </c>
      <c r="F7" s="19">
        <v>6580</v>
      </c>
      <c r="G7" s="19">
        <v>6504</v>
      </c>
      <c r="H7" s="19">
        <v>6587</v>
      </c>
      <c r="I7" s="19">
        <v>6724</v>
      </c>
      <c r="J7" s="19">
        <v>7090</v>
      </c>
    </row>
    <row r="8" spans="1:10" s="13" customFormat="1">
      <c r="A8" s="11" t="s">
        <v>154</v>
      </c>
      <c r="E8" s="22" t="s">
        <v>122</v>
      </c>
      <c r="F8" s="19">
        <v>6572</v>
      </c>
      <c r="G8" s="19">
        <v>6499</v>
      </c>
      <c r="H8" s="19">
        <v>6582</v>
      </c>
      <c r="I8" s="19">
        <v>6718</v>
      </c>
      <c r="J8" s="19">
        <v>6900</v>
      </c>
    </row>
    <row r="9" spans="1:10" s="13" customFormat="1">
      <c r="A9" s="11"/>
      <c r="E9" s="22" t="s">
        <v>123</v>
      </c>
      <c r="F9" s="19">
        <v>6603</v>
      </c>
      <c r="G9" s="19">
        <v>6533</v>
      </c>
      <c r="H9" s="19">
        <v>6615</v>
      </c>
      <c r="I9" s="19">
        <v>6747</v>
      </c>
      <c r="J9" s="19">
        <v>6797</v>
      </c>
    </row>
    <row r="10" spans="1:10">
      <c r="A10" s="10" t="s">
        <v>6</v>
      </c>
      <c r="E10" s="22" t="s">
        <v>124</v>
      </c>
      <c r="F10" s="19">
        <v>6585</v>
      </c>
      <c r="G10" s="19">
        <v>6517</v>
      </c>
      <c r="H10" s="19">
        <v>6598</v>
      </c>
      <c r="I10" s="19">
        <v>6728</v>
      </c>
      <c r="J10" s="19">
        <v>6698</v>
      </c>
    </row>
    <row r="11" spans="1:10">
      <c r="A11" s="9" t="s">
        <v>2</v>
      </c>
      <c r="B11" s="8" t="s">
        <v>3</v>
      </c>
      <c r="C11" s="8" t="s">
        <v>4</v>
      </c>
      <c r="E11" s="22" t="s">
        <v>125</v>
      </c>
      <c r="F11" s="19">
        <v>6547</v>
      </c>
      <c r="G11" s="19">
        <v>6481</v>
      </c>
      <c r="H11" s="19">
        <v>6562</v>
      </c>
      <c r="I11" s="19">
        <v>6689</v>
      </c>
      <c r="J11" s="19">
        <v>6604</v>
      </c>
    </row>
    <row r="12" spans="1:10">
      <c r="A12" s="7" t="s">
        <v>138</v>
      </c>
      <c r="B12" s="7">
        <v>2</v>
      </c>
      <c r="C12" s="7">
        <v>3595</v>
      </c>
      <c r="E12" s="22" t="s">
        <v>126</v>
      </c>
      <c r="F12" s="19">
        <v>6541</v>
      </c>
      <c r="G12" s="19">
        <v>6478</v>
      </c>
      <c r="H12" s="19">
        <v>6558</v>
      </c>
      <c r="I12" s="19">
        <v>6679</v>
      </c>
      <c r="J12" s="19">
        <v>6473</v>
      </c>
    </row>
    <row r="13" spans="1:10">
      <c r="E13" s="22" t="s">
        <v>127</v>
      </c>
      <c r="F13" s="19">
        <v>6567</v>
      </c>
      <c r="G13" s="19">
        <v>6508</v>
      </c>
      <c r="H13" s="19">
        <v>6587</v>
      </c>
      <c r="I13" s="19">
        <v>6698</v>
      </c>
      <c r="J13" s="19">
        <v>6438</v>
      </c>
    </row>
    <row r="14" spans="1:10">
      <c r="A14" s="10" t="s">
        <v>7</v>
      </c>
      <c r="E14" s="22" t="s">
        <v>128</v>
      </c>
      <c r="F14" s="19">
        <v>6614</v>
      </c>
      <c r="G14" s="19">
        <v>6573</v>
      </c>
      <c r="H14" s="19">
        <v>6641</v>
      </c>
      <c r="I14" s="19">
        <v>6740</v>
      </c>
      <c r="J14" s="19">
        <v>6458</v>
      </c>
    </row>
    <row r="15" spans="1:10">
      <c r="A15" s="9" t="s">
        <v>2</v>
      </c>
      <c r="B15" s="8" t="s">
        <v>3</v>
      </c>
      <c r="C15" s="8" t="s">
        <v>4</v>
      </c>
      <c r="E15" s="22" t="s">
        <v>129</v>
      </c>
      <c r="F15" s="19">
        <v>6510</v>
      </c>
      <c r="G15" s="19">
        <v>6473</v>
      </c>
      <c r="H15" s="19">
        <v>6543</v>
      </c>
      <c r="I15" s="19">
        <v>6635</v>
      </c>
      <c r="J15" s="19">
        <v>6348</v>
      </c>
    </row>
    <row r="16" spans="1:10">
      <c r="A16" s="7" t="s">
        <v>8</v>
      </c>
      <c r="B16" s="7">
        <v>4</v>
      </c>
      <c r="C16" s="7">
        <v>3457</v>
      </c>
      <c r="E16" s="22" t="s">
        <v>130</v>
      </c>
      <c r="F16" s="19">
        <v>6482</v>
      </c>
      <c r="G16" s="19">
        <v>6449</v>
      </c>
      <c r="H16" s="19">
        <v>6513</v>
      </c>
      <c r="I16" s="19">
        <v>6595</v>
      </c>
      <c r="J16" s="19">
        <v>6313</v>
      </c>
    </row>
    <row r="17" spans="1:10">
      <c r="A17" s="7" t="s">
        <v>9</v>
      </c>
      <c r="B17" s="7">
        <v>2</v>
      </c>
      <c r="C17" s="7">
        <v>4002</v>
      </c>
      <c r="E17" s="22" t="s">
        <v>131</v>
      </c>
      <c r="F17" s="19">
        <v>6441</v>
      </c>
      <c r="G17" s="19">
        <v>6409</v>
      </c>
      <c r="H17" s="19">
        <v>6467</v>
      </c>
      <c r="I17" s="19">
        <v>6541</v>
      </c>
      <c r="J17" s="19">
        <v>6292</v>
      </c>
    </row>
    <row r="18" spans="1:10">
      <c r="E18" s="22" t="s">
        <v>132</v>
      </c>
      <c r="F18" s="19">
        <v>6376</v>
      </c>
      <c r="G18" s="19">
        <v>6348</v>
      </c>
      <c r="H18" s="19">
        <v>6402</v>
      </c>
      <c r="I18" s="19">
        <v>6467</v>
      </c>
      <c r="J18" s="19">
        <v>6290</v>
      </c>
    </row>
    <row r="19" spans="1:10">
      <c r="A19" s="10" t="s">
        <v>10</v>
      </c>
      <c r="E19" s="22" t="s">
        <v>133</v>
      </c>
      <c r="F19" s="19">
        <v>6385</v>
      </c>
      <c r="G19" s="19">
        <v>6356</v>
      </c>
      <c r="H19" s="19">
        <v>6394</v>
      </c>
      <c r="I19" s="19">
        <v>6447</v>
      </c>
      <c r="J19" s="19">
        <v>6398</v>
      </c>
    </row>
    <row r="20" spans="1:10">
      <c r="A20" s="9" t="s">
        <v>2</v>
      </c>
      <c r="B20" s="8" t="s">
        <v>3</v>
      </c>
      <c r="C20" s="8" t="s">
        <v>4</v>
      </c>
      <c r="E20" s="22" t="s">
        <v>134</v>
      </c>
      <c r="F20" s="19">
        <v>6007</v>
      </c>
      <c r="G20" s="19">
        <v>5982</v>
      </c>
      <c r="H20" s="19">
        <v>6021</v>
      </c>
      <c r="I20" s="19">
        <v>6102</v>
      </c>
      <c r="J20" s="19"/>
    </row>
    <row r="21" spans="1:10">
      <c r="A21" s="7" t="s">
        <v>11</v>
      </c>
      <c r="B21" s="7">
        <v>4</v>
      </c>
      <c r="C21" s="7">
        <v>3987</v>
      </c>
      <c r="E21" s="22" t="s">
        <v>135</v>
      </c>
      <c r="F21" s="19">
        <v>5855</v>
      </c>
      <c r="G21" s="19">
        <v>5883</v>
      </c>
      <c r="H21" s="19">
        <v>5892</v>
      </c>
      <c r="I21" s="19">
        <v>5950</v>
      </c>
      <c r="J21" s="19"/>
    </row>
    <row r="22" spans="1:10">
      <c r="A22" s="7" t="s">
        <v>12</v>
      </c>
      <c r="B22" s="7">
        <v>2</v>
      </c>
      <c r="C22" s="7">
        <v>3997</v>
      </c>
    </row>
    <row r="24" spans="1:10">
      <c r="A24" s="10" t="s">
        <v>13</v>
      </c>
    </row>
    <row r="25" spans="1:10">
      <c r="A25" s="9" t="s">
        <v>2</v>
      </c>
      <c r="B25" s="8" t="s">
        <v>3</v>
      </c>
      <c r="C25" s="8" t="s">
        <v>4</v>
      </c>
    </row>
    <row r="26" spans="1:10">
      <c r="A26" s="7" t="s">
        <v>14</v>
      </c>
      <c r="B26" s="7">
        <v>6</v>
      </c>
      <c r="C26" s="7">
        <v>4007</v>
      </c>
    </row>
    <row r="28" spans="1:10">
      <c r="A28" s="10" t="s">
        <v>17</v>
      </c>
    </row>
    <row r="29" spans="1:10">
      <c r="A29" s="9" t="s">
        <v>2</v>
      </c>
      <c r="B29" s="8" t="s">
        <v>3</v>
      </c>
      <c r="C29" s="8" t="s">
        <v>4</v>
      </c>
    </row>
    <row r="30" spans="1:10">
      <c r="A30" s="7" t="s">
        <v>18</v>
      </c>
      <c r="B30" s="7">
        <v>12</v>
      </c>
      <c r="C30" s="7">
        <v>1050</v>
      </c>
    </row>
    <row r="32" spans="1:10">
      <c r="A32" s="10" t="s">
        <v>19</v>
      </c>
    </row>
    <row r="33" spans="1:3">
      <c r="A33" s="9" t="s">
        <v>2</v>
      </c>
      <c r="B33" s="8" t="s">
        <v>3</v>
      </c>
      <c r="C33" s="8" t="s">
        <v>4</v>
      </c>
    </row>
    <row r="34" spans="1:3">
      <c r="A34" s="7" t="s">
        <v>20</v>
      </c>
      <c r="B34" s="7">
        <v>8</v>
      </c>
      <c r="C34" s="7">
        <v>530</v>
      </c>
    </row>
    <row r="35" spans="1:3">
      <c r="A35" s="7" t="s">
        <v>21</v>
      </c>
      <c r="B35" s="7">
        <v>8</v>
      </c>
      <c r="C35" s="7">
        <v>1050</v>
      </c>
    </row>
    <row r="37" spans="1:3">
      <c r="A37" s="10" t="s">
        <v>22</v>
      </c>
    </row>
    <row r="38" spans="1:3">
      <c r="A38" s="9" t="s">
        <v>2</v>
      </c>
      <c r="B38" s="8" t="s">
        <v>3</v>
      </c>
      <c r="C38" s="8" t="s">
        <v>4</v>
      </c>
    </row>
    <row r="39" spans="1:3">
      <c r="A39" s="7" t="s">
        <v>144</v>
      </c>
      <c r="B39" s="7">
        <v>12</v>
      </c>
      <c r="C39" s="7">
        <v>1050</v>
      </c>
    </row>
    <row r="41" spans="1:3">
      <c r="A41" s="10" t="s">
        <v>31</v>
      </c>
    </row>
    <row r="42" spans="1:3">
      <c r="A42" s="9" t="s">
        <v>2</v>
      </c>
      <c r="B42" s="8" t="s">
        <v>3</v>
      </c>
      <c r="C42" s="8" t="s">
        <v>4</v>
      </c>
    </row>
    <row r="43" spans="1:3">
      <c r="A43" s="7" t="s">
        <v>32</v>
      </c>
      <c r="B43" s="7">
        <v>2</v>
      </c>
      <c r="C43" s="7">
        <v>778</v>
      </c>
    </row>
    <row r="44" spans="1:3">
      <c r="A44" s="7" t="s">
        <v>33</v>
      </c>
      <c r="B44" s="7">
        <v>2</v>
      </c>
      <c r="C44" s="7">
        <v>786</v>
      </c>
    </row>
    <row r="45" spans="1:3">
      <c r="A45" s="7" t="s">
        <v>34</v>
      </c>
      <c r="B45" s="7">
        <v>2</v>
      </c>
      <c r="C45" s="7">
        <v>839</v>
      </c>
    </row>
    <row r="46" spans="1:3">
      <c r="A46" s="7" t="s">
        <v>35</v>
      </c>
      <c r="B46" s="7">
        <v>2</v>
      </c>
      <c r="C46" s="7">
        <v>879</v>
      </c>
    </row>
    <row r="47" spans="1:3">
      <c r="A47" s="7" t="s">
        <v>36</v>
      </c>
      <c r="B47" s="7">
        <v>2</v>
      </c>
      <c r="C47" s="7">
        <v>903</v>
      </c>
    </row>
    <row r="48" spans="1:3">
      <c r="A48" s="7" t="s">
        <v>37</v>
      </c>
      <c r="B48" s="7">
        <v>2</v>
      </c>
      <c r="C48" s="7">
        <v>922</v>
      </c>
    </row>
    <row r="49" spans="1:3">
      <c r="A49" s="7" t="s">
        <v>38</v>
      </c>
      <c r="B49" s="7">
        <v>2</v>
      </c>
      <c r="C49" s="7">
        <v>925</v>
      </c>
    </row>
    <row r="50" spans="1:3">
      <c r="A50" s="7" t="s">
        <v>39</v>
      </c>
      <c r="B50" s="7">
        <v>2</v>
      </c>
      <c r="C50" s="7">
        <v>943</v>
      </c>
    </row>
    <row r="51" spans="1:3">
      <c r="A51" s="7" t="s">
        <v>40</v>
      </c>
      <c r="B51" s="7">
        <v>2</v>
      </c>
      <c r="C51" s="7">
        <v>948</v>
      </c>
    </row>
    <row r="52" spans="1:3">
      <c r="A52" s="7" t="s">
        <v>41</v>
      </c>
      <c r="B52" s="7">
        <v>2</v>
      </c>
      <c r="C52" s="7">
        <v>952</v>
      </c>
    </row>
    <row r="53" spans="1:3">
      <c r="A53" s="7" t="s">
        <v>42</v>
      </c>
      <c r="B53" s="7">
        <v>2</v>
      </c>
      <c r="C53" s="7">
        <v>961</v>
      </c>
    </row>
    <row r="54" spans="1:3">
      <c r="A54" s="7" t="s">
        <v>43</v>
      </c>
      <c r="B54" s="7">
        <v>2</v>
      </c>
      <c r="C54" s="7">
        <v>977</v>
      </c>
    </row>
    <row r="55" spans="1:3">
      <c r="A55" s="7" t="s">
        <v>44</v>
      </c>
      <c r="B55" s="7">
        <v>2</v>
      </c>
      <c r="C55" s="7">
        <v>983</v>
      </c>
    </row>
    <row r="56" spans="1:3">
      <c r="A56" s="7" t="s">
        <v>45</v>
      </c>
      <c r="B56" s="7">
        <v>2</v>
      </c>
      <c r="C56" s="7">
        <v>1003</v>
      </c>
    </row>
    <row r="58" spans="1:3">
      <c r="A58" s="10" t="s">
        <v>46</v>
      </c>
    </row>
    <row r="59" spans="1:3">
      <c r="A59" s="9" t="s">
        <v>2</v>
      </c>
      <c r="B59" s="8" t="s">
        <v>3</v>
      </c>
      <c r="C59" s="8" t="s">
        <v>4</v>
      </c>
    </row>
    <row r="60" spans="1:3">
      <c r="A60" s="7" t="s">
        <v>47</v>
      </c>
      <c r="B60" s="7">
        <v>2</v>
      </c>
      <c r="C60" s="7">
        <v>689</v>
      </c>
    </row>
    <row r="61" spans="1:3">
      <c r="A61" s="7" t="s">
        <v>48</v>
      </c>
      <c r="B61" s="7">
        <v>2</v>
      </c>
      <c r="C61" s="7">
        <v>717</v>
      </c>
    </row>
    <row r="62" spans="1:3">
      <c r="A62" s="7" t="s">
        <v>49</v>
      </c>
      <c r="B62" s="7">
        <v>2</v>
      </c>
      <c r="C62" s="7">
        <v>727</v>
      </c>
    </row>
    <row r="63" spans="1:3">
      <c r="A63" s="7" t="s">
        <v>50</v>
      </c>
      <c r="B63" s="7">
        <v>2</v>
      </c>
      <c r="C63" s="7">
        <v>785</v>
      </c>
    </row>
    <row r="64" spans="1:3">
      <c r="A64" s="7" t="s">
        <v>51</v>
      </c>
      <c r="B64" s="7">
        <v>2</v>
      </c>
      <c r="C64" s="7">
        <v>816</v>
      </c>
    </row>
    <row r="65" spans="1:3">
      <c r="A65" s="7" t="s">
        <v>52</v>
      </c>
      <c r="B65" s="7">
        <v>2</v>
      </c>
      <c r="C65" s="7">
        <v>841</v>
      </c>
    </row>
    <row r="66" spans="1:3">
      <c r="A66" s="7" t="s">
        <v>53</v>
      </c>
      <c r="B66" s="7">
        <v>2</v>
      </c>
      <c r="C66" s="7">
        <v>856</v>
      </c>
    </row>
    <row r="67" spans="1:3">
      <c r="A67" s="7" t="s">
        <v>54</v>
      </c>
      <c r="B67" s="7">
        <v>2</v>
      </c>
      <c r="C67" s="7">
        <v>937</v>
      </c>
    </row>
    <row r="68" spans="1:3">
      <c r="A68" s="7" t="s">
        <v>55</v>
      </c>
      <c r="B68" s="7">
        <v>4</v>
      </c>
      <c r="C68" s="7">
        <v>1050</v>
      </c>
    </row>
    <row r="70" spans="1:3">
      <c r="A70" s="10" t="s">
        <v>56</v>
      </c>
    </row>
    <row r="71" spans="1:3">
      <c r="A71" s="9" t="s">
        <v>2</v>
      </c>
      <c r="B71" s="8" t="s">
        <v>3</v>
      </c>
      <c r="C71" s="8" t="s">
        <v>4</v>
      </c>
    </row>
    <row r="72" spans="1:3">
      <c r="A72" s="7" t="s">
        <v>57</v>
      </c>
      <c r="B72" s="7">
        <v>2</v>
      </c>
      <c r="C72" s="7">
        <v>824</v>
      </c>
    </row>
    <row r="73" spans="1:3">
      <c r="A73" s="7" t="s">
        <v>58</v>
      </c>
      <c r="B73" s="7">
        <v>2</v>
      </c>
      <c r="C73" s="7">
        <v>832</v>
      </c>
    </row>
    <row r="74" spans="1:3">
      <c r="A74" s="7" t="s">
        <v>59</v>
      </c>
      <c r="B74" s="7">
        <v>2</v>
      </c>
      <c r="C74" s="7">
        <v>877</v>
      </c>
    </row>
    <row r="75" spans="1:3">
      <c r="A75" s="7" t="s">
        <v>153</v>
      </c>
      <c r="B75" s="7">
        <v>4</v>
      </c>
      <c r="C75" s="7">
        <v>897</v>
      </c>
    </row>
    <row r="76" spans="1:3">
      <c r="A76" s="7" t="s">
        <v>62</v>
      </c>
      <c r="B76" s="7">
        <v>2</v>
      </c>
      <c r="C76" s="7">
        <v>943</v>
      </c>
    </row>
    <row r="77" spans="1:3">
      <c r="A77" s="7" t="s">
        <v>63</v>
      </c>
      <c r="B77" s="7">
        <v>2</v>
      </c>
      <c r="C77" s="7">
        <v>971</v>
      </c>
    </row>
    <row r="78" spans="1:3">
      <c r="A78" s="7" t="s">
        <v>64</v>
      </c>
      <c r="B78" s="7">
        <v>2</v>
      </c>
      <c r="C78" s="7">
        <v>973</v>
      </c>
    </row>
    <row r="79" spans="1:3">
      <c r="A79" s="7" t="s">
        <v>65</v>
      </c>
      <c r="B79" s="7">
        <v>2</v>
      </c>
      <c r="C79" s="7">
        <v>1003</v>
      </c>
    </row>
    <row r="80" spans="1:3">
      <c r="A80" s="7" t="s">
        <v>66</v>
      </c>
      <c r="B80" s="7">
        <v>2</v>
      </c>
      <c r="C80" s="7">
        <v>1007</v>
      </c>
    </row>
    <row r="81" spans="1:3">
      <c r="A81" s="7" t="s">
        <v>67</v>
      </c>
      <c r="B81" s="7">
        <v>2</v>
      </c>
      <c r="C81" s="7">
        <v>1025</v>
      </c>
    </row>
    <row r="82" spans="1:3">
      <c r="A82" s="7" t="s">
        <v>68</v>
      </c>
      <c r="B82" s="7">
        <v>2</v>
      </c>
      <c r="C82" s="7">
        <v>1027</v>
      </c>
    </row>
    <row r="83" spans="1:3">
      <c r="A83" s="7" t="s">
        <v>152</v>
      </c>
      <c r="B83" s="7">
        <v>4</v>
      </c>
      <c r="C83" s="7">
        <v>1032</v>
      </c>
    </row>
    <row r="84" spans="1:3">
      <c r="A84" s="7" t="s">
        <v>71</v>
      </c>
      <c r="B84" s="7">
        <v>2</v>
      </c>
      <c r="C84" s="7">
        <v>1043</v>
      </c>
    </row>
    <row r="85" spans="1:3">
      <c r="A85" s="7" t="s">
        <v>72</v>
      </c>
      <c r="B85" s="7">
        <v>16</v>
      </c>
      <c r="C85" s="7">
        <v>1050</v>
      </c>
    </row>
    <row r="86" spans="1:3">
      <c r="A86" s="7" t="s">
        <v>73</v>
      </c>
      <c r="B86" s="7">
        <v>2</v>
      </c>
      <c r="C86" s="7">
        <v>1060</v>
      </c>
    </row>
    <row r="87" spans="1:3">
      <c r="A87" s="7" t="s">
        <v>151</v>
      </c>
      <c r="B87" s="7">
        <v>4</v>
      </c>
      <c r="C87" s="7">
        <v>1065</v>
      </c>
    </row>
    <row r="88" spans="1:3">
      <c r="A88" s="7" t="s">
        <v>142</v>
      </c>
      <c r="B88" s="7">
        <v>2</v>
      </c>
      <c r="C88" s="7">
        <v>1071</v>
      </c>
    </row>
    <row r="89" spans="1:3">
      <c r="A89" s="7" t="s">
        <v>76</v>
      </c>
      <c r="B89" s="7">
        <v>2</v>
      </c>
      <c r="C89" s="7">
        <v>1124</v>
      </c>
    </row>
    <row r="90" spans="1:3">
      <c r="A90" s="7" t="s">
        <v>77</v>
      </c>
      <c r="B90" s="7">
        <v>2</v>
      </c>
      <c r="C90" s="7">
        <v>1134</v>
      </c>
    </row>
    <row r="91" spans="1:3">
      <c r="A91" s="7" t="s">
        <v>78</v>
      </c>
      <c r="B91" s="7">
        <v>2</v>
      </c>
      <c r="C91" s="7">
        <v>1143</v>
      </c>
    </row>
    <row r="92" spans="1:3">
      <c r="A92" s="7" t="s">
        <v>79</v>
      </c>
      <c r="B92" s="7">
        <v>2</v>
      </c>
      <c r="C92" s="7">
        <v>1163</v>
      </c>
    </row>
    <row r="93" spans="1:3">
      <c r="A93" s="7" t="s">
        <v>81</v>
      </c>
      <c r="B93" s="7">
        <v>2</v>
      </c>
      <c r="C93" s="7">
        <v>1169</v>
      </c>
    </row>
    <row r="94" spans="1:3">
      <c r="A94" s="7" t="s">
        <v>80</v>
      </c>
      <c r="B94" s="7">
        <v>2</v>
      </c>
      <c r="C94" s="7">
        <v>1170</v>
      </c>
    </row>
    <row r="95" spans="1:3">
      <c r="A95" s="7" t="s">
        <v>82</v>
      </c>
      <c r="B95" s="7">
        <v>2</v>
      </c>
      <c r="C95" s="7">
        <v>1173</v>
      </c>
    </row>
    <row r="96" spans="1:3">
      <c r="A96" s="7" t="s">
        <v>83</v>
      </c>
      <c r="B96" s="7">
        <v>2</v>
      </c>
      <c r="C96" s="7">
        <v>1192</v>
      </c>
    </row>
    <row r="97" spans="1:3">
      <c r="A97" s="7" t="s">
        <v>84</v>
      </c>
      <c r="B97" s="7">
        <v>2</v>
      </c>
      <c r="C97" s="7">
        <v>1202</v>
      </c>
    </row>
    <row r="99" spans="1:3">
      <c r="A99" s="10" t="s">
        <v>85</v>
      </c>
    </row>
    <row r="100" spans="1:3">
      <c r="A100" s="9" t="s">
        <v>2</v>
      </c>
      <c r="B100" s="8" t="s">
        <v>3</v>
      </c>
      <c r="C100" s="8" t="s">
        <v>4</v>
      </c>
    </row>
    <row r="101" spans="1:3">
      <c r="A101" s="7" t="s">
        <v>25</v>
      </c>
      <c r="B101" s="7">
        <v>2</v>
      </c>
      <c r="C101" s="7">
        <v>801</v>
      </c>
    </row>
    <row r="102" spans="1:3">
      <c r="A102" s="7" t="s">
        <v>26</v>
      </c>
      <c r="B102" s="7">
        <v>2</v>
      </c>
      <c r="C102" s="7">
        <v>810</v>
      </c>
    </row>
    <row r="103" spans="1:3">
      <c r="A103" s="7" t="s">
        <v>27</v>
      </c>
      <c r="B103" s="7">
        <v>2</v>
      </c>
      <c r="C103" s="7">
        <v>866</v>
      </c>
    </row>
    <row r="104" spans="1:3">
      <c r="A104" s="7" t="s">
        <v>28</v>
      </c>
      <c r="B104" s="7">
        <v>2</v>
      </c>
      <c r="C104" s="7">
        <v>909</v>
      </c>
    </row>
    <row r="105" spans="1:3">
      <c r="A105" s="7" t="s">
        <v>29</v>
      </c>
      <c r="B105" s="7">
        <v>2</v>
      </c>
      <c r="C105" s="7">
        <v>937</v>
      </c>
    </row>
    <row r="106" spans="1:3">
      <c r="A106" s="7" t="s">
        <v>86</v>
      </c>
      <c r="B106" s="7">
        <v>2</v>
      </c>
      <c r="C106" s="7">
        <v>968</v>
      </c>
    </row>
    <row r="107" spans="1:3">
      <c r="A107" s="7" t="s">
        <v>87</v>
      </c>
      <c r="B107" s="7">
        <v>2</v>
      </c>
      <c r="C107" s="7">
        <v>974</v>
      </c>
    </row>
    <row r="108" spans="1:3">
      <c r="A108" s="7" t="s">
        <v>88</v>
      </c>
      <c r="B108" s="7">
        <v>2</v>
      </c>
      <c r="C108" s="7">
        <v>994</v>
      </c>
    </row>
    <row r="109" spans="1:3">
      <c r="A109" s="7" t="s">
        <v>89</v>
      </c>
      <c r="B109" s="7">
        <v>2</v>
      </c>
      <c r="C109" s="7">
        <v>999</v>
      </c>
    </row>
    <row r="110" spans="1:3">
      <c r="A110" s="7" t="s">
        <v>90</v>
      </c>
      <c r="B110" s="7">
        <v>2</v>
      </c>
      <c r="C110" s="7">
        <v>1007</v>
      </c>
    </row>
    <row r="111" spans="1:3">
      <c r="A111" s="7" t="s">
        <v>91</v>
      </c>
      <c r="B111" s="7">
        <v>2</v>
      </c>
      <c r="C111" s="7">
        <v>1012</v>
      </c>
    </row>
    <row r="112" spans="1:3">
      <c r="A112" s="7" t="s">
        <v>92</v>
      </c>
      <c r="B112" s="7">
        <v>2</v>
      </c>
      <c r="C112" s="7">
        <v>1030</v>
      </c>
    </row>
    <row r="113" spans="1:3">
      <c r="A113" s="7" t="s">
        <v>30</v>
      </c>
      <c r="B113" s="7">
        <v>2</v>
      </c>
      <c r="C113" s="7">
        <v>1041</v>
      </c>
    </row>
    <row r="114" spans="1:3">
      <c r="A114" s="7" t="s">
        <v>93</v>
      </c>
      <c r="B114" s="7">
        <v>2</v>
      </c>
      <c r="C114" s="7">
        <v>1043</v>
      </c>
    </row>
    <row r="116" spans="1:3">
      <c r="A116" s="10" t="s">
        <v>94</v>
      </c>
    </row>
    <row r="117" spans="1:3">
      <c r="A117" s="9" t="s">
        <v>2</v>
      </c>
      <c r="B117" s="8" t="s">
        <v>3</v>
      </c>
      <c r="C117" s="8" t="s">
        <v>4</v>
      </c>
    </row>
    <row r="118" spans="1:3">
      <c r="A118" s="7" t="s">
        <v>95</v>
      </c>
      <c r="B118" s="7">
        <v>2</v>
      </c>
      <c r="C118" s="7">
        <v>269</v>
      </c>
    </row>
    <row r="119" spans="1:3">
      <c r="A119" s="7" t="s">
        <v>97</v>
      </c>
      <c r="B119" s="7">
        <v>2</v>
      </c>
      <c r="C119" s="7">
        <v>276</v>
      </c>
    </row>
    <row r="120" spans="1:3">
      <c r="A120" s="7" t="s">
        <v>96</v>
      </c>
      <c r="B120" s="7">
        <v>2</v>
      </c>
      <c r="C120" s="7">
        <v>278</v>
      </c>
    </row>
    <row r="121" spans="1:3">
      <c r="A121" s="7" t="s">
        <v>98</v>
      </c>
      <c r="B121" s="7">
        <v>2</v>
      </c>
      <c r="C121" s="7">
        <v>289</v>
      </c>
    </row>
    <row r="122" spans="1:3">
      <c r="A122" s="7" t="s">
        <v>99</v>
      </c>
      <c r="B122" s="7">
        <v>2</v>
      </c>
      <c r="C122" s="7">
        <v>299</v>
      </c>
    </row>
    <row r="123" spans="1:3">
      <c r="A123" s="7" t="s">
        <v>100</v>
      </c>
      <c r="B123" s="7">
        <v>2</v>
      </c>
      <c r="C123" s="7">
        <v>303</v>
      </c>
    </row>
    <row r="124" spans="1:3">
      <c r="A124" s="7" t="s">
        <v>101</v>
      </c>
      <c r="B124" s="7">
        <v>2</v>
      </c>
      <c r="C124" s="7">
        <v>335</v>
      </c>
    </row>
    <row r="125" spans="1:3">
      <c r="A125" s="7" t="s">
        <v>102</v>
      </c>
      <c r="B125" s="7">
        <v>2</v>
      </c>
      <c r="C125" s="7">
        <v>379</v>
      </c>
    </row>
    <row r="126" spans="1:3">
      <c r="A126" s="7" t="s">
        <v>103</v>
      </c>
      <c r="B126" s="7">
        <v>2</v>
      </c>
      <c r="C126" s="7">
        <v>385</v>
      </c>
    </row>
    <row r="127" spans="1:3">
      <c r="A127" s="7" t="s">
        <v>104</v>
      </c>
      <c r="B127" s="7">
        <v>2</v>
      </c>
      <c r="C127" s="7">
        <v>434</v>
      </c>
    </row>
    <row r="128" spans="1:3">
      <c r="A128" s="7" t="s">
        <v>105</v>
      </c>
      <c r="B128" s="7">
        <v>2</v>
      </c>
      <c r="C128" s="7">
        <v>477</v>
      </c>
    </row>
    <row r="129" spans="1:3">
      <c r="A129" s="7" t="s">
        <v>106</v>
      </c>
      <c r="B129" s="7">
        <v>2</v>
      </c>
      <c r="C129" s="7">
        <v>581</v>
      </c>
    </row>
    <row r="130" spans="1:3">
      <c r="A130" s="7" t="s">
        <v>107</v>
      </c>
      <c r="B130" s="7">
        <v>2</v>
      </c>
      <c r="C130" s="7">
        <v>771</v>
      </c>
    </row>
    <row r="131" spans="1:3">
      <c r="A131" s="7" t="s">
        <v>108</v>
      </c>
      <c r="B131" s="7">
        <v>4</v>
      </c>
      <c r="C131" s="7">
        <v>950</v>
      </c>
    </row>
    <row r="132" spans="1:3">
      <c r="A132" s="7" t="s">
        <v>109</v>
      </c>
      <c r="B132" s="7">
        <v>2</v>
      </c>
      <c r="C132" s="7">
        <v>1017</v>
      </c>
    </row>
    <row r="133" spans="1:3">
      <c r="A133" s="7" t="s">
        <v>110</v>
      </c>
      <c r="B133" s="7">
        <v>4</v>
      </c>
      <c r="C133" s="7">
        <v>1050</v>
      </c>
    </row>
    <row r="134" spans="1:3">
      <c r="A134" s="7" t="s">
        <v>111</v>
      </c>
      <c r="B134" s="7">
        <v>4</v>
      </c>
      <c r="C134" s="7">
        <v>1070</v>
      </c>
    </row>
    <row r="135" spans="1:3">
      <c r="A135" s="7" t="s">
        <v>112</v>
      </c>
      <c r="B135" s="7">
        <v>2</v>
      </c>
      <c r="C135" s="7">
        <v>2020</v>
      </c>
    </row>
    <row r="136" spans="1:3">
      <c r="A136" s="7" t="s">
        <v>113</v>
      </c>
      <c r="B136" s="7">
        <v>2</v>
      </c>
      <c r="C136" s="7">
        <v>2200</v>
      </c>
    </row>
    <row r="137" spans="1:3">
      <c r="A137" s="7" t="s">
        <v>114</v>
      </c>
      <c r="B137" s="7">
        <v>2</v>
      </c>
      <c r="C137" s="7">
        <v>2450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workbookViewId="0">
      <selection activeCell="E2" sqref="E2"/>
    </sheetView>
  </sheetViews>
  <sheetFormatPr defaultRowHeight="15"/>
  <cols>
    <col min="1" max="1" width="43.140625" style="7" customWidth="1"/>
    <col min="2" max="16384" width="9.140625" style="7"/>
  </cols>
  <sheetData>
    <row r="1" spans="1:10" ht="20.25">
      <c r="A1" s="14" t="s">
        <v>0</v>
      </c>
    </row>
    <row r="2" spans="1:10">
      <c r="A2" s="12" t="s">
        <v>158</v>
      </c>
      <c r="E2" s="19" t="s">
        <v>155</v>
      </c>
      <c r="F2" s="19"/>
      <c r="G2" s="19"/>
      <c r="H2" s="19"/>
      <c r="I2" s="19"/>
      <c r="J2" s="19"/>
    </row>
    <row r="3" spans="1:10">
      <c r="A3" s="12"/>
      <c r="B3" s="12"/>
      <c r="E3" s="19"/>
      <c r="F3" s="19"/>
      <c r="G3" s="19"/>
      <c r="H3" s="19"/>
      <c r="I3" s="19"/>
      <c r="J3" s="19"/>
    </row>
    <row r="4" spans="1:10">
      <c r="E4" s="19"/>
      <c r="F4" s="19" t="s">
        <v>115</v>
      </c>
      <c r="G4" s="19" t="s">
        <v>116</v>
      </c>
      <c r="H4" s="19" t="s">
        <v>117</v>
      </c>
      <c r="I4" s="19" t="s">
        <v>118</v>
      </c>
      <c r="J4" s="19" t="s">
        <v>119</v>
      </c>
    </row>
    <row r="5" spans="1:10">
      <c r="A5" s="10" t="s">
        <v>149</v>
      </c>
      <c r="E5" s="19"/>
      <c r="F5" s="19"/>
      <c r="G5" s="19"/>
      <c r="H5" s="19"/>
      <c r="I5" s="19"/>
      <c r="J5" s="19"/>
    </row>
    <row r="6" spans="1:10">
      <c r="A6" s="9" t="s">
        <v>2</v>
      </c>
      <c r="B6" s="8" t="s">
        <v>3</v>
      </c>
      <c r="C6" s="8" t="s">
        <v>4</v>
      </c>
      <c r="E6" s="19" t="s">
        <v>120</v>
      </c>
      <c r="F6" s="19">
        <v>7055</v>
      </c>
      <c r="G6" s="19">
        <v>6974</v>
      </c>
      <c r="H6" s="19">
        <v>7060</v>
      </c>
      <c r="I6" s="19">
        <v>7205</v>
      </c>
      <c r="J6" s="19">
        <v>7840</v>
      </c>
    </row>
    <row r="7" spans="1:10">
      <c r="A7" s="7" t="s">
        <v>5</v>
      </c>
      <c r="B7" s="7">
        <v>2</v>
      </c>
      <c r="C7" s="7">
        <v>3340</v>
      </c>
      <c r="E7" s="19" t="s">
        <v>121</v>
      </c>
      <c r="F7" s="19">
        <v>7018</v>
      </c>
      <c r="G7" s="19">
        <v>6938</v>
      </c>
      <c r="H7" s="19">
        <v>7026</v>
      </c>
      <c r="I7" s="19">
        <v>7172</v>
      </c>
      <c r="J7" s="19">
        <v>7584</v>
      </c>
    </row>
    <row r="8" spans="1:10">
      <c r="A8" s="11" t="s">
        <v>157</v>
      </c>
      <c r="E8" s="19" t="s">
        <v>122</v>
      </c>
      <c r="F8" s="19">
        <v>7011</v>
      </c>
      <c r="G8" s="19">
        <v>6933</v>
      </c>
      <c r="H8" s="19">
        <v>7021</v>
      </c>
      <c r="I8" s="19">
        <v>7166</v>
      </c>
      <c r="J8" s="19">
        <v>7387</v>
      </c>
    </row>
    <row r="9" spans="1:10">
      <c r="A9" s="11"/>
      <c r="E9" s="19" t="s">
        <v>123</v>
      </c>
      <c r="F9" s="19">
        <v>7044</v>
      </c>
      <c r="G9" s="19">
        <v>6970</v>
      </c>
      <c r="H9" s="19">
        <v>7056</v>
      </c>
      <c r="I9" s="19">
        <v>7197</v>
      </c>
      <c r="J9" s="19">
        <v>7276</v>
      </c>
    </row>
    <row r="10" spans="1:10">
      <c r="A10" s="10" t="s">
        <v>6</v>
      </c>
      <c r="E10" s="19" t="s">
        <v>124</v>
      </c>
      <c r="F10" s="19">
        <v>7025</v>
      </c>
      <c r="G10" s="19">
        <v>6954</v>
      </c>
      <c r="H10" s="19">
        <v>7039</v>
      </c>
      <c r="I10" s="19">
        <v>7178</v>
      </c>
      <c r="J10" s="19">
        <v>7174</v>
      </c>
    </row>
    <row r="11" spans="1:10">
      <c r="A11" s="9" t="s">
        <v>2</v>
      </c>
      <c r="B11" s="8" t="s">
        <v>3</v>
      </c>
      <c r="C11" s="8" t="s">
        <v>4</v>
      </c>
      <c r="E11" s="19" t="s">
        <v>125</v>
      </c>
      <c r="F11" s="19">
        <v>6986</v>
      </c>
      <c r="G11" s="19">
        <v>6917</v>
      </c>
      <c r="H11" s="19">
        <v>7002</v>
      </c>
      <c r="I11" s="19">
        <v>7138</v>
      </c>
      <c r="J11" s="19">
        <v>7070</v>
      </c>
    </row>
    <row r="12" spans="1:10">
      <c r="A12" s="7" t="s">
        <v>138</v>
      </c>
      <c r="B12" s="7">
        <v>2</v>
      </c>
      <c r="C12" s="7">
        <v>3820</v>
      </c>
      <c r="E12" s="19" t="s">
        <v>126</v>
      </c>
      <c r="F12" s="19">
        <v>6980</v>
      </c>
      <c r="G12" s="19">
        <v>6914</v>
      </c>
      <c r="H12" s="19">
        <v>6999</v>
      </c>
      <c r="I12" s="19">
        <v>7128</v>
      </c>
      <c r="J12" s="19">
        <v>6937</v>
      </c>
    </row>
    <row r="13" spans="1:10">
      <c r="E13" s="19" t="s">
        <v>127</v>
      </c>
      <c r="F13" s="19">
        <v>7008</v>
      </c>
      <c r="G13" s="19">
        <v>6946</v>
      </c>
      <c r="H13" s="19">
        <v>7029</v>
      </c>
      <c r="I13" s="19">
        <v>7148</v>
      </c>
      <c r="J13" s="19">
        <v>6897</v>
      </c>
    </row>
    <row r="14" spans="1:10">
      <c r="A14" s="10" t="s">
        <v>7</v>
      </c>
      <c r="E14" s="19" t="s">
        <v>128</v>
      </c>
      <c r="F14" s="19">
        <v>7055</v>
      </c>
      <c r="G14" s="19">
        <v>7012</v>
      </c>
      <c r="H14" s="19">
        <v>7094</v>
      </c>
      <c r="I14" s="19">
        <v>7200</v>
      </c>
      <c r="J14" s="19">
        <v>6914</v>
      </c>
    </row>
    <row r="15" spans="1:10">
      <c r="A15" s="9" t="s">
        <v>2</v>
      </c>
      <c r="B15" s="8" t="s">
        <v>3</v>
      </c>
      <c r="C15" s="8" t="s">
        <v>4</v>
      </c>
      <c r="E15" s="19" t="s">
        <v>129</v>
      </c>
      <c r="F15" s="19">
        <v>6949</v>
      </c>
      <c r="G15" s="19">
        <v>6909</v>
      </c>
      <c r="H15" s="19">
        <v>6993</v>
      </c>
      <c r="I15" s="19">
        <v>7092</v>
      </c>
      <c r="J15" s="19">
        <v>6802</v>
      </c>
    </row>
    <row r="16" spans="1:10">
      <c r="A16" s="7" t="s">
        <v>8</v>
      </c>
      <c r="B16" s="7">
        <v>4</v>
      </c>
      <c r="C16" s="7">
        <v>3680</v>
      </c>
      <c r="E16" s="19" t="s">
        <v>130</v>
      </c>
      <c r="F16" s="19">
        <v>6916</v>
      </c>
      <c r="G16" s="19">
        <v>6882</v>
      </c>
      <c r="H16" s="19">
        <v>6959</v>
      </c>
      <c r="I16" s="19">
        <v>7047</v>
      </c>
      <c r="J16" s="19">
        <v>6763</v>
      </c>
    </row>
    <row r="17" spans="1:10">
      <c r="A17" s="7" t="s">
        <v>9</v>
      </c>
      <c r="B17" s="7">
        <v>2</v>
      </c>
      <c r="C17" s="7">
        <v>4260</v>
      </c>
      <c r="E17" s="19" t="s">
        <v>131</v>
      </c>
      <c r="F17" s="19">
        <v>6872</v>
      </c>
      <c r="G17" s="19">
        <v>6839</v>
      </c>
      <c r="H17" s="19">
        <v>6911</v>
      </c>
      <c r="I17" s="19">
        <v>6989</v>
      </c>
      <c r="J17" s="19">
        <v>6740</v>
      </c>
    </row>
    <row r="18" spans="1:10">
      <c r="E18" s="19" t="s">
        <v>132</v>
      </c>
      <c r="F18" s="19">
        <v>6804</v>
      </c>
      <c r="G18" s="19">
        <v>6775</v>
      </c>
      <c r="H18" s="19">
        <v>6842</v>
      </c>
      <c r="I18" s="19">
        <v>6911</v>
      </c>
      <c r="J18" s="19">
        <v>6733</v>
      </c>
    </row>
    <row r="19" spans="1:10">
      <c r="A19" s="10" t="s">
        <v>10</v>
      </c>
      <c r="E19" s="19" t="s">
        <v>133</v>
      </c>
      <c r="F19" s="19">
        <v>6807</v>
      </c>
      <c r="G19" s="19">
        <v>6777</v>
      </c>
      <c r="H19" s="19">
        <v>6829</v>
      </c>
      <c r="I19" s="19">
        <v>6886</v>
      </c>
      <c r="J19" s="19">
        <v>6825</v>
      </c>
    </row>
    <row r="20" spans="1:10">
      <c r="A20" s="9" t="s">
        <v>2</v>
      </c>
      <c r="B20" s="8" t="s">
        <v>3</v>
      </c>
      <c r="C20" s="8" t="s">
        <v>4</v>
      </c>
      <c r="E20" s="19" t="s">
        <v>134</v>
      </c>
      <c r="F20" s="19">
        <v>6409</v>
      </c>
      <c r="G20" s="19">
        <v>6384</v>
      </c>
      <c r="H20" s="19">
        <v>6425</v>
      </c>
      <c r="I20" s="19">
        <v>6511</v>
      </c>
      <c r="J20" s="19"/>
    </row>
    <row r="21" spans="1:10">
      <c r="A21" s="7" t="s">
        <v>11</v>
      </c>
      <c r="B21" s="7">
        <v>4</v>
      </c>
      <c r="C21" s="7">
        <v>4240</v>
      </c>
      <c r="E21" s="19" t="s">
        <v>135</v>
      </c>
      <c r="F21" s="19">
        <v>6248</v>
      </c>
      <c r="G21" s="19">
        <v>6276</v>
      </c>
      <c r="H21" s="19">
        <v>6288</v>
      </c>
      <c r="I21" s="19">
        <v>6348</v>
      </c>
      <c r="J21" s="19"/>
    </row>
    <row r="22" spans="1:10">
      <c r="A22" s="7" t="s">
        <v>12</v>
      </c>
      <c r="B22" s="7">
        <v>2</v>
      </c>
      <c r="C22" s="7">
        <v>4250</v>
      </c>
    </row>
    <row r="24" spans="1:10">
      <c r="A24" s="10" t="s">
        <v>13</v>
      </c>
    </row>
    <row r="25" spans="1:10">
      <c r="A25" s="9" t="s">
        <v>2</v>
      </c>
      <c r="B25" s="8" t="s">
        <v>3</v>
      </c>
      <c r="C25" s="8" t="s">
        <v>4</v>
      </c>
    </row>
    <row r="26" spans="1:10">
      <c r="A26" s="7" t="s">
        <v>14</v>
      </c>
      <c r="B26" s="7">
        <v>6</v>
      </c>
      <c r="C26" s="7">
        <v>4260</v>
      </c>
    </row>
    <row r="28" spans="1:10">
      <c r="A28" s="10" t="s">
        <v>17</v>
      </c>
    </row>
    <row r="29" spans="1:10">
      <c r="A29" s="9" t="s">
        <v>2</v>
      </c>
      <c r="B29" s="8" t="s">
        <v>3</v>
      </c>
      <c r="C29" s="8" t="s">
        <v>4</v>
      </c>
    </row>
    <row r="30" spans="1:10">
      <c r="A30" s="7" t="s">
        <v>18</v>
      </c>
      <c r="B30" s="7">
        <v>12</v>
      </c>
      <c r="C30" s="7">
        <v>1110</v>
      </c>
    </row>
    <row r="32" spans="1:10">
      <c r="A32" s="10" t="s">
        <v>19</v>
      </c>
    </row>
    <row r="33" spans="1:3">
      <c r="A33" s="9" t="s">
        <v>2</v>
      </c>
      <c r="B33" s="8" t="s">
        <v>3</v>
      </c>
      <c r="C33" s="8" t="s">
        <v>4</v>
      </c>
    </row>
    <row r="34" spans="1:3">
      <c r="A34" s="7" t="s">
        <v>20</v>
      </c>
      <c r="B34" s="7">
        <v>8</v>
      </c>
      <c r="C34" s="7">
        <v>560</v>
      </c>
    </row>
    <row r="35" spans="1:3">
      <c r="A35" s="7" t="s">
        <v>21</v>
      </c>
      <c r="B35" s="7">
        <v>8</v>
      </c>
      <c r="C35" s="7">
        <v>1110</v>
      </c>
    </row>
    <row r="37" spans="1:3">
      <c r="A37" s="10" t="s">
        <v>22</v>
      </c>
    </row>
    <row r="38" spans="1:3">
      <c r="A38" s="9" t="s">
        <v>2</v>
      </c>
      <c r="B38" s="8" t="s">
        <v>3</v>
      </c>
      <c r="C38" s="8" t="s">
        <v>4</v>
      </c>
    </row>
    <row r="39" spans="1:3">
      <c r="A39" s="7" t="s">
        <v>144</v>
      </c>
      <c r="B39" s="7">
        <v>12</v>
      </c>
      <c r="C39" s="7">
        <v>1110</v>
      </c>
    </row>
    <row r="41" spans="1:3">
      <c r="A41" s="10" t="s">
        <v>31</v>
      </c>
    </row>
    <row r="42" spans="1:3">
      <c r="A42" s="9" t="s">
        <v>2</v>
      </c>
      <c r="B42" s="8" t="s">
        <v>3</v>
      </c>
      <c r="C42" s="8" t="s">
        <v>4</v>
      </c>
    </row>
    <row r="43" spans="1:3">
      <c r="A43" s="7" t="s">
        <v>32</v>
      </c>
      <c r="B43" s="7">
        <v>2</v>
      </c>
      <c r="C43" s="7">
        <v>888</v>
      </c>
    </row>
    <row r="44" spans="1:3">
      <c r="A44" s="7" t="s">
        <v>33</v>
      </c>
      <c r="B44" s="7">
        <v>2</v>
      </c>
      <c r="C44" s="7">
        <v>890</v>
      </c>
    </row>
    <row r="45" spans="1:3">
      <c r="A45" s="7" t="s">
        <v>34</v>
      </c>
      <c r="B45" s="7">
        <v>2</v>
      </c>
      <c r="C45" s="7">
        <v>952</v>
      </c>
    </row>
    <row r="46" spans="1:3">
      <c r="A46" s="7" t="s">
        <v>35</v>
      </c>
      <c r="B46" s="7">
        <v>2</v>
      </c>
      <c r="C46" s="7">
        <v>995</v>
      </c>
    </row>
    <row r="47" spans="1:3">
      <c r="A47" s="7" t="s">
        <v>36</v>
      </c>
      <c r="B47" s="7">
        <v>2</v>
      </c>
      <c r="C47" s="7">
        <v>1022</v>
      </c>
    </row>
    <row r="48" spans="1:3">
      <c r="A48" s="7" t="s">
        <v>37</v>
      </c>
      <c r="B48" s="7">
        <v>2</v>
      </c>
      <c r="C48" s="7">
        <v>1041</v>
      </c>
    </row>
    <row r="49" spans="1:3">
      <c r="A49" s="7" t="s">
        <v>38</v>
      </c>
      <c r="B49" s="7">
        <v>2</v>
      </c>
      <c r="C49" s="7">
        <v>1044</v>
      </c>
    </row>
    <row r="50" spans="1:3">
      <c r="A50" s="7" t="s">
        <v>39</v>
      </c>
      <c r="B50" s="7">
        <v>2</v>
      </c>
      <c r="C50" s="7">
        <v>1060</v>
      </c>
    </row>
    <row r="51" spans="1:3">
      <c r="A51" s="7" t="s">
        <v>40</v>
      </c>
      <c r="B51" s="7">
        <v>2</v>
      </c>
      <c r="C51" s="7">
        <v>1065</v>
      </c>
    </row>
    <row r="52" spans="1:3">
      <c r="A52" s="7" t="s">
        <v>41</v>
      </c>
      <c r="B52" s="7">
        <v>2</v>
      </c>
      <c r="C52" s="7">
        <v>1073</v>
      </c>
    </row>
    <row r="53" spans="1:3">
      <c r="A53" s="7" t="s">
        <v>42</v>
      </c>
      <c r="B53" s="7">
        <v>2</v>
      </c>
      <c r="C53" s="7">
        <v>1081</v>
      </c>
    </row>
    <row r="54" spans="1:3">
      <c r="A54" s="7" t="s">
        <v>43</v>
      </c>
      <c r="B54" s="7">
        <v>2</v>
      </c>
      <c r="C54" s="7">
        <v>1097</v>
      </c>
    </row>
    <row r="55" spans="1:3">
      <c r="A55" s="7" t="s">
        <v>44</v>
      </c>
      <c r="B55" s="7">
        <v>2</v>
      </c>
      <c r="C55" s="7">
        <v>1101</v>
      </c>
    </row>
    <row r="56" spans="1:3">
      <c r="A56" s="7" t="s">
        <v>45</v>
      </c>
      <c r="B56" s="7">
        <v>2</v>
      </c>
      <c r="C56" s="7">
        <v>1125</v>
      </c>
    </row>
    <row r="58" spans="1:3">
      <c r="A58" s="10" t="s">
        <v>46</v>
      </c>
    </row>
    <row r="59" spans="1:3">
      <c r="A59" s="9" t="s">
        <v>2</v>
      </c>
      <c r="B59" s="8" t="s">
        <v>3</v>
      </c>
      <c r="C59" s="8" t="s">
        <v>4</v>
      </c>
    </row>
    <row r="60" spans="1:3">
      <c r="A60" s="7" t="s">
        <v>47</v>
      </c>
      <c r="B60" s="7">
        <v>2</v>
      </c>
      <c r="C60" s="7">
        <v>793</v>
      </c>
    </row>
    <row r="61" spans="1:3">
      <c r="A61" s="7" t="s">
        <v>48</v>
      </c>
      <c r="B61" s="7">
        <v>2</v>
      </c>
      <c r="C61" s="7">
        <v>821</v>
      </c>
    </row>
    <row r="62" spans="1:3">
      <c r="A62" s="7" t="s">
        <v>49</v>
      </c>
      <c r="B62" s="7">
        <v>2</v>
      </c>
      <c r="C62" s="7">
        <v>834</v>
      </c>
    </row>
    <row r="63" spans="1:3">
      <c r="A63" s="7" t="s">
        <v>50</v>
      </c>
      <c r="B63" s="7">
        <v>2</v>
      </c>
      <c r="C63" s="7">
        <v>894</v>
      </c>
    </row>
    <row r="64" spans="1:3">
      <c r="A64" s="7" t="s">
        <v>51</v>
      </c>
      <c r="B64" s="7">
        <v>2</v>
      </c>
      <c r="C64" s="7">
        <v>929</v>
      </c>
    </row>
    <row r="65" spans="1:3">
      <c r="A65" s="7" t="s">
        <v>52</v>
      </c>
      <c r="B65" s="7">
        <v>2</v>
      </c>
      <c r="C65" s="7">
        <v>954</v>
      </c>
    </row>
    <row r="66" spans="1:3">
      <c r="A66" s="7" t="s">
        <v>53</v>
      </c>
      <c r="B66" s="7">
        <v>2</v>
      </c>
      <c r="C66" s="7">
        <v>971</v>
      </c>
    </row>
    <row r="67" spans="1:3">
      <c r="A67" s="7" t="s">
        <v>54</v>
      </c>
      <c r="B67" s="7">
        <v>2</v>
      </c>
      <c r="C67" s="7">
        <v>1057</v>
      </c>
    </row>
    <row r="68" spans="1:3">
      <c r="A68" s="7" t="s">
        <v>55</v>
      </c>
      <c r="B68" s="7">
        <v>4</v>
      </c>
      <c r="C68" s="7">
        <v>1110</v>
      </c>
    </row>
    <row r="70" spans="1:3">
      <c r="A70" s="10" t="s">
        <v>56</v>
      </c>
    </row>
    <row r="71" spans="1:3">
      <c r="A71" s="9" t="s">
        <v>2</v>
      </c>
      <c r="B71" s="8" t="s">
        <v>3</v>
      </c>
      <c r="C71" s="8" t="s">
        <v>4</v>
      </c>
    </row>
    <row r="72" spans="1:3">
      <c r="A72" s="7" t="s">
        <v>57</v>
      </c>
      <c r="B72" s="7">
        <v>2</v>
      </c>
      <c r="C72" s="7">
        <v>932</v>
      </c>
    </row>
    <row r="73" spans="1:3">
      <c r="A73" s="7" t="s">
        <v>58</v>
      </c>
      <c r="B73" s="7">
        <v>2</v>
      </c>
      <c r="C73" s="7">
        <v>945</v>
      </c>
    </row>
    <row r="74" spans="1:3">
      <c r="A74" s="7" t="s">
        <v>59</v>
      </c>
      <c r="B74" s="7">
        <v>2</v>
      </c>
      <c r="C74" s="7">
        <v>989</v>
      </c>
    </row>
    <row r="75" spans="1:3">
      <c r="A75" s="7" t="s">
        <v>153</v>
      </c>
      <c r="B75" s="7">
        <v>4</v>
      </c>
      <c r="C75" s="7">
        <v>1014</v>
      </c>
    </row>
    <row r="76" spans="1:3">
      <c r="A76" s="7" t="s">
        <v>62</v>
      </c>
      <c r="B76" s="7">
        <v>2</v>
      </c>
      <c r="C76" s="7">
        <v>1062</v>
      </c>
    </row>
    <row r="77" spans="1:3">
      <c r="A77" s="7" t="s">
        <v>63</v>
      </c>
      <c r="B77" s="7">
        <v>2</v>
      </c>
      <c r="C77" s="7">
        <v>1092</v>
      </c>
    </row>
    <row r="78" spans="1:3">
      <c r="A78" s="7" t="s">
        <v>64</v>
      </c>
      <c r="B78" s="7">
        <v>2</v>
      </c>
      <c r="C78" s="7">
        <v>1096</v>
      </c>
    </row>
    <row r="79" spans="1:3">
      <c r="A79" s="7" t="s">
        <v>72</v>
      </c>
      <c r="B79" s="7">
        <v>16</v>
      </c>
      <c r="C79" s="7">
        <v>1110</v>
      </c>
    </row>
    <row r="80" spans="1:3">
      <c r="A80" s="7" t="s">
        <v>65</v>
      </c>
      <c r="B80" s="7">
        <v>2</v>
      </c>
      <c r="C80" s="7">
        <v>1127</v>
      </c>
    </row>
    <row r="81" spans="1:3">
      <c r="A81" s="7" t="s">
        <v>66</v>
      </c>
      <c r="B81" s="7">
        <v>2</v>
      </c>
      <c r="C81" s="7">
        <v>1130</v>
      </c>
    </row>
    <row r="82" spans="1:3">
      <c r="A82" s="7" t="s">
        <v>68</v>
      </c>
      <c r="B82" s="7">
        <v>2</v>
      </c>
      <c r="C82" s="7">
        <v>1149</v>
      </c>
    </row>
    <row r="83" spans="1:3">
      <c r="A83" s="7" t="s">
        <v>67</v>
      </c>
      <c r="B83" s="7">
        <v>2</v>
      </c>
      <c r="C83" s="7">
        <v>1150</v>
      </c>
    </row>
    <row r="84" spans="1:3">
      <c r="A84" s="7" t="s">
        <v>70</v>
      </c>
      <c r="B84" s="7">
        <v>2</v>
      </c>
      <c r="C84" s="7">
        <v>1154</v>
      </c>
    </row>
    <row r="85" spans="1:3">
      <c r="A85" s="7" t="s">
        <v>69</v>
      </c>
      <c r="B85" s="7">
        <v>2</v>
      </c>
      <c r="C85" s="7">
        <v>1157</v>
      </c>
    </row>
    <row r="86" spans="1:3">
      <c r="A86" s="7" t="s">
        <v>71</v>
      </c>
      <c r="B86" s="7">
        <v>2</v>
      </c>
      <c r="C86" s="7">
        <v>1167</v>
      </c>
    </row>
    <row r="87" spans="1:3">
      <c r="A87" s="7" t="s">
        <v>73</v>
      </c>
      <c r="B87" s="7">
        <v>2</v>
      </c>
      <c r="C87" s="7">
        <v>1184</v>
      </c>
    </row>
    <row r="88" spans="1:3">
      <c r="A88" s="7" t="s">
        <v>143</v>
      </c>
      <c r="B88" s="7">
        <v>2</v>
      </c>
      <c r="C88" s="7">
        <v>1188</v>
      </c>
    </row>
    <row r="89" spans="1:3">
      <c r="A89" s="7" t="s">
        <v>74</v>
      </c>
      <c r="B89" s="7">
        <v>2</v>
      </c>
      <c r="C89" s="7">
        <v>1195</v>
      </c>
    </row>
    <row r="90" spans="1:3">
      <c r="A90" s="7" t="s">
        <v>142</v>
      </c>
      <c r="B90" s="7">
        <v>2</v>
      </c>
      <c r="C90" s="7">
        <v>1197</v>
      </c>
    </row>
    <row r="91" spans="1:3">
      <c r="A91" s="7" t="s">
        <v>76</v>
      </c>
      <c r="B91" s="7">
        <v>2</v>
      </c>
      <c r="C91" s="7">
        <v>1256</v>
      </c>
    </row>
    <row r="92" spans="1:3">
      <c r="A92" s="7" t="s">
        <v>77</v>
      </c>
      <c r="B92" s="7">
        <v>2</v>
      </c>
      <c r="C92" s="7">
        <v>1266</v>
      </c>
    </row>
    <row r="93" spans="1:3">
      <c r="A93" s="7" t="s">
        <v>78</v>
      </c>
      <c r="B93" s="7">
        <v>2</v>
      </c>
      <c r="C93" s="7">
        <v>1276</v>
      </c>
    </row>
    <row r="94" spans="1:3">
      <c r="A94" s="7" t="s">
        <v>79</v>
      </c>
      <c r="B94" s="7">
        <v>2</v>
      </c>
      <c r="C94" s="7">
        <v>1294</v>
      </c>
    </row>
    <row r="95" spans="1:3">
      <c r="A95" s="7" t="s">
        <v>81</v>
      </c>
      <c r="B95" s="7">
        <v>2</v>
      </c>
      <c r="C95" s="7">
        <v>1300</v>
      </c>
    </row>
    <row r="96" spans="1:3">
      <c r="A96" s="7" t="s">
        <v>80</v>
      </c>
      <c r="B96" s="7">
        <v>2</v>
      </c>
      <c r="C96" s="7">
        <v>1303</v>
      </c>
    </row>
    <row r="97" spans="1:3">
      <c r="A97" s="7" t="s">
        <v>82</v>
      </c>
      <c r="B97" s="7">
        <v>2</v>
      </c>
      <c r="C97" s="7">
        <v>1306</v>
      </c>
    </row>
    <row r="98" spans="1:3">
      <c r="A98" s="7" t="s">
        <v>83</v>
      </c>
      <c r="B98" s="7">
        <v>2</v>
      </c>
      <c r="C98" s="7">
        <v>1325</v>
      </c>
    </row>
    <row r="99" spans="1:3">
      <c r="A99" s="7" t="s">
        <v>84</v>
      </c>
      <c r="B99" s="7">
        <v>2</v>
      </c>
      <c r="C99" s="7">
        <v>1333</v>
      </c>
    </row>
    <row r="101" spans="1:3">
      <c r="A101" s="10" t="s">
        <v>85</v>
      </c>
    </row>
    <row r="102" spans="1:3">
      <c r="A102" s="9" t="s">
        <v>2</v>
      </c>
      <c r="B102" s="8" t="s">
        <v>3</v>
      </c>
      <c r="C102" s="8" t="s">
        <v>4</v>
      </c>
    </row>
    <row r="103" spans="1:3">
      <c r="A103" s="7" t="s">
        <v>25</v>
      </c>
      <c r="B103" s="7">
        <v>2</v>
      </c>
      <c r="C103" s="7">
        <v>912</v>
      </c>
    </row>
    <row r="104" spans="1:3">
      <c r="A104" s="7" t="s">
        <v>26</v>
      </c>
      <c r="B104" s="7">
        <v>2</v>
      </c>
      <c r="C104" s="7">
        <v>915</v>
      </c>
    </row>
    <row r="105" spans="1:3">
      <c r="A105" s="7" t="s">
        <v>27</v>
      </c>
      <c r="B105" s="7">
        <v>2</v>
      </c>
      <c r="C105" s="7">
        <v>980</v>
      </c>
    </row>
    <row r="106" spans="1:3">
      <c r="A106" s="7" t="s">
        <v>28</v>
      </c>
      <c r="B106" s="7">
        <v>2</v>
      </c>
      <c r="C106" s="7">
        <v>1026</v>
      </c>
    </row>
    <row r="107" spans="1:3">
      <c r="A107" s="7" t="s">
        <v>29</v>
      </c>
      <c r="B107" s="7">
        <v>2</v>
      </c>
      <c r="C107" s="7">
        <v>1059</v>
      </c>
    </row>
    <row r="108" spans="1:3">
      <c r="A108" s="7" t="s">
        <v>86</v>
      </c>
      <c r="B108" s="7">
        <v>2</v>
      </c>
      <c r="C108" s="7">
        <v>1090</v>
      </c>
    </row>
    <row r="109" spans="1:3">
      <c r="A109" s="7" t="s">
        <v>87</v>
      </c>
      <c r="B109" s="7">
        <v>2</v>
      </c>
      <c r="C109" s="7">
        <v>1096</v>
      </c>
    </row>
    <row r="110" spans="1:3">
      <c r="A110" s="7" t="s">
        <v>88</v>
      </c>
      <c r="B110" s="7">
        <v>2</v>
      </c>
      <c r="C110" s="7">
        <v>1118</v>
      </c>
    </row>
    <row r="111" spans="1:3">
      <c r="A111" s="7" t="s">
        <v>89</v>
      </c>
      <c r="B111" s="7">
        <v>2</v>
      </c>
      <c r="C111" s="7">
        <v>1121</v>
      </c>
    </row>
    <row r="112" spans="1:3">
      <c r="A112" s="7" t="s">
        <v>90</v>
      </c>
      <c r="B112" s="7">
        <v>2</v>
      </c>
      <c r="C112" s="7">
        <v>1128</v>
      </c>
    </row>
    <row r="113" spans="1:3">
      <c r="A113" s="7" t="s">
        <v>91</v>
      </c>
      <c r="B113" s="7">
        <v>2</v>
      </c>
      <c r="C113" s="7">
        <v>1135</v>
      </c>
    </row>
    <row r="114" spans="1:3">
      <c r="A114" s="7" t="s">
        <v>92</v>
      </c>
      <c r="B114" s="7">
        <v>2</v>
      </c>
      <c r="C114" s="7">
        <v>1154</v>
      </c>
    </row>
    <row r="115" spans="1:3">
      <c r="A115" s="7" t="s">
        <v>156</v>
      </c>
      <c r="B115" s="7">
        <v>4</v>
      </c>
      <c r="C115" s="7">
        <v>1165</v>
      </c>
    </row>
    <row r="117" spans="1:3">
      <c r="A117" s="10" t="s">
        <v>94</v>
      </c>
    </row>
    <row r="118" spans="1:3">
      <c r="A118" s="9" t="s">
        <v>2</v>
      </c>
      <c r="B118" s="8" t="s">
        <v>3</v>
      </c>
      <c r="C118" s="8" t="s">
        <v>4</v>
      </c>
    </row>
    <row r="119" spans="1:3">
      <c r="A119" s="7" t="s">
        <v>95</v>
      </c>
      <c r="B119" s="7">
        <v>2</v>
      </c>
      <c r="C119" s="7">
        <v>348</v>
      </c>
    </row>
    <row r="120" spans="1:3">
      <c r="A120" s="7" t="s">
        <v>97</v>
      </c>
      <c r="B120" s="7">
        <v>2</v>
      </c>
      <c r="C120" s="7">
        <v>349</v>
      </c>
    </row>
    <row r="121" spans="1:3">
      <c r="A121" s="7" t="s">
        <v>96</v>
      </c>
      <c r="B121" s="7">
        <v>2</v>
      </c>
      <c r="C121" s="7">
        <v>356</v>
      </c>
    </row>
    <row r="122" spans="1:3">
      <c r="A122" s="7" t="s">
        <v>98</v>
      </c>
      <c r="B122" s="7">
        <v>2</v>
      </c>
      <c r="C122" s="7">
        <v>365</v>
      </c>
    </row>
    <row r="123" spans="1:3">
      <c r="A123" s="7" t="s">
        <v>99</v>
      </c>
      <c r="B123" s="7">
        <v>2</v>
      </c>
      <c r="C123" s="7">
        <v>379</v>
      </c>
    </row>
    <row r="124" spans="1:3">
      <c r="A124" s="7" t="s">
        <v>100</v>
      </c>
      <c r="B124" s="7">
        <v>2</v>
      </c>
      <c r="C124" s="7">
        <v>388</v>
      </c>
    </row>
    <row r="125" spans="1:3">
      <c r="A125" s="7" t="s">
        <v>101</v>
      </c>
      <c r="B125" s="7">
        <v>2</v>
      </c>
      <c r="C125" s="7">
        <v>418</v>
      </c>
    </row>
    <row r="126" spans="1:3">
      <c r="A126" s="7" t="s">
        <v>103</v>
      </c>
      <c r="B126" s="7">
        <v>2</v>
      </c>
      <c r="C126" s="7">
        <v>441</v>
      </c>
    </row>
    <row r="127" spans="1:3">
      <c r="A127" s="7" t="s">
        <v>102</v>
      </c>
      <c r="B127" s="7">
        <v>2</v>
      </c>
      <c r="C127" s="7">
        <v>455</v>
      </c>
    </row>
    <row r="128" spans="1:3">
      <c r="A128" s="7" t="s">
        <v>104</v>
      </c>
      <c r="B128" s="7">
        <v>2</v>
      </c>
      <c r="C128" s="7">
        <v>521</v>
      </c>
    </row>
    <row r="129" spans="1:3">
      <c r="A129" s="7" t="s">
        <v>105</v>
      </c>
      <c r="B129" s="7">
        <v>2</v>
      </c>
      <c r="C129" s="7">
        <v>557</v>
      </c>
    </row>
    <row r="130" spans="1:3">
      <c r="A130" s="7" t="s">
        <v>106</v>
      </c>
      <c r="B130" s="7">
        <v>2</v>
      </c>
      <c r="C130" s="7">
        <v>668</v>
      </c>
    </row>
    <row r="131" spans="1:3">
      <c r="A131" s="7" t="s">
        <v>107</v>
      </c>
      <c r="B131" s="7">
        <v>2</v>
      </c>
      <c r="C131" s="7">
        <v>865</v>
      </c>
    </row>
    <row r="132" spans="1:3">
      <c r="A132" s="7" t="s">
        <v>108</v>
      </c>
      <c r="B132" s="7">
        <v>4</v>
      </c>
      <c r="C132" s="7">
        <v>1010</v>
      </c>
    </row>
    <row r="133" spans="1:3">
      <c r="A133" s="7" t="s">
        <v>110</v>
      </c>
      <c r="B133" s="7">
        <v>4</v>
      </c>
      <c r="C133" s="7">
        <v>1110</v>
      </c>
    </row>
    <row r="134" spans="1:3">
      <c r="A134" s="7" t="s">
        <v>109</v>
      </c>
      <c r="B134" s="7">
        <v>2</v>
      </c>
      <c r="C134" s="7">
        <v>1121</v>
      </c>
    </row>
    <row r="135" spans="1:3">
      <c r="A135" s="7" t="s">
        <v>111</v>
      </c>
      <c r="B135" s="7">
        <v>4</v>
      </c>
      <c r="C135" s="7">
        <v>1130</v>
      </c>
    </row>
    <row r="136" spans="1:3">
      <c r="A136" s="7" t="s">
        <v>112</v>
      </c>
      <c r="B136" s="7">
        <v>2</v>
      </c>
      <c r="C136" s="7">
        <v>2155</v>
      </c>
    </row>
    <row r="137" spans="1:3">
      <c r="A137" s="7" t="s">
        <v>113</v>
      </c>
      <c r="B137" s="7">
        <v>2</v>
      </c>
      <c r="C137" s="7">
        <v>2340</v>
      </c>
    </row>
    <row r="138" spans="1:3">
      <c r="A138" s="7" t="s">
        <v>114</v>
      </c>
      <c r="B138" s="7">
        <v>2</v>
      </c>
      <c r="C138" s="7">
        <v>2610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XXS</vt:lpstr>
      <vt:lpstr>XS</vt:lpstr>
      <vt:lpstr>S</vt:lpstr>
      <vt:lpstr>M</vt:lpstr>
      <vt:lpstr>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Ogden</dc:creator>
  <cp:lastModifiedBy>Honorin HAMARD</cp:lastModifiedBy>
  <dcterms:created xsi:type="dcterms:W3CDTF">2019-05-15T08:03:32Z</dcterms:created>
  <dcterms:modified xsi:type="dcterms:W3CDTF">2019-05-20T14:32:45Z</dcterms:modified>
</cp:coreProperties>
</file>