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RODUCTION\Enzo3\Enzo3 Admin\PWC line check\"/>
    </mc:Choice>
  </mc:AlternateContent>
  <bookViews>
    <workbookView xWindow="25065" yWindow="-15" windowWidth="25125" windowHeight="13170"/>
  </bookViews>
  <sheets>
    <sheet name="Absolute length test" sheetId="2" r:id="rId1"/>
    <sheet name="angle of attack test Left" sheetId="1" r:id="rId2"/>
    <sheet name="angle of attack test Right" sheetId="4" r:id="rId3"/>
    <sheet name="Risers" sheetId="3" r:id="rId4"/>
  </sheets>
  <calcPr calcId="171027"/>
</workbook>
</file>

<file path=xl/calcChain.xml><?xml version="1.0" encoding="utf-8"?>
<calcChain xmlns="http://schemas.openxmlformats.org/spreadsheetml/2006/main">
  <c r="E19" i="3" l="1"/>
  <c r="E20" i="3"/>
  <c r="E8" i="3"/>
  <c r="E9" i="3"/>
  <c r="D21" i="3"/>
  <c r="D10" i="3"/>
  <c r="E10" i="3"/>
  <c r="C21" i="3"/>
  <c r="C10" i="3"/>
  <c r="C8" i="3"/>
  <c r="N27" i="4" l="1"/>
  <c r="N28" i="4"/>
  <c r="N29" i="4"/>
  <c r="N30" i="4"/>
  <c r="N31" i="4"/>
  <c r="N32" i="4"/>
  <c r="N27" i="1"/>
  <c r="N28" i="1"/>
  <c r="N29" i="1"/>
  <c r="N30" i="1"/>
  <c r="N31" i="1"/>
  <c r="N32" i="1"/>
  <c r="K27" i="4"/>
  <c r="K28" i="4"/>
  <c r="K29" i="4"/>
  <c r="K30" i="4"/>
  <c r="K31" i="4"/>
  <c r="K27" i="1"/>
  <c r="K28" i="1"/>
  <c r="K29" i="1"/>
  <c r="K30" i="1"/>
  <c r="K31" i="1"/>
  <c r="D36" i="4"/>
  <c r="D36" i="1"/>
  <c r="D35" i="4"/>
  <c r="D35" i="1"/>
  <c r="C36" i="4"/>
  <c r="C36" i="1"/>
  <c r="C35" i="4"/>
  <c r="C35" i="1"/>
  <c r="F27" i="4"/>
  <c r="F28" i="4"/>
  <c r="F29" i="4"/>
  <c r="F30" i="4"/>
  <c r="F31" i="4"/>
  <c r="F32" i="4"/>
  <c r="F27" i="1"/>
  <c r="F28" i="1"/>
  <c r="F29" i="1"/>
  <c r="F30" i="1"/>
  <c r="F31" i="1"/>
  <c r="F32" i="1"/>
  <c r="F26" i="4"/>
  <c r="F26" i="1"/>
  <c r="C27" i="4"/>
  <c r="C28" i="4"/>
  <c r="C29" i="4"/>
  <c r="C30" i="4"/>
  <c r="C31" i="4"/>
  <c r="C27" i="1"/>
  <c r="C28" i="1"/>
  <c r="C29" i="1"/>
  <c r="C30" i="1"/>
  <c r="C31" i="1"/>
  <c r="C26" i="4"/>
  <c r="C26" i="1"/>
  <c r="C33" i="1" s="1"/>
  <c r="F17" i="4"/>
  <c r="F18" i="4"/>
  <c r="F19" i="4"/>
  <c r="F20" i="4"/>
  <c r="F21" i="4"/>
  <c r="F22" i="4"/>
  <c r="F23" i="4"/>
  <c r="F17" i="1"/>
  <c r="F18" i="1"/>
  <c r="F19" i="1"/>
  <c r="F20" i="1"/>
  <c r="F21" i="1"/>
  <c r="F22" i="1"/>
  <c r="F23" i="1"/>
  <c r="F16" i="4"/>
  <c r="F16" i="1"/>
  <c r="D17" i="4"/>
  <c r="D18" i="4"/>
  <c r="D19" i="4"/>
  <c r="D17" i="1"/>
  <c r="D18" i="1"/>
  <c r="D19" i="1"/>
  <c r="D16" i="4"/>
  <c r="D16" i="1"/>
  <c r="C24" i="1" s="1"/>
  <c r="C17" i="4"/>
  <c r="C18" i="4"/>
  <c r="C19" i="4"/>
  <c r="C17" i="1"/>
  <c r="C18" i="1"/>
  <c r="C19" i="1"/>
  <c r="C16" i="4"/>
  <c r="C16" i="1"/>
  <c r="G7" i="4"/>
  <c r="G8" i="4"/>
  <c r="G9" i="4"/>
  <c r="G7" i="1"/>
  <c r="G8" i="1"/>
  <c r="G9" i="1"/>
  <c r="G6" i="4"/>
  <c r="G6" i="1"/>
  <c r="F7" i="4"/>
  <c r="F8" i="4"/>
  <c r="F9" i="4"/>
  <c r="F10" i="4"/>
  <c r="F11" i="4"/>
  <c r="F12" i="4"/>
  <c r="F13" i="4"/>
  <c r="F7" i="1"/>
  <c r="F8" i="1"/>
  <c r="F9" i="1"/>
  <c r="F10" i="1"/>
  <c r="F11" i="1"/>
  <c r="F12" i="1"/>
  <c r="F13" i="1"/>
  <c r="F6" i="4"/>
  <c r="F6" i="1"/>
  <c r="D7" i="4"/>
  <c r="D8" i="4"/>
  <c r="D9" i="4"/>
  <c r="D7" i="1"/>
  <c r="D8" i="1"/>
  <c r="D9" i="1"/>
  <c r="D6" i="4"/>
  <c r="D6" i="1"/>
  <c r="C7" i="4"/>
  <c r="C8" i="4"/>
  <c r="C9" i="4"/>
  <c r="C7" i="1"/>
  <c r="C8" i="1"/>
  <c r="C9" i="1"/>
  <c r="C6" i="4"/>
  <c r="C6" i="1"/>
  <c r="AD29" i="2"/>
  <c r="AD28" i="2"/>
  <c r="AD27" i="2"/>
  <c r="AD26" i="2"/>
  <c r="AD25" i="2"/>
  <c r="AD24" i="2"/>
  <c r="AD23" i="2"/>
  <c r="AD22" i="2"/>
  <c r="AD21" i="2"/>
  <c r="AD20" i="2"/>
  <c r="AB20" i="2"/>
  <c r="AD19" i="2"/>
  <c r="AB19" i="2"/>
  <c r="AD18" i="2"/>
  <c r="AB18" i="2"/>
  <c r="AD17" i="2"/>
  <c r="AB17" i="2"/>
  <c r="AD16" i="2"/>
  <c r="AB16" i="2"/>
  <c r="AD15" i="2"/>
  <c r="AB15" i="2"/>
  <c r="AD14" i="2"/>
  <c r="AB14" i="2"/>
  <c r="AD13" i="2"/>
  <c r="AB13" i="2"/>
  <c r="AD12" i="2"/>
  <c r="AC12" i="2"/>
  <c r="AB12" i="2"/>
  <c r="AD11" i="2"/>
  <c r="AC11" i="2"/>
  <c r="AB11" i="2"/>
  <c r="AD10" i="2"/>
  <c r="AC10" i="2"/>
  <c r="AB10" i="2"/>
  <c r="AD9" i="2"/>
  <c r="AC9" i="2"/>
  <c r="AB9" i="2"/>
  <c r="AE8" i="2"/>
  <c r="AD8" i="2"/>
  <c r="AC8" i="2"/>
  <c r="AB8" i="2"/>
  <c r="AE7" i="2"/>
  <c r="AD7" i="2"/>
  <c r="AC7" i="2"/>
  <c r="AB7" i="2"/>
  <c r="AE6" i="2"/>
  <c r="AD6" i="2"/>
  <c r="AC6" i="2"/>
  <c r="AB6" i="2"/>
  <c r="AE5" i="2"/>
  <c r="AD5" i="2"/>
  <c r="AC5" i="2"/>
  <c r="AB5" i="2"/>
  <c r="F14" i="1" l="1"/>
  <c r="F24" i="1"/>
  <c r="F33" i="1"/>
  <c r="F24" i="4"/>
  <c r="F33" i="4"/>
  <c r="F14" i="4"/>
  <c r="C24" i="4"/>
  <c r="C33" i="4"/>
  <c r="N29" i="2"/>
  <c r="L5" i="2"/>
  <c r="M5" i="2"/>
  <c r="N5" i="2"/>
  <c r="O5" i="2"/>
  <c r="L6" i="2"/>
  <c r="M6" i="2"/>
  <c r="N6" i="2"/>
  <c r="O6" i="2"/>
  <c r="L7" i="2"/>
  <c r="M7" i="2"/>
  <c r="N7" i="2"/>
  <c r="O7" i="2"/>
  <c r="L8" i="2"/>
  <c r="M8" i="2"/>
  <c r="N8" i="2"/>
  <c r="O8" i="2"/>
  <c r="L9" i="2"/>
  <c r="M9" i="2"/>
  <c r="N9" i="2"/>
  <c r="L10" i="2"/>
  <c r="M10" i="2"/>
  <c r="N10" i="2"/>
  <c r="L11" i="2"/>
  <c r="M11" i="2"/>
  <c r="N11" i="2"/>
  <c r="L12" i="2"/>
  <c r="M12" i="2"/>
  <c r="N12" i="2"/>
  <c r="L13" i="2"/>
  <c r="N13" i="2"/>
  <c r="L14" i="2"/>
  <c r="N14" i="2"/>
  <c r="L15" i="2"/>
  <c r="N15" i="2"/>
  <c r="L16" i="2"/>
  <c r="N16" i="2"/>
  <c r="L17" i="2"/>
  <c r="N17" i="2"/>
  <c r="L18" i="2"/>
  <c r="N18" i="2"/>
  <c r="L19" i="2"/>
  <c r="N19" i="2"/>
  <c r="L20" i="2"/>
  <c r="N20" i="2"/>
  <c r="N21" i="2"/>
  <c r="N22" i="2"/>
  <c r="N23" i="2"/>
  <c r="N24" i="2"/>
  <c r="N25" i="2"/>
  <c r="N26" i="2"/>
  <c r="N27" i="2"/>
  <c r="N28" i="2"/>
  <c r="E18" i="3" l="1"/>
  <c r="E17" i="3"/>
  <c r="E16" i="3"/>
  <c r="E21" i="3" l="1"/>
  <c r="N26" i="4"/>
  <c r="N33" i="4" s="1"/>
  <c r="K26" i="4"/>
  <c r="K33" i="4" s="1"/>
  <c r="N17" i="4"/>
  <c r="N18" i="4"/>
  <c r="N19" i="4"/>
  <c r="N20" i="4"/>
  <c r="N21" i="4"/>
  <c r="N22" i="4"/>
  <c r="N23" i="4"/>
  <c r="N16" i="4"/>
  <c r="L17" i="4"/>
  <c r="L18" i="4"/>
  <c r="L19" i="4"/>
  <c r="L16" i="4"/>
  <c r="K17" i="4"/>
  <c r="K18" i="4"/>
  <c r="K19" i="4"/>
  <c r="K16" i="4"/>
  <c r="O7" i="4"/>
  <c r="O8" i="4"/>
  <c r="O9" i="4"/>
  <c r="O6" i="4"/>
  <c r="N7" i="4"/>
  <c r="N8" i="4"/>
  <c r="N9" i="4"/>
  <c r="N10" i="4"/>
  <c r="N11" i="4"/>
  <c r="N12" i="4"/>
  <c r="N13" i="4"/>
  <c r="N6" i="4"/>
  <c r="L7" i="4"/>
  <c r="L8" i="4"/>
  <c r="L9" i="4"/>
  <c r="L6" i="4"/>
  <c r="K7" i="4"/>
  <c r="K8" i="4"/>
  <c r="K9" i="4"/>
  <c r="K6" i="4"/>
  <c r="L36" i="4"/>
  <c r="K36" i="4"/>
  <c r="L35" i="4"/>
  <c r="K35" i="4"/>
  <c r="C14" i="4"/>
  <c r="N14" i="4" l="1"/>
  <c r="K24" i="4"/>
  <c r="N24" i="4"/>
  <c r="I14" i="4"/>
  <c r="I33" i="4"/>
  <c r="I24" i="4"/>
  <c r="K14" i="4"/>
  <c r="Q33" i="4" l="1"/>
  <c r="S33" i="4" s="1"/>
  <c r="T33" i="4" s="1"/>
  <c r="Q24" i="4"/>
  <c r="S24" i="4" s="1"/>
  <c r="T24" i="4" s="1"/>
  <c r="Q14" i="4"/>
  <c r="S14" i="4" s="1"/>
  <c r="T14" i="4" s="1"/>
  <c r="E6" i="3"/>
  <c r="E7" i="3"/>
  <c r="E5" i="3"/>
  <c r="L36" i="1"/>
  <c r="L35" i="1"/>
  <c r="K36" i="1"/>
  <c r="K35" i="1"/>
  <c r="N26" i="1"/>
  <c r="N33" i="1" s="1"/>
  <c r="K26" i="1"/>
  <c r="K33" i="1" s="1"/>
  <c r="O7" i="1"/>
  <c r="O8" i="1"/>
  <c r="O9" i="1"/>
  <c r="O6" i="1"/>
  <c r="N7" i="1"/>
  <c r="N8" i="1"/>
  <c r="N9" i="1"/>
  <c r="N10" i="1"/>
  <c r="N11" i="1"/>
  <c r="N12" i="1"/>
  <c r="N13" i="1"/>
  <c r="N6" i="1"/>
  <c r="N17" i="1"/>
  <c r="N18" i="1"/>
  <c r="N19" i="1"/>
  <c r="N20" i="1"/>
  <c r="N21" i="1"/>
  <c r="N22" i="1"/>
  <c r="N23" i="1"/>
  <c r="N16" i="1"/>
  <c r="L17" i="1"/>
  <c r="L18" i="1"/>
  <c r="L19" i="1"/>
  <c r="L16" i="1"/>
  <c r="K17" i="1"/>
  <c r="K18" i="1"/>
  <c r="K19" i="1"/>
  <c r="K16" i="1"/>
  <c r="L7" i="1"/>
  <c r="L8" i="1"/>
  <c r="L9" i="1"/>
  <c r="L6" i="1"/>
  <c r="K7" i="1"/>
  <c r="K8" i="1"/>
  <c r="K9" i="1"/>
  <c r="K6" i="1"/>
  <c r="C14" i="1"/>
  <c r="K24" i="1" l="1"/>
  <c r="N24" i="1"/>
  <c r="N14" i="1"/>
  <c r="I14" i="1"/>
  <c r="K14" i="1"/>
  <c r="I33" i="1"/>
  <c r="I24" i="1"/>
  <c r="Q33" i="1" l="1"/>
  <c r="S33" i="1" s="1"/>
  <c r="T33" i="1" s="1"/>
  <c r="Q24" i="1"/>
  <c r="S24" i="1" s="1"/>
  <c r="T24" i="1" s="1"/>
  <c r="Q14" i="1"/>
  <c r="S14" i="1" s="1"/>
  <c r="T14" i="1" s="1"/>
</calcChain>
</file>

<file path=xl/sharedStrings.xml><?xml version="1.0" encoding="utf-8"?>
<sst xmlns="http://schemas.openxmlformats.org/spreadsheetml/2006/main" count="162" uniqueCount="40">
  <si>
    <t>Aa</t>
  </si>
  <si>
    <t>Ab</t>
  </si>
  <si>
    <t>B</t>
  </si>
  <si>
    <t>C</t>
  </si>
  <si>
    <t>total length*</t>
  </si>
  <si>
    <t>Riser Manual</t>
  </si>
  <si>
    <t>trim</t>
  </si>
  <si>
    <t>A</t>
  </si>
  <si>
    <t>A'</t>
  </si>
  <si>
    <t>Riser measured</t>
  </si>
  <si>
    <t>Total speed range</t>
  </si>
  <si>
    <t>Group1</t>
  </si>
  <si>
    <t>Group2</t>
  </si>
  <si>
    <t>Group3</t>
  </si>
  <si>
    <t xml:space="preserve">    Average</t>
  </si>
  <si>
    <r>
      <t xml:space="preserve">Diff </t>
    </r>
    <r>
      <rPr>
        <sz val="10"/>
        <color indexed="8"/>
        <rFont val="VNI-Times"/>
      </rPr>
      <t>Nominal</t>
    </r>
  </si>
  <si>
    <t>Stabilo</t>
  </si>
  <si>
    <t>MANUAL</t>
  </si>
  <si>
    <t>Individual diffs</t>
  </si>
  <si>
    <t>Diff Result</t>
  </si>
  <si>
    <r>
      <t xml:space="preserve">Diff </t>
    </r>
    <r>
      <rPr>
        <sz val="10"/>
        <color theme="1"/>
        <rFont val="Calibri"/>
        <family val="2"/>
        <scheme val="minor"/>
      </rPr>
      <t>Result</t>
    </r>
  </si>
  <si>
    <t>Rule check</t>
  </si>
  <si>
    <t>Rule:</t>
  </si>
  <si>
    <t>should be</t>
  </si>
  <si>
    <t>less than</t>
  </si>
  <si>
    <t>20mm (faster)</t>
  </si>
  <si>
    <t>(no limit for slower)</t>
  </si>
  <si>
    <t>wing center</t>
  </si>
  <si>
    <t>wing tip</t>
  </si>
  <si>
    <t>MEASURES</t>
  </si>
  <si>
    <t>Rule Check</t>
  </si>
  <si>
    <t>(any diff must be less than 50mm, except if only one side)</t>
  </si>
  <si>
    <t>Rule: Fail check if more than 5mm away (faster).</t>
  </si>
  <si>
    <t>LEFT</t>
  </si>
  <si>
    <t>Gauche</t>
  </si>
  <si>
    <t>Droite</t>
  </si>
  <si>
    <t>fail check if both sides of same group exceed 20mm</t>
  </si>
  <si>
    <t>RIGHT</t>
  </si>
  <si>
    <t>Δtrim (A1-B)</t>
  </si>
  <si>
    <t>Δaccel (B-A1)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</si>
</sst>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4"/>
      <color indexed="8"/>
      <name val="VNI-Times"/>
    </font>
    <font>
      <sz val="14"/>
      <name val="VNI-Times"/>
    </font>
    <font>
      <sz val="8"/>
      <name val="Arial"/>
      <family val="2"/>
    </font>
    <font>
      <sz val="8"/>
      <color indexed="8"/>
      <name val="VNI-Times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2"/>
      <color rgb="FFFF0000"/>
      <name val="Arial"/>
      <family val="2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2"/>
      <name val="VNI-Times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name val="Arial"/>
      <family val="2"/>
    </font>
    <font>
      <b/>
      <sz val="16"/>
      <name val="VNI-Times"/>
    </font>
    <font>
      <sz val="10"/>
      <color indexed="8"/>
      <name val="VNI-Times"/>
    </font>
    <font>
      <b/>
      <sz val="16"/>
      <name val="Arial"/>
      <family val="2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</fills>
  <borders count="5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/>
    <xf numFmtId="0" fontId="25" fillId="0" borderId="0"/>
  </cellStyleXfs>
  <cellXfs count="211">
    <xf numFmtId="0" fontId="0" fillId="0" borderId="0" xfId="0"/>
    <xf numFmtId="1" fontId="19" fillId="0" borderId="19" xfId="0" applyNumberFormat="1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27" fillId="0" borderId="0" xfId="0" applyFont="1" applyBorder="1"/>
    <xf numFmtId="0" fontId="0" fillId="0" borderId="0" xfId="0" applyBorder="1"/>
    <xf numFmtId="0" fontId="21" fillId="0" borderId="0" xfId="0" applyFont="1" applyFill="1" applyBorder="1" applyAlignment="1">
      <alignment horizontal="center"/>
    </xf>
    <xf numFmtId="0" fontId="0" fillId="0" borderId="0" xfId="0"/>
    <xf numFmtId="0" fontId="0" fillId="0" borderId="0" xfId="0" applyFill="1" applyBorder="1"/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1" fontId="19" fillId="0" borderId="0" xfId="0" applyNumberFormat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/>
    <xf numFmtId="0" fontId="26" fillId="0" borderId="0" xfId="0" applyFont="1" applyFill="1" applyBorder="1" applyAlignment="1">
      <alignment horizontal="left"/>
    </xf>
    <xf numFmtId="0" fontId="22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49" fontId="18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right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Border="1"/>
    <xf numFmtId="0" fontId="0" fillId="0" borderId="26" xfId="0" applyBorder="1"/>
    <xf numFmtId="0" fontId="0" fillId="0" borderId="19" xfId="0" applyBorder="1"/>
    <xf numFmtId="0" fontId="19" fillId="0" borderId="19" xfId="0" applyFont="1" applyBorder="1" applyAlignment="1">
      <alignment wrapText="1"/>
    </xf>
    <xf numFmtId="0" fontId="18" fillId="0" borderId="19" xfId="0" applyFont="1" applyBorder="1" applyAlignment="1">
      <alignment horizontal="center" wrapText="1"/>
    </xf>
    <xf numFmtId="0" fontId="19" fillId="0" borderId="19" xfId="0" applyFont="1" applyBorder="1" applyAlignment="1">
      <alignment horizontal="center" wrapText="1"/>
    </xf>
    <xf numFmtId="0" fontId="32" fillId="0" borderId="19" xfId="0" applyFont="1" applyBorder="1"/>
    <xf numFmtId="0" fontId="19" fillId="0" borderId="19" xfId="0" applyFont="1" applyBorder="1" applyAlignment="1">
      <alignment horizontal="center"/>
    </xf>
    <xf numFmtId="0" fontId="19" fillId="0" borderId="19" xfId="0" applyFont="1" applyBorder="1"/>
    <xf numFmtId="0" fontId="0" fillId="0" borderId="27" xfId="0" applyBorder="1"/>
    <xf numFmtId="0" fontId="19" fillId="0" borderId="28" xfId="0" applyFont="1" applyBorder="1" applyAlignment="1">
      <alignment horizontal="center" wrapText="1"/>
    </xf>
    <xf numFmtId="0" fontId="21" fillId="0" borderId="27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1" fontId="19" fillId="0" borderId="27" xfId="0" applyNumberFormat="1" applyFont="1" applyFill="1" applyBorder="1" applyAlignment="1">
      <alignment horizontal="center"/>
    </xf>
    <xf numFmtId="0" fontId="0" fillId="0" borderId="30" xfId="0" applyBorder="1"/>
    <xf numFmtId="1" fontId="19" fillId="0" borderId="30" xfId="0" applyNumberFormat="1" applyFont="1" applyFill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19" fillId="0" borderId="31" xfId="0" applyFont="1" applyBorder="1" applyAlignment="1">
      <alignment horizontal="center" wrapText="1"/>
    </xf>
    <xf numFmtId="0" fontId="0" fillId="0" borderId="31" xfId="0" applyBorder="1"/>
    <xf numFmtId="0" fontId="21" fillId="0" borderId="27" xfId="0" applyFont="1" applyFill="1" applyBorder="1" applyAlignment="1">
      <alignment horizontal="center"/>
    </xf>
    <xf numFmtId="0" fontId="0" fillId="0" borderId="35" xfId="0" applyBorder="1"/>
    <xf numFmtId="0" fontId="19" fillId="0" borderId="35" xfId="0" applyFont="1" applyBorder="1" applyAlignment="1">
      <alignment horizontal="center"/>
    </xf>
    <xf numFmtId="0" fontId="0" fillId="0" borderId="36" xfId="0" applyBorder="1"/>
    <xf numFmtId="0" fontId="19" fillId="0" borderId="35" xfId="0" applyFont="1" applyBorder="1"/>
    <xf numFmtId="0" fontId="19" fillId="0" borderId="26" xfId="0" applyFont="1" applyBorder="1"/>
    <xf numFmtId="0" fontId="19" fillId="0" borderId="26" xfId="0" applyFont="1" applyBorder="1" applyAlignment="1">
      <alignment horizontal="center"/>
    </xf>
    <xf numFmtId="0" fontId="21" fillId="0" borderId="37" xfId="0" applyFont="1" applyBorder="1" applyAlignment="1">
      <alignment horizontal="center"/>
    </xf>
    <xf numFmtId="0" fontId="21" fillId="0" borderId="38" xfId="0" applyFont="1" applyBorder="1" applyAlignment="1">
      <alignment horizontal="center"/>
    </xf>
    <xf numFmtId="0" fontId="0" fillId="0" borderId="38" xfId="0" applyBorder="1"/>
    <xf numFmtId="0" fontId="0" fillId="0" borderId="11" xfId="0" applyBorder="1"/>
    <xf numFmtId="0" fontId="20" fillId="0" borderId="39" xfId="0" applyFont="1" applyFill="1" applyBorder="1" applyAlignment="1">
      <alignment horizontal="center"/>
    </xf>
    <xf numFmtId="0" fontId="19" fillId="0" borderId="11" xfId="0" applyFont="1" applyBorder="1"/>
    <xf numFmtId="0" fontId="19" fillId="0" borderId="32" xfId="0" applyFont="1" applyBorder="1"/>
    <xf numFmtId="0" fontId="19" fillId="0" borderId="40" xfId="0" applyFont="1" applyBorder="1"/>
    <xf numFmtId="0" fontId="23" fillId="0" borderId="11" xfId="0" applyFont="1" applyBorder="1"/>
    <xf numFmtId="0" fontId="19" fillId="0" borderId="11" xfId="0" applyFont="1" applyFill="1" applyBorder="1"/>
    <xf numFmtId="0" fontId="22" fillId="0" borderId="11" xfId="0" applyFont="1" applyBorder="1" applyAlignment="1">
      <alignment horizontal="center"/>
    </xf>
    <xf numFmtId="0" fontId="21" fillId="0" borderId="30" xfId="0" applyFont="1" applyFill="1" applyBorder="1" applyAlignment="1">
      <alignment horizontal="center"/>
    </xf>
    <xf numFmtId="0" fontId="26" fillId="0" borderId="35" xfId="0" applyFont="1" applyFill="1" applyBorder="1" applyAlignment="1">
      <alignment horizontal="left"/>
    </xf>
    <xf numFmtId="0" fontId="23" fillId="0" borderId="40" xfId="0" applyFont="1" applyBorder="1"/>
    <xf numFmtId="0" fontId="26" fillId="0" borderId="26" xfId="0" applyFont="1" applyFill="1" applyBorder="1" applyAlignment="1">
      <alignment horizontal="left"/>
    </xf>
    <xf numFmtId="0" fontId="19" fillId="0" borderId="13" xfId="0" applyFont="1" applyBorder="1"/>
    <xf numFmtId="0" fontId="19" fillId="0" borderId="17" xfId="0" applyFont="1" applyBorder="1" applyAlignment="1">
      <alignment horizontal="center"/>
    </xf>
    <xf numFmtId="0" fontId="0" fillId="34" borderId="30" xfId="0" applyFill="1" applyBorder="1"/>
    <xf numFmtId="1" fontId="35" fillId="35" borderId="39" xfId="0" applyNumberFormat="1" applyFont="1" applyFill="1" applyBorder="1" applyAlignment="1">
      <alignment horizontal="center"/>
    </xf>
    <xf numFmtId="0" fontId="0" fillId="35" borderId="11" xfId="0" applyFill="1" applyBorder="1"/>
    <xf numFmtId="0" fontId="18" fillId="35" borderId="23" xfId="0" applyFont="1" applyFill="1" applyBorder="1"/>
    <xf numFmtId="0" fontId="20" fillId="35" borderId="32" xfId="0" applyFont="1" applyFill="1" applyBorder="1" applyAlignment="1">
      <alignment horizontal="center"/>
    </xf>
    <xf numFmtId="0" fontId="0" fillId="34" borderId="27" xfId="0" applyFill="1" applyBorder="1"/>
    <xf numFmtId="0" fontId="18" fillId="34" borderId="23" xfId="0" applyFont="1" applyFill="1" applyBorder="1" applyAlignment="1">
      <alignment horizontal="center" wrapText="1"/>
    </xf>
    <xf numFmtId="0" fontId="19" fillId="34" borderId="32" xfId="0" applyFont="1" applyFill="1" applyBorder="1" applyAlignment="1">
      <alignment horizontal="center" wrapText="1"/>
    </xf>
    <xf numFmtId="0" fontId="18" fillId="34" borderId="33" xfId="0" applyFont="1" applyFill="1" applyBorder="1" applyAlignment="1">
      <alignment horizontal="center" wrapText="1"/>
    </xf>
    <xf numFmtId="0" fontId="19" fillId="34" borderId="34" xfId="0" applyFont="1" applyFill="1" applyBorder="1" applyAlignment="1">
      <alignment horizontal="center" wrapText="1"/>
    </xf>
    <xf numFmtId="0" fontId="32" fillId="34" borderId="19" xfId="0" applyFont="1" applyFill="1" applyBorder="1"/>
    <xf numFmtId="0" fontId="19" fillId="34" borderId="19" xfId="0" applyFont="1" applyFill="1" applyBorder="1" applyAlignment="1">
      <alignment horizontal="center"/>
    </xf>
    <xf numFmtId="0" fontId="0" fillId="38" borderId="27" xfId="0" applyFill="1" applyBorder="1"/>
    <xf numFmtId="0" fontId="0" fillId="38" borderId="30" xfId="0" applyFill="1" applyBorder="1"/>
    <xf numFmtId="0" fontId="18" fillId="38" borderId="23" xfId="0" applyFont="1" applyFill="1" applyBorder="1" applyAlignment="1">
      <alignment horizontal="center" wrapText="1"/>
    </xf>
    <xf numFmtId="0" fontId="19" fillId="38" borderId="32" xfId="0" applyFont="1" applyFill="1" applyBorder="1" applyAlignment="1">
      <alignment horizontal="center" wrapText="1"/>
    </xf>
    <xf numFmtId="0" fontId="18" fillId="38" borderId="33" xfId="0" applyFont="1" applyFill="1" applyBorder="1" applyAlignment="1">
      <alignment horizontal="center" wrapText="1"/>
    </xf>
    <xf numFmtId="0" fontId="19" fillId="38" borderId="34" xfId="0" applyFont="1" applyFill="1" applyBorder="1" applyAlignment="1">
      <alignment horizontal="center" wrapText="1"/>
    </xf>
    <xf numFmtId="0" fontId="21" fillId="38" borderId="32" xfId="0" applyFont="1" applyFill="1" applyBorder="1" applyAlignment="1">
      <alignment horizontal="center"/>
    </xf>
    <xf numFmtId="0" fontId="21" fillId="38" borderId="10" xfId="0" applyFont="1" applyFill="1" applyBorder="1" applyAlignment="1">
      <alignment horizontal="center"/>
    </xf>
    <xf numFmtId="1" fontId="35" fillId="37" borderId="39" xfId="0" applyNumberFormat="1" applyFont="1" applyFill="1" applyBorder="1" applyAlignment="1">
      <alignment horizontal="center"/>
    </xf>
    <xf numFmtId="1" fontId="19" fillId="0" borderId="11" xfId="0" applyNumberFormat="1" applyFont="1" applyFill="1" applyBorder="1"/>
    <xf numFmtId="0" fontId="0" fillId="0" borderId="35" xfId="0" applyFill="1" applyBorder="1"/>
    <xf numFmtId="0" fontId="19" fillId="0" borderId="32" xfId="0" applyFont="1" applyFill="1" applyBorder="1"/>
    <xf numFmtId="0" fontId="0" fillId="0" borderId="30" xfId="0" applyFill="1" applyBorder="1"/>
    <xf numFmtId="0" fontId="0" fillId="0" borderId="36" xfId="0" applyFill="1" applyBorder="1"/>
    <xf numFmtId="0" fontId="21" fillId="0" borderId="34" xfId="0" applyFont="1" applyFill="1" applyBorder="1" applyAlignment="1">
      <alignment horizontal="center"/>
    </xf>
    <xf numFmtId="0" fontId="21" fillId="0" borderId="36" xfId="0" applyFont="1" applyFill="1" applyBorder="1" applyAlignment="1">
      <alignment horizontal="center"/>
    </xf>
    <xf numFmtId="0" fontId="22" fillId="0" borderId="11" xfId="0" applyFont="1" applyFill="1" applyBorder="1"/>
    <xf numFmtId="0" fontId="23" fillId="0" borderId="11" xfId="0" applyFont="1" applyFill="1" applyBorder="1"/>
    <xf numFmtId="0" fontId="23" fillId="0" borderId="32" xfId="0" applyFont="1" applyFill="1" applyBorder="1"/>
    <xf numFmtId="0" fontId="0" fillId="0" borderId="19" xfId="0" applyFill="1" applyBorder="1"/>
    <xf numFmtId="0" fontId="22" fillId="0" borderId="11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14" xfId="0" applyFont="1" applyBorder="1"/>
    <xf numFmtId="1" fontId="19" fillId="0" borderId="15" xfId="0" applyNumberFormat="1" applyFont="1" applyFill="1" applyBorder="1"/>
    <xf numFmtId="1" fontId="19" fillId="0" borderId="15" xfId="0" applyNumberFormat="1" applyFont="1" applyFill="1" applyBorder="1" applyAlignment="1">
      <alignment horizontal="left"/>
    </xf>
    <xf numFmtId="0" fontId="28" fillId="0" borderId="13" xfId="0" applyFont="1" applyBorder="1" applyAlignment="1">
      <alignment wrapText="1"/>
    </xf>
    <xf numFmtId="1" fontId="35" fillId="33" borderId="39" xfId="0" applyNumberFormat="1" applyFont="1" applyFill="1" applyBorder="1" applyAlignment="1">
      <alignment horizontal="center"/>
    </xf>
    <xf numFmtId="0" fontId="0" fillId="33" borderId="11" xfId="0" applyFill="1" applyBorder="1"/>
    <xf numFmtId="0" fontId="36" fillId="33" borderId="11" xfId="0" applyFont="1" applyFill="1" applyBorder="1"/>
    <xf numFmtId="0" fontId="0" fillId="0" borderId="39" xfId="0" applyBorder="1"/>
    <xf numFmtId="0" fontId="0" fillId="0" borderId="32" xfId="0" applyBorder="1"/>
    <xf numFmtId="0" fontId="0" fillId="0" borderId="40" xfId="0" applyBorder="1"/>
    <xf numFmtId="0" fontId="0" fillId="37" borderId="11" xfId="0" applyFill="1" applyBorder="1"/>
    <xf numFmtId="0" fontId="18" fillId="37" borderId="23" xfId="0" applyFont="1" applyFill="1" applyBorder="1"/>
    <xf numFmtId="0" fontId="20" fillId="37" borderId="32" xfId="0" applyFont="1" applyFill="1" applyBorder="1" applyAlignment="1">
      <alignment horizontal="center"/>
    </xf>
    <xf numFmtId="0" fontId="0" fillId="33" borderId="40" xfId="0" applyFill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2" fillId="0" borderId="0" xfId="0" applyFont="1" applyBorder="1"/>
    <xf numFmtId="0" fontId="21" fillId="38" borderId="41" xfId="0" applyFont="1" applyFill="1" applyBorder="1" applyAlignment="1">
      <alignment horizontal="center"/>
    </xf>
    <xf numFmtId="0" fontId="21" fillId="38" borderId="29" xfId="0" applyFont="1" applyFill="1" applyBorder="1" applyAlignment="1">
      <alignment horizontal="center"/>
    </xf>
    <xf numFmtId="0" fontId="38" fillId="0" borderId="11" xfId="0" applyFont="1" applyBorder="1"/>
    <xf numFmtId="1" fontId="33" fillId="0" borderId="0" xfId="0" applyNumberFormat="1" applyFont="1" applyFill="1" applyBorder="1" applyAlignment="1">
      <alignment horizontal="center"/>
    </xf>
    <xf numFmtId="0" fontId="18" fillId="33" borderId="23" xfId="0" applyFont="1" applyFill="1" applyBorder="1" applyAlignment="1">
      <alignment horizontal="center" wrapText="1"/>
    </xf>
    <xf numFmtId="0" fontId="18" fillId="33" borderId="33" xfId="0" applyFont="1" applyFill="1" applyBorder="1" applyAlignment="1">
      <alignment horizontal="center" wrapText="1"/>
    </xf>
    <xf numFmtId="0" fontId="19" fillId="33" borderId="32" xfId="0" applyFont="1" applyFill="1" applyBorder="1" applyAlignment="1">
      <alignment horizontal="center" wrapText="1"/>
    </xf>
    <xf numFmtId="0" fontId="19" fillId="33" borderId="34" xfId="0" applyFont="1" applyFill="1" applyBorder="1" applyAlignment="1">
      <alignment horizontal="center" wrapText="1"/>
    </xf>
    <xf numFmtId="0" fontId="29" fillId="34" borderId="18" xfId="0" applyFont="1" applyFill="1" applyBorder="1" applyAlignment="1">
      <alignment horizontal="center"/>
    </xf>
    <xf numFmtId="0" fontId="28" fillId="0" borderId="18" xfId="0" applyFont="1" applyBorder="1" applyAlignment="1">
      <alignment horizontal="center"/>
    </xf>
    <xf numFmtId="0" fontId="40" fillId="36" borderId="18" xfId="0" applyFont="1" applyFill="1" applyBorder="1" applyAlignment="1">
      <alignment horizontal="center"/>
    </xf>
    <xf numFmtId="1" fontId="31" fillId="33" borderId="16" xfId="0" applyNumberFormat="1" applyFont="1" applyFill="1" applyBorder="1" applyAlignment="1">
      <alignment horizontal="center" vertical="center"/>
    </xf>
    <xf numFmtId="0" fontId="41" fillId="33" borderId="14" xfId="0" applyFont="1" applyFill="1" applyBorder="1" applyAlignment="1">
      <alignment horizontal="center" wrapText="1"/>
    </xf>
    <xf numFmtId="0" fontId="18" fillId="0" borderId="12" xfId="0" applyFont="1" applyBorder="1"/>
    <xf numFmtId="0" fontId="0" fillId="40" borderId="15" xfId="0" applyFill="1" applyBorder="1" applyAlignment="1">
      <alignment horizontal="center"/>
    </xf>
    <xf numFmtId="1" fontId="43" fillId="39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0" fillId="39" borderId="10" xfId="0" applyFont="1" applyFill="1" applyBorder="1" applyAlignment="1">
      <alignment horizontal="center"/>
    </xf>
    <xf numFmtId="0" fontId="30" fillId="39" borderId="24" xfId="0" applyFont="1" applyFill="1" applyBorder="1" applyAlignment="1">
      <alignment horizontal="center"/>
    </xf>
    <xf numFmtId="1" fontId="44" fillId="41" borderId="43" xfId="0" applyNumberFormat="1" applyFont="1" applyFill="1" applyBorder="1" applyAlignment="1">
      <alignment horizontal="center"/>
    </xf>
    <xf numFmtId="1" fontId="44" fillId="41" borderId="44" xfId="0" applyNumberFormat="1" applyFont="1" applyFill="1" applyBorder="1" applyAlignment="1">
      <alignment horizontal="center"/>
    </xf>
    <xf numFmtId="1" fontId="44" fillId="42" borderId="44" xfId="0" applyNumberFormat="1" applyFont="1" applyFill="1" applyBorder="1" applyAlignment="1">
      <alignment horizontal="center"/>
    </xf>
    <xf numFmtId="0" fontId="44" fillId="42" borderId="44" xfId="0" applyFont="1" applyFill="1" applyBorder="1" applyAlignment="1">
      <alignment horizontal="center"/>
    </xf>
    <xf numFmtId="0" fontId="45" fillId="42" borderId="44" xfId="0" applyFont="1" applyFill="1" applyBorder="1" applyAlignment="1">
      <alignment horizontal="center"/>
    </xf>
    <xf numFmtId="0" fontId="46" fillId="42" borderId="44" xfId="0" applyFont="1" applyFill="1" applyBorder="1" applyAlignment="1">
      <alignment horizontal="center" wrapText="1"/>
    </xf>
    <xf numFmtId="0" fontId="46" fillId="42" borderId="44" xfId="0" applyFont="1" applyFill="1" applyBorder="1" applyAlignment="1">
      <alignment horizontal="center" vertical="center"/>
    </xf>
    <xf numFmtId="0" fontId="46" fillId="42" borderId="44" xfId="0" applyFont="1" applyFill="1" applyBorder="1" applyAlignment="1">
      <alignment horizontal="center"/>
    </xf>
    <xf numFmtId="0" fontId="45" fillId="42" borderId="44" xfId="0" applyFont="1" applyFill="1" applyBorder="1" applyAlignment="1">
      <alignment horizontal="center" wrapText="1"/>
    </xf>
    <xf numFmtId="0" fontId="36" fillId="38" borderId="10" xfId="0" applyFont="1" applyFill="1" applyBorder="1"/>
    <xf numFmtId="0" fontId="0" fillId="0" borderId="0" xfId="0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0" fontId="31" fillId="0" borderId="0" xfId="0" applyFont="1"/>
    <xf numFmtId="0" fontId="19" fillId="0" borderId="45" xfId="0" applyFont="1" applyBorder="1" applyAlignment="1">
      <alignment horizontal="center" wrapText="1"/>
    </xf>
    <xf numFmtId="0" fontId="19" fillId="0" borderId="46" xfId="0" applyFont="1" applyBorder="1" applyAlignment="1">
      <alignment horizontal="center" wrapText="1"/>
    </xf>
    <xf numFmtId="0" fontId="0" fillId="0" borderId="47" xfId="0" applyBorder="1"/>
    <xf numFmtId="1" fontId="44" fillId="42" borderId="43" xfId="0" applyNumberFormat="1" applyFont="1" applyFill="1" applyBorder="1" applyAlignment="1">
      <alignment horizontal="center"/>
    </xf>
    <xf numFmtId="0" fontId="0" fillId="0" borderId="46" xfId="0" applyBorder="1"/>
    <xf numFmtId="1" fontId="44" fillId="41" borderId="48" xfId="0" applyNumberFormat="1" applyFont="1" applyFill="1" applyBorder="1" applyAlignment="1">
      <alignment horizontal="center"/>
    </xf>
    <xf numFmtId="1" fontId="44" fillId="41" borderId="49" xfId="0" applyNumberFormat="1" applyFont="1" applyFill="1" applyBorder="1" applyAlignment="1">
      <alignment horizontal="center"/>
    </xf>
    <xf numFmtId="1" fontId="44" fillId="41" borderId="50" xfId="0" applyNumberFormat="1" applyFont="1" applyFill="1" applyBorder="1" applyAlignment="1">
      <alignment horizontal="center"/>
    </xf>
    <xf numFmtId="1" fontId="19" fillId="35" borderId="22" xfId="0" applyNumberFormat="1" applyFont="1" applyFill="1" applyBorder="1" applyAlignment="1">
      <alignment horizontal="center" vertical="center" wrapText="1"/>
    </xf>
    <xf numFmtId="0" fontId="40" fillId="37" borderId="22" xfId="0" applyFont="1" applyFill="1" applyBorder="1" applyAlignment="1">
      <alignment horizontal="center" vertical="center"/>
    </xf>
    <xf numFmtId="0" fontId="39" fillId="37" borderId="21" xfId="0" applyFont="1" applyFill="1" applyBorder="1" applyAlignment="1">
      <alignment horizontal="center"/>
    </xf>
    <xf numFmtId="1" fontId="19" fillId="35" borderId="21" xfId="0" applyNumberFormat="1" applyFont="1" applyFill="1" applyBorder="1" applyAlignment="1">
      <alignment horizontal="center"/>
    </xf>
    <xf numFmtId="1" fontId="44" fillId="41" borderId="51" xfId="0" applyNumberFormat="1" applyFont="1" applyFill="1" applyBorder="1" applyAlignment="1">
      <alignment horizontal="center"/>
    </xf>
    <xf numFmtId="1" fontId="44" fillId="41" borderId="52" xfId="0" applyNumberFormat="1" applyFont="1" applyFill="1" applyBorder="1" applyAlignment="1">
      <alignment horizontal="center"/>
    </xf>
    <xf numFmtId="1" fontId="44" fillId="0" borderId="0" xfId="0" applyNumberFormat="1" applyFont="1" applyFill="1" applyBorder="1" applyAlignment="1">
      <alignment horizontal="center"/>
    </xf>
    <xf numFmtId="1" fontId="44" fillId="41" borderId="10" xfId="0" applyNumberFormat="1" applyFont="1" applyFill="1" applyBorder="1" applyAlignment="1">
      <alignment horizontal="center"/>
    </xf>
    <xf numFmtId="1" fontId="44" fillId="41" borderId="53" xfId="0" applyNumberFormat="1" applyFont="1" applyFill="1" applyBorder="1" applyAlignment="1">
      <alignment horizontal="center"/>
    </xf>
    <xf numFmtId="1" fontId="44" fillId="41" borderId="54" xfId="0" applyNumberFormat="1" applyFont="1" applyFill="1" applyBorder="1" applyAlignment="1">
      <alignment horizontal="center"/>
    </xf>
    <xf numFmtId="1" fontId="44" fillId="41" borderId="24" xfId="0" applyNumberFormat="1" applyFont="1" applyFill="1" applyBorder="1" applyAlignment="1">
      <alignment horizontal="center"/>
    </xf>
    <xf numFmtId="1" fontId="44" fillId="41" borderId="32" xfId="0" applyNumberFormat="1" applyFont="1" applyFill="1" applyBorder="1" applyAlignment="1">
      <alignment horizontal="center"/>
    </xf>
    <xf numFmtId="0" fontId="36" fillId="0" borderId="0" xfId="0" applyFont="1" applyFill="1" applyBorder="1"/>
    <xf numFmtId="0" fontId="30" fillId="0" borderId="0" xfId="0" applyFont="1" applyFill="1" applyBorder="1" applyAlignment="1">
      <alignment horizontal="center"/>
    </xf>
    <xf numFmtId="0" fontId="36" fillId="38" borderId="32" xfId="0" applyFont="1" applyFill="1" applyBorder="1"/>
    <xf numFmtId="0" fontId="30" fillId="39" borderId="32" xfId="0" applyFont="1" applyFill="1" applyBorder="1" applyAlignment="1">
      <alignment horizontal="center"/>
    </xf>
    <xf numFmtId="0" fontId="0" fillId="0" borderId="55" xfId="0" applyFill="1" applyBorder="1"/>
    <xf numFmtId="0" fontId="0" fillId="0" borderId="11" xfId="0" applyFill="1" applyBorder="1"/>
    <xf numFmtId="0" fontId="21" fillId="0" borderId="28" xfId="0" applyFont="1" applyBorder="1" applyAlignment="1">
      <alignment horizontal="center"/>
    </xf>
    <xf numFmtId="0" fontId="39" fillId="0" borderId="0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 wrapText="1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" fontId="44" fillId="42" borderId="56" xfId="0" applyNumberFormat="1" applyFont="1" applyFill="1" applyBorder="1" applyAlignment="1">
      <alignment horizontal="center"/>
    </xf>
    <xf numFmtId="1" fontId="44" fillId="42" borderId="0" xfId="0" applyNumberFormat="1" applyFont="1" applyFill="1" applyBorder="1" applyAlignment="1">
      <alignment horizontal="center"/>
    </xf>
    <xf numFmtId="1" fontId="44" fillId="42" borderId="10" xfId="0" applyNumberFormat="1" applyFont="1" applyFill="1" applyBorder="1" applyAlignment="1">
      <alignment horizontal="center"/>
    </xf>
    <xf numFmtId="0" fontId="0" fillId="33" borderId="34" xfId="0" applyFill="1" applyBorder="1" applyAlignment="1">
      <alignment horizontal="center"/>
    </xf>
    <xf numFmtId="0" fontId="0" fillId="33" borderId="35" xfId="0" applyFill="1" applyBorder="1" applyAlignment="1">
      <alignment horizontal="center"/>
    </xf>
    <xf numFmtId="0" fontId="0" fillId="33" borderId="36" xfId="0" applyFill="1" applyBorder="1" applyAlignment="1">
      <alignment horizontal="center"/>
    </xf>
    <xf numFmtId="0" fontId="0" fillId="34" borderId="34" xfId="0" applyFill="1" applyBorder="1" applyAlignment="1">
      <alignment horizontal="center"/>
    </xf>
    <xf numFmtId="0" fontId="0" fillId="34" borderId="35" xfId="0" applyFill="1" applyBorder="1" applyAlignment="1">
      <alignment horizontal="center"/>
    </xf>
    <xf numFmtId="0" fontId="0" fillId="34" borderId="36" xfId="0" applyFill="1" applyBorder="1" applyAlignment="1">
      <alignment horizontal="center"/>
    </xf>
    <xf numFmtId="0" fontId="0" fillId="38" borderId="34" xfId="0" applyFill="1" applyBorder="1" applyAlignment="1">
      <alignment horizontal="center"/>
    </xf>
    <xf numFmtId="0" fontId="0" fillId="38" borderId="35" xfId="0" applyFill="1" applyBorder="1" applyAlignment="1">
      <alignment horizontal="center"/>
    </xf>
    <xf numFmtId="0" fontId="0" fillId="38" borderId="36" xfId="0" applyFill="1" applyBorder="1" applyAlignment="1">
      <alignment horizontal="center"/>
    </xf>
    <xf numFmtId="0" fontId="42" fillId="0" borderId="12" xfId="0" applyFont="1" applyBorder="1" applyAlignment="1">
      <alignment horizontal="center" vertical="center" textRotation="90"/>
    </xf>
    <xf numFmtId="0" fontId="42" fillId="0" borderId="20" xfId="0" applyFont="1" applyBorder="1" applyAlignment="1">
      <alignment horizontal="center" vertical="center" textRotation="90"/>
    </xf>
    <xf numFmtId="0" fontId="42" fillId="0" borderId="13" xfId="0" applyFont="1" applyBorder="1" applyAlignment="1">
      <alignment horizontal="center" vertical="center" textRotation="90"/>
    </xf>
    <xf numFmtId="1" fontId="33" fillId="35" borderId="28" xfId="0" applyNumberFormat="1" applyFont="1" applyFill="1" applyBorder="1" applyAlignment="1">
      <alignment horizontal="center"/>
    </xf>
    <xf numFmtId="1" fontId="33" fillId="35" borderId="31" xfId="0" applyNumberFormat="1" applyFont="1" applyFill="1" applyBorder="1" applyAlignment="1">
      <alignment horizontal="center"/>
    </xf>
    <xf numFmtId="1" fontId="33" fillId="35" borderId="10" xfId="0" applyNumberFormat="1" applyFont="1" applyFill="1" applyBorder="1" applyAlignment="1">
      <alignment horizontal="center"/>
    </xf>
    <xf numFmtId="0" fontId="0" fillId="35" borderId="25" xfId="0" applyFill="1" applyBorder="1" applyAlignment="1">
      <alignment horizontal="center"/>
    </xf>
    <xf numFmtId="0" fontId="0" fillId="35" borderId="26" xfId="0" applyFill="1" applyBorder="1" applyAlignment="1">
      <alignment horizontal="center"/>
    </xf>
    <xf numFmtId="0" fontId="0" fillId="35" borderId="42" xfId="0" applyFill="1" applyBorder="1" applyAlignment="1">
      <alignment horizontal="center"/>
    </xf>
    <xf numFmtId="0" fontId="0" fillId="37" borderId="25" xfId="0" applyFill="1" applyBorder="1" applyAlignment="1">
      <alignment horizontal="center"/>
    </xf>
    <xf numFmtId="0" fontId="0" fillId="37" borderId="26" xfId="0" applyFill="1" applyBorder="1" applyAlignment="1">
      <alignment horizontal="center"/>
    </xf>
    <xf numFmtId="0" fontId="0" fillId="37" borderId="42" xfId="0" applyFill="1" applyBorder="1" applyAlignment="1">
      <alignment horizontal="center"/>
    </xf>
    <xf numFmtId="1" fontId="33" fillId="37" borderId="28" xfId="0" applyNumberFormat="1" applyFont="1" applyFill="1" applyBorder="1" applyAlignment="1">
      <alignment horizontal="center"/>
    </xf>
    <xf numFmtId="1" fontId="33" fillId="37" borderId="31" xfId="0" applyNumberFormat="1" applyFont="1" applyFill="1" applyBorder="1" applyAlignment="1">
      <alignment horizontal="center"/>
    </xf>
    <xf numFmtId="1" fontId="33" fillId="37" borderId="45" xfId="0" applyNumberFormat="1" applyFont="1" applyFill="1" applyBorder="1" applyAlignment="1">
      <alignment horizontal="center"/>
    </xf>
    <xf numFmtId="1" fontId="33" fillId="37" borderId="46" xfId="0" applyNumberFormat="1" applyFont="1" applyFill="1" applyBorder="1" applyAlignment="1">
      <alignment horizontal="center"/>
    </xf>
    <xf numFmtId="1" fontId="33" fillId="37" borderId="24" xfId="0" applyNumberFormat="1" applyFont="1" applyFill="1" applyBorder="1" applyAlignment="1">
      <alignment horizontal="center"/>
    </xf>
    <xf numFmtId="1" fontId="33" fillId="37" borderId="57" xfId="0" applyNumberFormat="1" applyFont="1" applyFill="1" applyBorder="1" applyAlignment="1">
      <alignment horizontal="center"/>
    </xf>
    <xf numFmtId="1" fontId="36" fillId="38" borderId="10" xfId="0" applyNumberFormat="1" applyFont="1" applyFill="1" applyBorder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er" xfId="42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aterial" xfId="43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4"/>
  <sheetViews>
    <sheetView tabSelected="1" zoomScale="115" zoomScaleNormal="115" workbookViewId="0">
      <selection activeCell="C27" sqref="C27"/>
    </sheetView>
  </sheetViews>
  <sheetFormatPr defaultRowHeight="15"/>
  <cols>
    <col min="6" max="6" width="4.28515625" customWidth="1"/>
    <col min="11" max="11" width="4.140625" customWidth="1"/>
  </cols>
  <sheetData>
    <row r="1" spans="1:31">
      <c r="A1" t="s">
        <v>33</v>
      </c>
      <c r="B1" s="186" t="s">
        <v>17</v>
      </c>
      <c r="C1" s="187"/>
      <c r="D1" s="187"/>
      <c r="E1" s="188"/>
      <c r="G1" s="189" t="s">
        <v>29</v>
      </c>
      <c r="H1" s="190"/>
      <c r="I1" s="190"/>
      <c r="J1" s="191"/>
      <c r="L1" s="183" t="s">
        <v>30</v>
      </c>
      <c r="M1" s="184"/>
      <c r="N1" s="184"/>
      <c r="O1" s="185"/>
      <c r="Q1" t="s">
        <v>37</v>
      </c>
      <c r="R1" s="186" t="s">
        <v>17</v>
      </c>
      <c r="S1" s="187"/>
      <c r="T1" s="187"/>
      <c r="U1" s="188"/>
      <c r="V1" s="6"/>
      <c r="W1" s="189" t="s">
        <v>29</v>
      </c>
      <c r="X1" s="190"/>
      <c r="Y1" s="190"/>
      <c r="Z1" s="191"/>
      <c r="AA1" s="6"/>
      <c r="AB1" s="183" t="s">
        <v>30</v>
      </c>
      <c r="AC1" s="184"/>
      <c r="AD1" s="184"/>
      <c r="AE1" s="185"/>
    </row>
    <row r="2" spans="1:31" ht="15.75">
      <c r="B2" s="73" t="s">
        <v>0</v>
      </c>
      <c r="C2" s="73" t="s">
        <v>1</v>
      </c>
      <c r="D2" s="75" t="s">
        <v>2</v>
      </c>
      <c r="E2" s="73" t="s">
        <v>3</v>
      </c>
      <c r="G2" s="81" t="s">
        <v>0</v>
      </c>
      <c r="H2" s="81" t="s">
        <v>1</v>
      </c>
      <c r="I2" s="83" t="s">
        <v>2</v>
      </c>
      <c r="J2" s="81" t="s">
        <v>3</v>
      </c>
      <c r="L2" s="121" t="s">
        <v>0</v>
      </c>
      <c r="M2" s="121" t="s">
        <v>1</v>
      </c>
      <c r="N2" s="122" t="s">
        <v>2</v>
      </c>
      <c r="O2" s="121" t="s">
        <v>3</v>
      </c>
      <c r="R2" s="73" t="s">
        <v>0</v>
      </c>
      <c r="S2" s="73" t="s">
        <v>1</v>
      </c>
      <c r="T2" s="75" t="s">
        <v>2</v>
      </c>
      <c r="U2" s="73" t="s">
        <v>3</v>
      </c>
      <c r="V2" s="6"/>
      <c r="W2" s="81" t="s">
        <v>0</v>
      </c>
      <c r="X2" s="81" t="s">
        <v>1</v>
      </c>
      <c r="Y2" s="83" t="s">
        <v>2</v>
      </c>
      <c r="Z2" s="81" t="s">
        <v>3</v>
      </c>
      <c r="AA2" s="6"/>
      <c r="AB2" s="121" t="s">
        <v>0</v>
      </c>
      <c r="AC2" s="121" t="s">
        <v>1</v>
      </c>
      <c r="AD2" s="122" t="s">
        <v>2</v>
      </c>
      <c r="AE2" s="121" t="s">
        <v>3</v>
      </c>
    </row>
    <row r="3" spans="1:31" ht="30.75">
      <c r="B3" s="74" t="s">
        <v>4</v>
      </c>
      <c r="C3" s="74" t="s">
        <v>4</v>
      </c>
      <c r="D3" s="76" t="s">
        <v>4</v>
      </c>
      <c r="E3" s="74" t="s">
        <v>4</v>
      </c>
      <c r="G3" s="82" t="s">
        <v>4</v>
      </c>
      <c r="H3" s="82" t="s">
        <v>4</v>
      </c>
      <c r="I3" s="84" t="s">
        <v>4</v>
      </c>
      <c r="J3" s="82" t="s">
        <v>4</v>
      </c>
      <c r="L3" s="123" t="s">
        <v>4</v>
      </c>
      <c r="M3" s="123" t="s">
        <v>4</v>
      </c>
      <c r="N3" s="124" t="s">
        <v>4</v>
      </c>
      <c r="O3" s="123" t="s">
        <v>4</v>
      </c>
      <c r="R3" s="74" t="s">
        <v>4</v>
      </c>
      <c r="S3" s="74" t="s">
        <v>4</v>
      </c>
      <c r="T3" s="76" t="s">
        <v>4</v>
      </c>
      <c r="U3" s="74" t="s">
        <v>4</v>
      </c>
      <c r="V3" s="6"/>
      <c r="W3" s="82" t="s">
        <v>4</v>
      </c>
      <c r="X3" s="82" t="s">
        <v>4</v>
      </c>
      <c r="Y3" s="84" t="s">
        <v>4</v>
      </c>
      <c r="Z3" s="82" t="s">
        <v>4</v>
      </c>
      <c r="AA3" s="6"/>
      <c r="AB3" s="123" t="s">
        <v>4</v>
      </c>
      <c r="AC3" s="123" t="s">
        <v>4</v>
      </c>
      <c r="AD3" s="124" t="s">
        <v>4</v>
      </c>
      <c r="AE3" s="123" t="s">
        <v>4</v>
      </c>
    </row>
    <row r="4" spans="1:31" ht="16.5" thickBot="1">
      <c r="B4" s="149"/>
      <c r="C4" s="150"/>
      <c r="D4" s="151"/>
      <c r="E4" s="153"/>
      <c r="G4" s="34"/>
      <c r="H4" s="29"/>
      <c r="I4" s="29"/>
      <c r="J4" s="42"/>
      <c r="L4" s="6" t="s">
        <v>31</v>
      </c>
      <c r="R4" s="149"/>
      <c r="S4" s="150"/>
      <c r="T4" s="151"/>
      <c r="U4" s="153"/>
      <c r="V4" s="6"/>
      <c r="W4" s="34"/>
      <c r="X4" s="29"/>
      <c r="Y4" s="29"/>
      <c r="Z4" s="42"/>
      <c r="AA4" s="6"/>
      <c r="AB4" s="6" t="s">
        <v>31</v>
      </c>
      <c r="AC4" s="6"/>
      <c r="AD4" s="6"/>
      <c r="AE4" s="6"/>
    </row>
    <row r="5" spans="1:31" ht="18.75">
      <c r="B5" s="154">
        <v>8784</v>
      </c>
      <c r="C5" s="136">
        <v>8764</v>
      </c>
      <c r="D5" s="165">
        <v>8781</v>
      </c>
      <c r="E5" s="168">
        <v>8906</v>
      </c>
      <c r="G5" s="210"/>
      <c r="H5" s="210"/>
      <c r="I5" s="210"/>
      <c r="J5" s="210"/>
      <c r="L5" s="134">
        <f>B5-G5</f>
        <v>8784</v>
      </c>
      <c r="M5" s="135">
        <f t="shared" ref="M5:O20" si="0">C5-H5</f>
        <v>8764</v>
      </c>
      <c r="N5" s="134">
        <f t="shared" si="0"/>
        <v>8781</v>
      </c>
      <c r="O5" s="134">
        <f t="shared" si="0"/>
        <v>8906</v>
      </c>
      <c r="R5" s="154">
        <v>9314</v>
      </c>
      <c r="S5" s="136">
        <v>9294</v>
      </c>
      <c r="T5" s="165">
        <v>9299</v>
      </c>
      <c r="U5" s="168">
        <v>9424</v>
      </c>
      <c r="V5" s="6"/>
      <c r="W5" s="145"/>
      <c r="X5" s="145"/>
      <c r="Y5" s="145"/>
      <c r="Z5" s="145"/>
      <c r="AA5" s="6"/>
      <c r="AB5" s="134">
        <f>R5-W5</f>
        <v>9314</v>
      </c>
      <c r="AC5" s="135">
        <f t="shared" ref="AC5:AC12" si="1">S5-X5</f>
        <v>9294</v>
      </c>
      <c r="AD5" s="134">
        <f t="shared" ref="AD5:AD29" si="2">T5-Y5</f>
        <v>9299</v>
      </c>
      <c r="AE5" s="134">
        <f t="shared" ref="AE5:AE8" si="3">U5-Z5</f>
        <v>9424</v>
      </c>
    </row>
    <row r="6" spans="1:31" ht="18.75">
      <c r="B6" s="155">
        <v>8659</v>
      </c>
      <c r="C6" s="137">
        <v>8637</v>
      </c>
      <c r="D6" s="166">
        <v>8727</v>
      </c>
      <c r="E6" s="164">
        <v>8855</v>
      </c>
      <c r="G6" s="210"/>
      <c r="H6" s="210"/>
      <c r="I6" s="210"/>
      <c r="J6" s="210"/>
      <c r="L6" s="134">
        <f t="shared" ref="L6:L20" si="4">B6-G6</f>
        <v>8659</v>
      </c>
      <c r="M6" s="135">
        <f t="shared" si="0"/>
        <v>8637</v>
      </c>
      <c r="N6" s="134">
        <f t="shared" si="0"/>
        <v>8727</v>
      </c>
      <c r="O6" s="134">
        <f t="shared" si="0"/>
        <v>8855</v>
      </c>
      <c r="R6" s="155">
        <v>9189</v>
      </c>
      <c r="S6" s="137">
        <v>9167</v>
      </c>
      <c r="T6" s="166">
        <v>9245</v>
      </c>
      <c r="U6" s="164">
        <v>9373</v>
      </c>
      <c r="V6" s="6"/>
      <c r="W6" s="145"/>
      <c r="X6" s="145"/>
      <c r="Y6" s="145"/>
      <c r="Z6" s="145"/>
      <c r="AA6" s="6"/>
      <c r="AB6" s="134">
        <f t="shared" ref="AB6:AB20" si="5">R6-W6</f>
        <v>9189</v>
      </c>
      <c r="AC6" s="135">
        <f t="shared" si="1"/>
        <v>9167</v>
      </c>
      <c r="AD6" s="134">
        <f t="shared" si="2"/>
        <v>9245</v>
      </c>
      <c r="AE6" s="134">
        <f t="shared" si="3"/>
        <v>9373</v>
      </c>
    </row>
    <row r="7" spans="1:31" ht="18.75">
      <c r="B7" s="155">
        <v>8625</v>
      </c>
      <c r="C7" s="161">
        <v>8604</v>
      </c>
      <c r="D7" s="167">
        <v>8627</v>
      </c>
      <c r="E7" s="164">
        <v>8756</v>
      </c>
      <c r="G7" s="210"/>
      <c r="H7" s="210"/>
      <c r="I7" s="210"/>
      <c r="J7" s="210"/>
      <c r="L7" s="134">
        <f t="shared" si="4"/>
        <v>8625</v>
      </c>
      <c r="M7" s="135">
        <f t="shared" si="0"/>
        <v>8604</v>
      </c>
      <c r="N7" s="134">
        <f t="shared" si="0"/>
        <v>8627</v>
      </c>
      <c r="O7" s="134">
        <f t="shared" si="0"/>
        <v>8756</v>
      </c>
      <c r="R7" s="155">
        <v>9155</v>
      </c>
      <c r="S7" s="161">
        <v>9134</v>
      </c>
      <c r="T7" s="167">
        <v>9145</v>
      </c>
      <c r="U7" s="164">
        <v>9274</v>
      </c>
      <c r="V7" s="6"/>
      <c r="W7" s="145"/>
      <c r="X7" s="145"/>
      <c r="Y7" s="145"/>
      <c r="Z7" s="145"/>
      <c r="AA7" s="6"/>
      <c r="AB7" s="134">
        <f t="shared" si="5"/>
        <v>9155</v>
      </c>
      <c r="AC7" s="135">
        <f t="shared" si="1"/>
        <v>9134</v>
      </c>
      <c r="AD7" s="134">
        <f t="shared" si="2"/>
        <v>9145</v>
      </c>
      <c r="AE7" s="134">
        <f t="shared" si="3"/>
        <v>9274</v>
      </c>
    </row>
    <row r="8" spans="1:31" ht="18.75">
      <c r="B8" s="155">
        <v>8686</v>
      </c>
      <c r="C8" s="161">
        <v>8667</v>
      </c>
      <c r="D8" s="167">
        <v>8623</v>
      </c>
      <c r="E8" s="164">
        <v>8751</v>
      </c>
      <c r="G8" s="210"/>
      <c r="H8" s="210"/>
      <c r="I8" s="210"/>
      <c r="J8" s="210"/>
      <c r="L8" s="134">
        <f t="shared" si="4"/>
        <v>8686</v>
      </c>
      <c r="M8" s="135">
        <f t="shared" si="0"/>
        <v>8667</v>
      </c>
      <c r="N8" s="134">
        <f t="shared" si="0"/>
        <v>8623</v>
      </c>
      <c r="O8" s="134">
        <f t="shared" si="0"/>
        <v>8751</v>
      </c>
      <c r="R8" s="155">
        <v>9216</v>
      </c>
      <c r="S8" s="161">
        <v>9197</v>
      </c>
      <c r="T8" s="167">
        <v>9141</v>
      </c>
      <c r="U8" s="164">
        <v>9269</v>
      </c>
      <c r="V8" s="6"/>
      <c r="W8" s="145"/>
      <c r="X8" s="145"/>
      <c r="Y8" s="145"/>
      <c r="Z8" s="145"/>
      <c r="AA8" s="6"/>
      <c r="AB8" s="134">
        <f t="shared" si="5"/>
        <v>9216</v>
      </c>
      <c r="AC8" s="135">
        <f t="shared" si="1"/>
        <v>9197</v>
      </c>
      <c r="AD8" s="134">
        <f t="shared" si="2"/>
        <v>9141</v>
      </c>
      <c r="AE8" s="134">
        <f t="shared" si="3"/>
        <v>9269</v>
      </c>
    </row>
    <row r="9" spans="1:31" ht="18.75">
      <c r="B9" s="155">
        <v>8557</v>
      </c>
      <c r="C9" s="161">
        <v>8540</v>
      </c>
      <c r="D9" s="164">
        <v>8595</v>
      </c>
      <c r="E9" s="163"/>
      <c r="G9" s="210"/>
      <c r="H9" s="210"/>
      <c r="I9" s="210"/>
      <c r="J9" s="169"/>
      <c r="L9" s="134">
        <f t="shared" si="4"/>
        <v>8557</v>
      </c>
      <c r="M9" s="135">
        <f t="shared" si="0"/>
        <v>8540</v>
      </c>
      <c r="N9" s="134">
        <f t="shared" si="0"/>
        <v>8595</v>
      </c>
      <c r="O9" s="170"/>
      <c r="R9" s="155">
        <v>9087</v>
      </c>
      <c r="S9" s="161">
        <v>9070</v>
      </c>
      <c r="T9" s="164">
        <v>9113</v>
      </c>
      <c r="U9" s="163"/>
      <c r="V9" s="6"/>
      <c r="W9" s="145"/>
      <c r="X9" s="145"/>
      <c r="Y9" s="145"/>
      <c r="Z9" s="169"/>
      <c r="AA9" s="6"/>
      <c r="AB9" s="134">
        <f t="shared" si="5"/>
        <v>9087</v>
      </c>
      <c r="AC9" s="135">
        <f t="shared" si="1"/>
        <v>9070</v>
      </c>
      <c r="AD9" s="134">
        <f t="shared" si="2"/>
        <v>9113</v>
      </c>
      <c r="AE9" s="170"/>
    </row>
    <row r="10" spans="1:31" ht="18.75">
      <c r="B10" s="155">
        <v>8401</v>
      </c>
      <c r="C10" s="161">
        <v>8384</v>
      </c>
      <c r="D10" s="164">
        <v>8586</v>
      </c>
      <c r="E10" s="163"/>
      <c r="G10" s="210"/>
      <c r="H10" s="210"/>
      <c r="I10" s="210"/>
      <c r="J10" s="169"/>
      <c r="L10" s="134">
        <f t="shared" si="4"/>
        <v>8401</v>
      </c>
      <c r="M10" s="135">
        <f t="shared" si="0"/>
        <v>8384</v>
      </c>
      <c r="N10" s="134">
        <f t="shared" si="0"/>
        <v>8586</v>
      </c>
      <c r="O10" s="170"/>
      <c r="R10" s="155">
        <v>8931</v>
      </c>
      <c r="S10" s="161">
        <v>8914</v>
      </c>
      <c r="T10" s="164">
        <v>9104</v>
      </c>
      <c r="U10" s="163"/>
      <c r="V10" s="6"/>
      <c r="W10" s="145"/>
      <c r="X10" s="145"/>
      <c r="Y10" s="145"/>
      <c r="Z10" s="169"/>
      <c r="AA10" s="6"/>
      <c r="AB10" s="134">
        <f t="shared" si="5"/>
        <v>8931</v>
      </c>
      <c r="AC10" s="135">
        <f t="shared" si="1"/>
        <v>8914</v>
      </c>
      <c r="AD10" s="134">
        <f t="shared" si="2"/>
        <v>9104</v>
      </c>
      <c r="AE10" s="170"/>
    </row>
    <row r="11" spans="1:31" ht="18.75">
      <c r="B11" s="155">
        <v>8327</v>
      </c>
      <c r="C11" s="161">
        <v>8311</v>
      </c>
      <c r="D11" s="164">
        <v>8629</v>
      </c>
      <c r="E11" s="163"/>
      <c r="G11" s="210"/>
      <c r="H11" s="210"/>
      <c r="I11" s="210"/>
      <c r="J11" s="169"/>
      <c r="L11" s="134">
        <f t="shared" si="4"/>
        <v>8327</v>
      </c>
      <c r="M11" s="135">
        <f t="shared" si="0"/>
        <v>8311</v>
      </c>
      <c r="N11" s="134">
        <f t="shared" si="0"/>
        <v>8629</v>
      </c>
      <c r="O11" s="170"/>
      <c r="R11" s="155">
        <v>8857</v>
      </c>
      <c r="S11" s="161">
        <v>8841</v>
      </c>
      <c r="T11" s="164">
        <v>9147</v>
      </c>
      <c r="U11" s="163"/>
      <c r="V11" s="6"/>
      <c r="W11" s="145"/>
      <c r="X11" s="145"/>
      <c r="Y11" s="145"/>
      <c r="Z11" s="169"/>
      <c r="AA11" s="6"/>
      <c r="AB11" s="134">
        <f t="shared" si="5"/>
        <v>8857</v>
      </c>
      <c r="AC11" s="135">
        <f t="shared" si="1"/>
        <v>8841</v>
      </c>
      <c r="AD11" s="134">
        <f t="shared" si="2"/>
        <v>9147</v>
      </c>
      <c r="AE11" s="170"/>
    </row>
    <row r="12" spans="1:31" ht="18.75">
      <c r="B12" s="156">
        <v>8356</v>
      </c>
      <c r="C12" s="162">
        <v>8343</v>
      </c>
      <c r="D12" s="164">
        <v>8658</v>
      </c>
      <c r="E12" s="163"/>
      <c r="G12" s="210"/>
      <c r="H12" s="210"/>
      <c r="I12" s="210"/>
      <c r="J12" s="169"/>
      <c r="L12" s="134">
        <f t="shared" si="4"/>
        <v>8356</v>
      </c>
      <c r="M12" s="135">
        <f t="shared" si="0"/>
        <v>8343</v>
      </c>
      <c r="N12" s="134">
        <f t="shared" si="0"/>
        <v>8658</v>
      </c>
      <c r="O12" s="170"/>
      <c r="R12" s="156">
        <v>8886</v>
      </c>
      <c r="S12" s="162">
        <v>8873</v>
      </c>
      <c r="T12" s="164">
        <v>9176</v>
      </c>
      <c r="U12" s="163"/>
      <c r="V12" s="6"/>
      <c r="W12" s="145"/>
      <c r="X12" s="145"/>
      <c r="Y12" s="145"/>
      <c r="Z12" s="169"/>
      <c r="AA12" s="6"/>
      <c r="AB12" s="134">
        <f t="shared" si="5"/>
        <v>8886</v>
      </c>
      <c r="AC12" s="135">
        <f t="shared" si="1"/>
        <v>8873</v>
      </c>
      <c r="AD12" s="134">
        <f t="shared" si="2"/>
        <v>9176</v>
      </c>
      <c r="AE12" s="170"/>
    </row>
    <row r="13" spans="1:31" ht="20.25">
      <c r="B13" s="152">
        <v>8087</v>
      </c>
      <c r="D13" s="164">
        <v>8568</v>
      </c>
      <c r="G13" s="210"/>
      <c r="H13" s="120"/>
      <c r="I13" s="210"/>
      <c r="J13" s="120"/>
      <c r="K13" s="7"/>
      <c r="L13" s="134">
        <f t="shared" si="4"/>
        <v>8087</v>
      </c>
      <c r="M13" s="6"/>
      <c r="N13" s="134">
        <f t="shared" si="0"/>
        <v>8568</v>
      </c>
      <c r="O13" s="6"/>
      <c r="P13" s="6"/>
      <c r="R13" s="152">
        <v>8611</v>
      </c>
      <c r="S13" s="6"/>
      <c r="T13" s="164">
        <v>9086</v>
      </c>
      <c r="U13" s="6"/>
      <c r="V13" s="6"/>
      <c r="W13" s="145"/>
      <c r="X13" s="120"/>
      <c r="Y13" s="145"/>
      <c r="Z13" s="120"/>
      <c r="AA13" s="7"/>
      <c r="AB13" s="134">
        <f t="shared" si="5"/>
        <v>8611</v>
      </c>
      <c r="AC13" s="6"/>
      <c r="AD13" s="134">
        <f t="shared" si="2"/>
        <v>9086</v>
      </c>
      <c r="AE13" s="6"/>
    </row>
    <row r="14" spans="1:31" ht="18.75">
      <c r="B14" s="138">
        <v>8037</v>
      </c>
      <c r="D14" s="164">
        <v>8511</v>
      </c>
      <c r="G14" s="210"/>
      <c r="H14" s="5"/>
      <c r="I14" s="210"/>
      <c r="J14" s="7"/>
      <c r="K14" s="7"/>
      <c r="L14" s="134">
        <f t="shared" si="4"/>
        <v>8037</v>
      </c>
      <c r="M14" s="6"/>
      <c r="N14" s="134">
        <f t="shared" si="0"/>
        <v>8511</v>
      </c>
      <c r="O14" s="6"/>
      <c r="P14" s="6"/>
      <c r="R14" s="138">
        <v>8561</v>
      </c>
      <c r="S14" s="6"/>
      <c r="T14" s="164">
        <v>9029</v>
      </c>
      <c r="U14" s="6"/>
      <c r="V14" s="6"/>
      <c r="W14" s="145"/>
      <c r="X14" s="5"/>
      <c r="Y14" s="171"/>
      <c r="Z14" s="7"/>
      <c r="AA14" s="7"/>
      <c r="AB14" s="134">
        <f t="shared" si="5"/>
        <v>8561</v>
      </c>
      <c r="AC14" s="6"/>
      <c r="AD14" s="134">
        <f t="shared" si="2"/>
        <v>9029</v>
      </c>
      <c r="AE14" s="6"/>
    </row>
    <row r="15" spans="1:31" ht="18.75">
      <c r="B15" s="138">
        <v>7943</v>
      </c>
      <c r="D15" s="136">
        <v>8396</v>
      </c>
      <c r="G15" s="210"/>
      <c r="H15" s="7"/>
      <c r="I15" s="210"/>
      <c r="J15" s="7"/>
      <c r="K15" s="7"/>
      <c r="L15" s="134">
        <f t="shared" si="4"/>
        <v>7943</v>
      </c>
      <c r="M15" s="6"/>
      <c r="N15" s="172">
        <f t="shared" si="0"/>
        <v>8396</v>
      </c>
      <c r="O15" s="6"/>
      <c r="P15" s="6"/>
      <c r="R15" s="138">
        <v>8467</v>
      </c>
      <c r="S15" s="6"/>
      <c r="T15" s="136">
        <v>8914</v>
      </c>
      <c r="U15" s="6"/>
      <c r="V15" s="6"/>
      <c r="W15" s="145"/>
      <c r="X15" s="7"/>
      <c r="Y15" s="145"/>
      <c r="Z15" s="7"/>
      <c r="AA15" s="7"/>
      <c r="AB15" s="134">
        <f t="shared" si="5"/>
        <v>8467</v>
      </c>
      <c r="AC15" s="6"/>
      <c r="AD15" s="172">
        <f t="shared" si="2"/>
        <v>8914</v>
      </c>
      <c r="AE15" s="6"/>
    </row>
    <row r="16" spans="1:31" ht="18.75">
      <c r="B16" s="138">
        <v>7941</v>
      </c>
      <c r="D16" s="137">
        <v>8389</v>
      </c>
      <c r="G16" s="210"/>
      <c r="H16" s="7"/>
      <c r="I16" s="210"/>
      <c r="J16" s="7"/>
      <c r="K16" s="7"/>
      <c r="L16" s="134">
        <f t="shared" si="4"/>
        <v>7941</v>
      </c>
      <c r="M16" s="6"/>
      <c r="N16" s="134">
        <f t="shared" si="0"/>
        <v>8389</v>
      </c>
      <c r="O16" s="6"/>
      <c r="P16" s="6"/>
      <c r="R16" s="138">
        <v>8465</v>
      </c>
      <c r="S16" s="6"/>
      <c r="T16" s="137">
        <v>8907</v>
      </c>
      <c r="U16" s="6"/>
      <c r="V16" s="6"/>
      <c r="W16" s="145"/>
      <c r="X16" s="7"/>
      <c r="Y16" s="145"/>
      <c r="Z16" s="7"/>
      <c r="AA16" s="7"/>
      <c r="AB16" s="134">
        <f t="shared" si="5"/>
        <v>8465</v>
      </c>
      <c r="AC16" s="6"/>
      <c r="AD16" s="134">
        <f t="shared" si="2"/>
        <v>8907</v>
      </c>
      <c r="AE16" s="6"/>
    </row>
    <row r="17" spans="2:31" ht="18.75">
      <c r="B17" s="138">
        <v>7876</v>
      </c>
      <c r="D17" s="137">
        <v>8334</v>
      </c>
      <c r="G17" s="210"/>
      <c r="H17" s="4"/>
      <c r="I17" s="210"/>
      <c r="J17" s="7"/>
      <c r="K17" s="7"/>
      <c r="L17" s="134">
        <f t="shared" si="4"/>
        <v>7876</v>
      </c>
      <c r="M17" s="6"/>
      <c r="N17" s="134">
        <f t="shared" si="0"/>
        <v>8334</v>
      </c>
      <c r="O17" s="6"/>
      <c r="P17" s="6"/>
      <c r="R17" s="138">
        <v>8400</v>
      </c>
      <c r="S17" s="6"/>
      <c r="T17" s="137">
        <v>8852</v>
      </c>
      <c r="U17" s="6"/>
      <c r="V17" s="6"/>
      <c r="W17" s="145"/>
      <c r="X17" s="4"/>
      <c r="Y17" s="145"/>
      <c r="Z17" s="7"/>
      <c r="AA17" s="7"/>
      <c r="AB17" s="134">
        <f t="shared" si="5"/>
        <v>8400</v>
      </c>
      <c r="AC17" s="6"/>
      <c r="AD17" s="134">
        <f t="shared" si="2"/>
        <v>8852</v>
      </c>
      <c r="AE17" s="6"/>
    </row>
    <row r="18" spans="2:31" ht="18.75">
      <c r="B18" s="138">
        <v>7883</v>
      </c>
      <c r="D18" s="137">
        <v>8316</v>
      </c>
      <c r="G18" s="210"/>
      <c r="H18" s="4"/>
      <c r="I18" s="210"/>
      <c r="J18" s="4"/>
      <c r="K18" s="4"/>
      <c r="L18" s="134">
        <f t="shared" si="4"/>
        <v>7883</v>
      </c>
      <c r="M18" s="6"/>
      <c r="N18" s="134">
        <f t="shared" si="0"/>
        <v>8316</v>
      </c>
      <c r="O18" s="6"/>
      <c r="P18" s="6"/>
      <c r="R18" s="138">
        <v>8407</v>
      </c>
      <c r="S18" s="6"/>
      <c r="T18" s="137">
        <v>8834</v>
      </c>
      <c r="U18" s="6"/>
      <c r="V18" s="6"/>
      <c r="W18" s="145"/>
      <c r="X18" s="4"/>
      <c r="Y18" s="145"/>
      <c r="Z18" s="4"/>
      <c r="AA18" s="4"/>
      <c r="AB18" s="134">
        <f t="shared" si="5"/>
        <v>8407</v>
      </c>
      <c r="AC18" s="6"/>
      <c r="AD18" s="134">
        <f t="shared" si="2"/>
        <v>8834</v>
      </c>
      <c r="AE18" s="6"/>
    </row>
    <row r="19" spans="2:31" ht="18.75">
      <c r="B19" s="138">
        <v>7744</v>
      </c>
      <c r="D19" s="137">
        <v>8342</v>
      </c>
      <c r="G19" s="210"/>
      <c r="H19" s="5"/>
      <c r="I19" s="210"/>
      <c r="J19" s="7"/>
      <c r="K19" s="4"/>
      <c r="L19" s="134">
        <f t="shared" si="4"/>
        <v>7744</v>
      </c>
      <c r="M19" s="6"/>
      <c r="N19" s="134">
        <f t="shared" si="0"/>
        <v>8342</v>
      </c>
      <c r="O19" s="6"/>
      <c r="P19" s="6"/>
      <c r="R19" s="138">
        <v>8268</v>
      </c>
      <c r="S19" s="6"/>
      <c r="T19" s="137">
        <v>8860</v>
      </c>
      <c r="U19" s="6"/>
      <c r="V19" s="6"/>
      <c r="W19" s="145"/>
      <c r="X19" s="5"/>
      <c r="Y19" s="145"/>
      <c r="Z19" s="7"/>
      <c r="AA19" s="4"/>
      <c r="AB19" s="134">
        <f t="shared" si="5"/>
        <v>8268</v>
      </c>
      <c r="AC19" s="6"/>
      <c r="AD19" s="134">
        <f t="shared" si="2"/>
        <v>8860</v>
      </c>
      <c r="AE19" s="6"/>
    </row>
    <row r="20" spans="2:31" ht="18.75">
      <c r="B20" s="138">
        <v>7718</v>
      </c>
      <c r="D20" s="137">
        <v>8368</v>
      </c>
      <c r="G20" s="210"/>
      <c r="H20" s="5"/>
      <c r="I20" s="210"/>
      <c r="J20" s="7"/>
      <c r="K20" s="7"/>
      <c r="L20" s="134">
        <f t="shared" si="4"/>
        <v>7718</v>
      </c>
      <c r="M20" s="6"/>
      <c r="N20" s="134">
        <f t="shared" si="0"/>
        <v>8368</v>
      </c>
      <c r="O20" s="6"/>
      <c r="P20" s="6"/>
      <c r="R20" s="138">
        <v>8242</v>
      </c>
      <c r="S20" s="6"/>
      <c r="T20" s="137">
        <v>8886</v>
      </c>
      <c r="U20" s="6"/>
      <c r="V20" s="6"/>
      <c r="W20" s="145"/>
      <c r="X20" s="5"/>
      <c r="Y20" s="145"/>
      <c r="Z20" s="7"/>
      <c r="AA20" s="7"/>
      <c r="AB20" s="134">
        <f t="shared" si="5"/>
        <v>8242</v>
      </c>
      <c r="AC20" s="6"/>
      <c r="AD20" s="134">
        <f t="shared" si="2"/>
        <v>8886</v>
      </c>
      <c r="AE20" s="6"/>
    </row>
    <row r="21" spans="2:31" ht="18.75">
      <c r="D21" s="139">
        <v>8142</v>
      </c>
      <c r="F21" s="4"/>
      <c r="G21" s="5"/>
      <c r="H21" s="5"/>
      <c r="I21" s="210"/>
      <c r="J21" s="7"/>
      <c r="K21" s="7"/>
      <c r="L21" s="6"/>
      <c r="M21" s="6"/>
      <c r="N21" s="134">
        <f t="shared" ref="N21:N29" si="6">D21-I21</f>
        <v>8142</v>
      </c>
      <c r="O21" s="6"/>
      <c r="P21" s="6"/>
      <c r="R21" s="6"/>
      <c r="S21" s="6"/>
      <c r="T21" s="139">
        <v>8660</v>
      </c>
      <c r="U21" s="6"/>
      <c r="V21" s="4"/>
      <c r="W21" s="5"/>
      <c r="X21" s="5"/>
      <c r="Y21" s="145"/>
      <c r="Z21" s="7"/>
      <c r="AA21" s="7"/>
      <c r="AB21" s="6"/>
      <c r="AC21" s="6"/>
      <c r="AD21" s="134">
        <f t="shared" si="2"/>
        <v>8660</v>
      </c>
      <c r="AE21" s="6"/>
    </row>
    <row r="22" spans="2:31" ht="18.75">
      <c r="D22" s="140">
        <v>8074</v>
      </c>
      <c r="F22" s="7"/>
      <c r="G22" s="5"/>
      <c r="H22" s="5"/>
      <c r="I22" s="210"/>
      <c r="J22" s="7"/>
      <c r="K22" s="7"/>
      <c r="L22" s="6"/>
      <c r="M22" s="6"/>
      <c r="N22" s="134">
        <f t="shared" si="6"/>
        <v>8074</v>
      </c>
      <c r="O22" s="6"/>
      <c r="P22" s="6"/>
      <c r="R22" s="6"/>
      <c r="S22" s="6"/>
      <c r="T22" s="140">
        <v>8592</v>
      </c>
      <c r="U22" s="6"/>
      <c r="V22" s="7"/>
      <c r="W22" s="5"/>
      <c r="X22" s="5"/>
      <c r="Y22" s="145"/>
      <c r="Z22" s="7"/>
      <c r="AA22" s="7"/>
      <c r="AB22" s="6"/>
      <c r="AC22" s="6"/>
      <c r="AD22" s="134">
        <f t="shared" si="2"/>
        <v>8592</v>
      </c>
      <c r="AE22" s="6"/>
    </row>
    <row r="23" spans="2:31" ht="20.25">
      <c r="D23" s="141">
        <v>8055</v>
      </c>
      <c r="F23" s="7"/>
      <c r="G23" s="120"/>
      <c r="H23" s="120"/>
      <c r="I23" s="210"/>
      <c r="J23" s="120"/>
      <c r="K23" s="7"/>
      <c r="L23" s="6"/>
      <c r="M23" s="6"/>
      <c r="N23" s="134">
        <f t="shared" si="6"/>
        <v>8055</v>
      </c>
      <c r="O23" s="6"/>
      <c r="P23" s="6"/>
      <c r="R23" s="6"/>
      <c r="S23" s="6"/>
      <c r="T23" s="141">
        <v>8573</v>
      </c>
      <c r="U23" s="6"/>
      <c r="V23" s="7"/>
      <c r="W23" s="120"/>
      <c r="X23" s="120"/>
      <c r="Y23" s="145"/>
      <c r="Z23" s="120"/>
      <c r="AA23" s="7"/>
      <c r="AB23" s="6"/>
      <c r="AC23" s="6"/>
      <c r="AD23" s="134">
        <f t="shared" si="2"/>
        <v>8573</v>
      </c>
      <c r="AE23" s="6"/>
    </row>
    <row r="24" spans="2:31" ht="18.75">
      <c r="D24" s="141">
        <v>7976</v>
      </c>
      <c r="F24" s="7"/>
      <c r="G24" s="5"/>
      <c r="H24" s="5"/>
      <c r="I24" s="210"/>
      <c r="J24" s="7"/>
      <c r="K24" s="7"/>
      <c r="L24" s="6"/>
      <c r="M24" s="6"/>
      <c r="N24" s="134">
        <f t="shared" si="6"/>
        <v>7976</v>
      </c>
      <c r="O24" s="6"/>
      <c r="P24" s="6"/>
      <c r="R24" s="6"/>
      <c r="S24" s="6"/>
      <c r="T24" s="141">
        <v>8494</v>
      </c>
      <c r="U24" s="6"/>
      <c r="V24" s="7"/>
      <c r="W24" s="5"/>
      <c r="X24" s="5"/>
      <c r="Y24" s="145"/>
      <c r="Z24" s="7"/>
      <c r="AA24" s="7"/>
      <c r="AB24" s="6"/>
      <c r="AC24" s="6"/>
      <c r="AD24" s="134">
        <f t="shared" si="2"/>
        <v>8494</v>
      </c>
      <c r="AE24" s="6"/>
    </row>
    <row r="25" spans="2:31" ht="18.75">
      <c r="D25" s="141">
        <v>7980</v>
      </c>
      <c r="F25" s="7"/>
      <c r="G25" s="7"/>
      <c r="H25" s="12"/>
      <c r="I25" s="210"/>
      <c r="J25" s="7"/>
      <c r="K25" s="7"/>
      <c r="L25" s="6"/>
      <c r="M25" s="6"/>
      <c r="N25" s="134">
        <f t="shared" si="6"/>
        <v>7980</v>
      </c>
      <c r="O25" s="6"/>
      <c r="P25" s="6"/>
      <c r="R25" s="6"/>
      <c r="S25" s="6"/>
      <c r="T25" s="141">
        <v>8498</v>
      </c>
      <c r="U25" s="6"/>
      <c r="V25" s="7"/>
      <c r="W25" s="7"/>
      <c r="X25" s="12"/>
      <c r="Y25" s="145"/>
      <c r="Z25" s="7"/>
      <c r="AA25" s="7"/>
      <c r="AB25" s="6"/>
      <c r="AC25" s="6"/>
      <c r="AD25" s="134">
        <f t="shared" si="2"/>
        <v>8498</v>
      </c>
      <c r="AE25" s="6"/>
    </row>
    <row r="26" spans="2:31" ht="18.75">
      <c r="D26" s="142">
        <v>7932</v>
      </c>
      <c r="F26" s="7"/>
      <c r="G26" s="7"/>
      <c r="H26" s="12"/>
      <c r="I26" s="210"/>
      <c r="J26" s="7"/>
      <c r="K26" s="7"/>
      <c r="L26" s="6"/>
      <c r="M26" s="6"/>
      <c r="N26" s="134">
        <f t="shared" si="6"/>
        <v>7932</v>
      </c>
      <c r="O26" s="6"/>
      <c r="P26" s="6"/>
      <c r="R26" s="6"/>
      <c r="S26" s="6"/>
      <c r="T26" s="142">
        <v>8450</v>
      </c>
      <c r="U26" s="6"/>
      <c r="V26" s="7"/>
      <c r="W26" s="7"/>
      <c r="X26" s="12"/>
      <c r="Y26" s="145"/>
      <c r="Z26" s="7"/>
      <c r="AA26" s="7"/>
      <c r="AB26" s="6"/>
      <c r="AC26" s="6"/>
      <c r="AD26" s="134">
        <f t="shared" si="2"/>
        <v>8450</v>
      </c>
      <c r="AE26" s="6"/>
    </row>
    <row r="27" spans="2:31" ht="18.75">
      <c r="D27" s="143">
        <v>7941</v>
      </c>
      <c r="F27" s="7"/>
      <c r="G27" s="7"/>
      <c r="H27" s="12"/>
      <c r="I27" s="210"/>
      <c r="J27" s="7"/>
      <c r="K27" s="7"/>
      <c r="L27" s="6"/>
      <c r="M27" s="6"/>
      <c r="N27" s="134">
        <f t="shared" si="6"/>
        <v>7941</v>
      </c>
      <c r="O27" s="6"/>
      <c r="P27" s="6"/>
      <c r="R27" s="6"/>
      <c r="S27" s="6"/>
      <c r="T27" s="143">
        <v>8459</v>
      </c>
      <c r="U27" s="6"/>
      <c r="V27" s="7"/>
      <c r="W27" s="7"/>
      <c r="X27" s="12"/>
      <c r="Y27" s="145"/>
      <c r="Z27" s="7"/>
      <c r="AA27" s="7"/>
      <c r="AB27" s="6"/>
      <c r="AC27" s="6"/>
      <c r="AD27" s="134">
        <f t="shared" si="2"/>
        <v>8459</v>
      </c>
      <c r="AE27" s="6"/>
    </row>
    <row r="28" spans="2:31" ht="18.75">
      <c r="D28" s="144">
        <v>7752</v>
      </c>
      <c r="F28" s="7"/>
      <c r="G28" s="7"/>
      <c r="H28" s="12"/>
      <c r="I28" s="145"/>
      <c r="J28" s="7"/>
      <c r="K28" s="7"/>
      <c r="L28" s="6"/>
      <c r="M28" s="6"/>
      <c r="N28" s="134">
        <f t="shared" si="6"/>
        <v>7752</v>
      </c>
      <c r="O28" s="6"/>
      <c r="P28" s="6"/>
      <c r="R28" s="6"/>
      <c r="S28" s="6"/>
      <c r="T28" s="144">
        <v>8276</v>
      </c>
      <c r="U28" s="6"/>
      <c r="V28" s="7"/>
      <c r="W28" s="7"/>
      <c r="X28" s="12"/>
      <c r="Y28" s="145"/>
      <c r="Z28" s="7"/>
      <c r="AA28" s="7"/>
      <c r="AB28" s="6"/>
      <c r="AC28" s="6"/>
      <c r="AD28" s="134">
        <f t="shared" si="2"/>
        <v>8276</v>
      </c>
      <c r="AE28" s="6"/>
    </row>
    <row r="29" spans="2:31" ht="18.75">
      <c r="D29" s="144">
        <v>7751</v>
      </c>
      <c r="F29" s="7"/>
      <c r="G29" s="7"/>
      <c r="H29" s="12"/>
      <c r="I29" s="145"/>
      <c r="J29" s="7"/>
      <c r="K29" s="7"/>
      <c r="L29" s="6"/>
      <c r="M29" s="6"/>
      <c r="N29" s="134">
        <f t="shared" si="6"/>
        <v>7751</v>
      </c>
      <c r="O29" s="6"/>
      <c r="P29" s="6"/>
      <c r="R29" s="6"/>
      <c r="S29" s="6"/>
      <c r="T29" s="144">
        <v>8275</v>
      </c>
      <c r="U29" s="6"/>
      <c r="V29" s="7"/>
      <c r="W29" s="7"/>
      <c r="X29" s="12"/>
      <c r="Y29" s="145"/>
      <c r="Z29" s="7"/>
      <c r="AA29" s="7"/>
      <c r="AB29" s="6"/>
      <c r="AC29" s="6"/>
      <c r="AD29" s="134">
        <f t="shared" si="2"/>
        <v>8275</v>
      </c>
      <c r="AE29" s="6"/>
    </row>
    <row r="30" spans="2:31" ht="15.75">
      <c r="F30" s="7"/>
      <c r="G30" s="7"/>
      <c r="H30" s="12"/>
      <c r="J30" s="7"/>
      <c r="K30" s="7"/>
      <c r="L30" s="7"/>
    </row>
    <row r="31" spans="2:31" ht="20.25">
      <c r="F31" s="7"/>
      <c r="G31" s="147"/>
      <c r="H31" s="147"/>
      <c r="I31" s="7"/>
      <c r="J31" s="120"/>
      <c r="K31" s="7"/>
      <c r="L31" s="7"/>
    </row>
    <row r="32" spans="2:31" ht="21">
      <c r="C32" s="6"/>
      <c r="D32" s="6"/>
      <c r="F32" s="7"/>
      <c r="G32" s="5"/>
      <c r="H32" s="12"/>
      <c r="J32" s="7"/>
      <c r="K32" s="7"/>
      <c r="L32" s="7"/>
      <c r="M32" s="148"/>
      <c r="N32" s="148"/>
    </row>
    <row r="33" spans="3:14" ht="21">
      <c r="C33" s="6"/>
      <c r="D33" s="6"/>
      <c r="F33" s="7"/>
      <c r="G33" s="7"/>
      <c r="H33" s="7"/>
      <c r="I33" s="4"/>
      <c r="J33" s="7"/>
      <c r="K33" s="7"/>
      <c r="L33" s="7"/>
      <c r="M33" s="148"/>
      <c r="N33" s="148"/>
    </row>
    <row r="34" spans="3:14">
      <c r="C34" s="6"/>
      <c r="D34" s="6"/>
      <c r="F34" s="4"/>
      <c r="G34" s="4"/>
      <c r="H34" s="4"/>
      <c r="I34" s="4"/>
      <c r="J34" s="7"/>
      <c r="K34" s="7"/>
      <c r="L34" s="7"/>
    </row>
    <row r="35" spans="3:14">
      <c r="C35" s="6"/>
      <c r="D35" s="6"/>
      <c r="F35" s="4"/>
      <c r="G35" s="4"/>
      <c r="H35" s="4"/>
      <c r="I35" s="6"/>
      <c r="J35" s="7"/>
      <c r="K35" s="7"/>
      <c r="L35" s="7"/>
    </row>
    <row r="36" spans="3:14">
      <c r="C36" s="6"/>
      <c r="D36" s="6"/>
      <c r="G36" s="4"/>
      <c r="H36" s="4"/>
      <c r="I36" s="4"/>
      <c r="J36" s="4"/>
      <c r="K36" s="4"/>
      <c r="L36" s="4"/>
    </row>
    <row r="37" spans="3:14">
      <c r="C37" s="6"/>
      <c r="D37" s="6"/>
    </row>
    <row r="38" spans="3:14">
      <c r="C38" s="6"/>
      <c r="D38" s="6"/>
    </row>
    <row r="39" spans="3:14">
      <c r="C39" s="6"/>
      <c r="D39" s="6"/>
    </row>
    <row r="40" spans="3:14">
      <c r="C40" s="6"/>
      <c r="D40" s="6"/>
    </row>
    <row r="41" spans="3:14">
      <c r="C41" s="6"/>
      <c r="D41" s="6"/>
    </row>
    <row r="42" spans="3:14">
      <c r="C42" s="6"/>
      <c r="D42" s="6"/>
    </row>
    <row r="43" spans="3:14">
      <c r="C43" s="6"/>
      <c r="D43" s="6"/>
    </row>
    <row r="44" spans="3:14">
      <c r="C44" s="146"/>
      <c r="D44" s="146"/>
    </row>
  </sheetData>
  <mergeCells count="6">
    <mergeCell ref="AB1:AE1"/>
    <mergeCell ref="B1:E1"/>
    <mergeCell ref="G1:J1"/>
    <mergeCell ref="L1:O1"/>
    <mergeCell ref="R1:U1"/>
    <mergeCell ref="W1:Z1"/>
  </mergeCells>
  <conditionalFormatting sqref="M5:M12 L5:L20 O5:O8 N5:N29">
    <cfRule type="cellIs" dxfId="9" priority="4" operator="between">
      <formula>-50</formula>
      <formula>50</formula>
    </cfRule>
  </conditionalFormatting>
  <conditionalFormatting sqref="AC5:AC12 AB5:AB20 AE5:AE8 AD5:AD29">
    <cfRule type="cellIs" dxfId="8" priority="1" operator="between">
      <formula>-50</formula>
      <formula>50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3"/>
  <sheetViews>
    <sheetView workbookViewId="0">
      <selection activeCell="I19" sqref="I19"/>
    </sheetView>
  </sheetViews>
  <sheetFormatPr defaultRowHeight="15"/>
  <cols>
    <col min="3" max="3" width="9.140625" style="33"/>
    <col min="4" max="4" width="9.140625" style="38"/>
    <col min="5" max="5" width="2.28515625" customWidth="1"/>
    <col min="6" max="6" width="9.140625" style="33"/>
    <col min="7" max="7" width="9.140625" style="38"/>
    <col min="8" max="8" width="2.5703125" customWidth="1"/>
    <col min="9" max="9" width="13.28515625" style="53" customWidth="1"/>
    <col min="10" max="10" width="4.140625" customWidth="1"/>
    <col min="13" max="13" width="2.5703125" customWidth="1"/>
    <col min="15" max="15" width="8.42578125" customWidth="1"/>
    <col min="16" max="16" width="2.28515625" customWidth="1"/>
    <col min="17" max="17" width="13.7109375" customWidth="1"/>
    <col min="18" max="18" width="4.140625" customWidth="1"/>
    <col min="19" max="19" width="14.42578125" style="53" customWidth="1"/>
  </cols>
  <sheetData>
    <row r="1" spans="1:20" ht="15.75" thickBot="1">
      <c r="C1" s="198" t="s">
        <v>17</v>
      </c>
      <c r="D1" s="199"/>
      <c r="E1" s="199"/>
      <c r="F1" s="199"/>
      <c r="G1" s="199"/>
      <c r="H1" s="199"/>
      <c r="I1" s="200"/>
      <c r="K1" s="201" t="s">
        <v>29</v>
      </c>
      <c r="L1" s="202"/>
      <c r="M1" s="202"/>
      <c r="N1" s="202"/>
      <c r="O1" s="202"/>
      <c r="P1" s="202"/>
      <c r="Q1" s="203"/>
      <c r="S1" s="114" t="s">
        <v>21</v>
      </c>
    </row>
    <row r="2" spans="1:20" ht="6" customHeight="1">
      <c r="C2" s="72"/>
      <c r="D2" s="67"/>
      <c r="F2" s="72"/>
      <c r="G2" s="67"/>
      <c r="I2" s="69"/>
      <c r="K2" s="79"/>
      <c r="L2" s="80"/>
      <c r="M2" s="6"/>
      <c r="N2" s="79"/>
      <c r="O2" s="80"/>
      <c r="P2" s="6"/>
      <c r="Q2" s="111"/>
      <c r="S2" s="106"/>
    </row>
    <row r="3" spans="1:20" ht="15.75">
      <c r="A3" s="8"/>
      <c r="B3" s="9"/>
      <c r="C3" s="73" t="s">
        <v>0</v>
      </c>
      <c r="D3" s="73" t="s">
        <v>1</v>
      </c>
      <c r="F3" s="75" t="s">
        <v>2</v>
      </c>
      <c r="G3" s="73" t="s">
        <v>3</v>
      </c>
      <c r="I3" s="70"/>
      <c r="J3" s="8"/>
      <c r="K3" s="81" t="s">
        <v>0</v>
      </c>
      <c r="L3" s="81" t="s">
        <v>1</v>
      </c>
      <c r="M3" s="6"/>
      <c r="N3" s="83" t="s">
        <v>2</v>
      </c>
      <c r="O3" s="81" t="s">
        <v>3</v>
      </c>
      <c r="P3" s="6"/>
      <c r="Q3" s="112"/>
      <c r="S3" s="106"/>
    </row>
    <row r="4" spans="1:20" ht="31.5">
      <c r="A4" s="10" t="s">
        <v>27</v>
      </c>
      <c r="B4" s="11"/>
      <c r="C4" s="74" t="s">
        <v>4</v>
      </c>
      <c r="D4" s="74" t="s">
        <v>4</v>
      </c>
      <c r="F4" s="76" t="s">
        <v>4</v>
      </c>
      <c r="G4" s="74" t="s">
        <v>4</v>
      </c>
      <c r="I4" s="71" t="s">
        <v>15</v>
      </c>
      <c r="J4" s="12"/>
      <c r="K4" s="82" t="s">
        <v>4</v>
      </c>
      <c r="L4" s="82" t="s">
        <v>4</v>
      </c>
      <c r="M4" s="6"/>
      <c r="N4" s="84" t="s">
        <v>4</v>
      </c>
      <c r="O4" s="82" t="s">
        <v>4</v>
      </c>
      <c r="P4" s="6"/>
      <c r="Q4" s="113" t="s">
        <v>15</v>
      </c>
      <c r="S4" s="107" t="s">
        <v>20</v>
      </c>
    </row>
    <row r="5" spans="1:20" s="26" customFormat="1" ht="8.25" customHeight="1" thickBot="1">
      <c r="A5" s="27"/>
      <c r="B5" s="28"/>
      <c r="C5" s="34"/>
      <c r="D5" s="41"/>
      <c r="F5" s="34"/>
      <c r="G5" s="42"/>
      <c r="I5" s="54"/>
      <c r="J5" s="1"/>
      <c r="K5" s="34"/>
      <c r="L5" s="41"/>
      <c r="N5" s="34"/>
      <c r="O5" s="42"/>
      <c r="Q5" s="54"/>
      <c r="S5" s="108"/>
    </row>
    <row r="6" spans="1:20" ht="18">
      <c r="A6" s="192" t="s">
        <v>11</v>
      </c>
      <c r="B6" s="13">
        <v>1</v>
      </c>
      <c r="C6" s="136">
        <f>'Absolute length test'!B5</f>
        <v>8784</v>
      </c>
      <c r="D6" s="136">
        <f>'Absolute length test'!C5</f>
        <v>8764</v>
      </c>
      <c r="E6" s="21"/>
      <c r="F6" s="136">
        <f>'Absolute length test'!D5</f>
        <v>8781</v>
      </c>
      <c r="G6" s="136">
        <f>'Absolute length test'!E5</f>
        <v>8906</v>
      </c>
      <c r="H6" s="21"/>
      <c r="I6" s="59"/>
      <c r="J6" s="14"/>
      <c r="K6" s="85">
        <f>'Absolute length test'!G5</f>
        <v>0</v>
      </c>
      <c r="L6" s="85">
        <f>'Absolute length test'!H5</f>
        <v>0</v>
      </c>
      <c r="M6" s="21"/>
      <c r="N6" s="85">
        <f>'Absolute length test'!I5</f>
        <v>0</v>
      </c>
      <c r="O6" s="85">
        <f>'Absolute length test'!J5</f>
        <v>0</v>
      </c>
      <c r="P6" s="21"/>
      <c r="Q6" s="59"/>
      <c r="S6" s="53" t="s">
        <v>22</v>
      </c>
    </row>
    <row r="7" spans="1:20" ht="18">
      <c r="A7" s="193"/>
      <c r="B7" s="13">
        <v>2</v>
      </c>
      <c r="C7" s="136">
        <f>'Absolute length test'!B6</f>
        <v>8659</v>
      </c>
      <c r="D7" s="136">
        <f>'Absolute length test'!C6</f>
        <v>8637</v>
      </c>
      <c r="E7" s="21"/>
      <c r="F7" s="136">
        <f>'Absolute length test'!D6</f>
        <v>8727</v>
      </c>
      <c r="G7" s="136">
        <f>'Absolute length test'!E6</f>
        <v>8855</v>
      </c>
      <c r="H7" s="21"/>
      <c r="I7" s="88"/>
      <c r="J7" s="14"/>
      <c r="K7" s="85">
        <f>'Absolute length test'!G6</f>
        <v>0</v>
      </c>
      <c r="L7" s="85">
        <f>'Absolute length test'!H6</f>
        <v>0</v>
      </c>
      <c r="M7" s="21"/>
      <c r="N7" s="85">
        <f>'Absolute length test'!I6</f>
        <v>0</v>
      </c>
      <c r="O7" s="85">
        <f>'Absolute length test'!J6</f>
        <v>0</v>
      </c>
      <c r="P7" s="21"/>
      <c r="Q7" s="88"/>
      <c r="S7" s="53" t="s">
        <v>19</v>
      </c>
    </row>
    <row r="8" spans="1:20" ht="18">
      <c r="A8" s="193"/>
      <c r="B8" s="13">
        <v>3</v>
      </c>
      <c r="C8" s="136">
        <f>'Absolute length test'!B7</f>
        <v>8625</v>
      </c>
      <c r="D8" s="136">
        <f>'Absolute length test'!C7</f>
        <v>8604</v>
      </c>
      <c r="E8" s="21"/>
      <c r="F8" s="136">
        <f>'Absolute length test'!D7</f>
        <v>8627</v>
      </c>
      <c r="G8" s="136">
        <f>'Absolute length test'!E7</f>
        <v>8756</v>
      </c>
      <c r="H8" s="21"/>
      <c r="I8" s="59"/>
      <c r="J8" s="14"/>
      <c r="K8" s="85">
        <f>'Absolute length test'!G7</f>
        <v>0</v>
      </c>
      <c r="L8" s="85">
        <f>'Absolute length test'!H7</f>
        <v>0</v>
      </c>
      <c r="M8" s="21"/>
      <c r="N8" s="85">
        <f>'Absolute length test'!I7</f>
        <v>0</v>
      </c>
      <c r="O8" s="85">
        <f>'Absolute length test'!J7</f>
        <v>0</v>
      </c>
      <c r="P8" s="21"/>
      <c r="Q8" s="59"/>
      <c r="S8" s="53" t="s">
        <v>23</v>
      </c>
    </row>
    <row r="9" spans="1:20" ht="18">
      <c r="A9" s="193"/>
      <c r="B9" s="13">
        <v>4</v>
      </c>
      <c r="C9" s="136">
        <f>'Absolute length test'!B8</f>
        <v>8686</v>
      </c>
      <c r="D9" s="136">
        <f>'Absolute length test'!C8</f>
        <v>8667</v>
      </c>
      <c r="E9" s="21"/>
      <c r="F9" s="136">
        <f>'Absolute length test'!D8</f>
        <v>8623</v>
      </c>
      <c r="G9" s="136">
        <f>'Absolute length test'!E8</f>
        <v>8751</v>
      </c>
      <c r="H9" s="21"/>
      <c r="I9" s="59"/>
      <c r="J9" s="14"/>
      <c r="K9" s="85">
        <f>'Absolute length test'!G8</f>
        <v>0</v>
      </c>
      <c r="L9" s="85">
        <f>'Absolute length test'!H8</f>
        <v>0</v>
      </c>
      <c r="M9" s="21"/>
      <c r="N9" s="85">
        <f>'Absolute length test'!I8</f>
        <v>0</v>
      </c>
      <c r="O9" s="85">
        <f>'Absolute length test'!J8</f>
        <v>0</v>
      </c>
      <c r="P9" s="21"/>
      <c r="Q9" s="59"/>
      <c r="S9" s="53" t="s">
        <v>24</v>
      </c>
    </row>
    <row r="10" spans="1:20" s="6" customFormat="1" ht="18">
      <c r="A10" s="193"/>
      <c r="B10" s="13"/>
      <c r="C10" s="43"/>
      <c r="D10" s="61"/>
      <c r="E10" s="21"/>
      <c r="F10" s="136">
        <f>'Absolute length test'!D9</f>
        <v>8595</v>
      </c>
      <c r="G10" s="91"/>
      <c r="H10" s="21"/>
      <c r="I10" s="59"/>
      <c r="J10" s="14"/>
      <c r="K10" s="43"/>
      <c r="L10" s="61"/>
      <c r="M10" s="21"/>
      <c r="N10" s="85">
        <f>'Absolute length test'!I9</f>
        <v>0</v>
      </c>
      <c r="O10" s="91"/>
      <c r="P10" s="21"/>
      <c r="Q10" s="59"/>
      <c r="S10" s="53" t="s">
        <v>25</v>
      </c>
    </row>
    <row r="11" spans="1:20" s="6" customFormat="1" ht="18">
      <c r="A11" s="193"/>
      <c r="B11" s="13"/>
      <c r="C11" s="43"/>
      <c r="D11" s="61"/>
      <c r="E11" s="21"/>
      <c r="F11" s="136">
        <f>'Absolute length test'!D10</f>
        <v>8586</v>
      </c>
      <c r="G11" s="91"/>
      <c r="H11" s="21"/>
      <c r="I11" s="59"/>
      <c r="J11" s="14"/>
      <c r="K11" s="43"/>
      <c r="L11" s="61"/>
      <c r="M11" s="21"/>
      <c r="N11" s="85">
        <f>'Absolute length test'!I10</f>
        <v>0</v>
      </c>
      <c r="O11" s="91"/>
      <c r="P11" s="21"/>
      <c r="Q11" s="59"/>
      <c r="S11" s="53" t="s">
        <v>26</v>
      </c>
    </row>
    <row r="12" spans="1:20" s="6" customFormat="1" ht="18">
      <c r="A12" s="193"/>
      <c r="B12" s="13"/>
      <c r="C12" s="43"/>
      <c r="D12" s="61"/>
      <c r="E12" s="21"/>
      <c r="F12" s="136">
        <f>'Absolute length test'!D11</f>
        <v>8629</v>
      </c>
      <c r="G12" s="91"/>
      <c r="H12" s="21"/>
      <c r="I12" s="59"/>
      <c r="J12" s="14"/>
      <c r="K12" s="43"/>
      <c r="L12" s="61"/>
      <c r="M12" s="21"/>
      <c r="N12" s="85">
        <f>'Absolute length test'!I11</f>
        <v>0</v>
      </c>
      <c r="O12" s="91"/>
      <c r="P12" s="21"/>
      <c r="Q12" s="59"/>
      <c r="S12" s="119" t="s">
        <v>36</v>
      </c>
    </row>
    <row r="13" spans="1:20" s="44" customFormat="1" ht="18.75" thickBot="1">
      <c r="A13" s="194"/>
      <c r="B13" s="45"/>
      <c r="C13" s="93"/>
      <c r="D13" s="94"/>
      <c r="E13" s="89"/>
      <c r="F13" s="136">
        <f>'Absolute length test'!D12</f>
        <v>8658</v>
      </c>
      <c r="G13" s="92"/>
      <c r="H13" s="89"/>
      <c r="I13" s="90"/>
      <c r="J13" s="47"/>
      <c r="K13" s="93"/>
      <c r="L13" s="94"/>
      <c r="M13" s="89"/>
      <c r="N13" s="85">
        <f>'Absolute length test'!I12</f>
        <v>0</v>
      </c>
      <c r="O13" s="92"/>
      <c r="P13" s="89"/>
      <c r="Q13" s="90"/>
      <c r="S13" s="109"/>
    </row>
    <row r="14" spans="1:20" s="26" customFormat="1" ht="21" thickBot="1">
      <c r="A14" s="77" t="s">
        <v>14</v>
      </c>
      <c r="B14" s="78"/>
      <c r="C14" s="195">
        <f>(SUM(D6:D13)+SUM(C6:C13))/8</f>
        <v>8678.25</v>
      </c>
      <c r="D14" s="196"/>
      <c r="E14" s="98"/>
      <c r="F14" s="195">
        <f>(SUM(F6:F13)+SUM(G6:G9))/12</f>
        <v>8707.8333333333339</v>
      </c>
      <c r="G14" s="196"/>
      <c r="H14" s="98"/>
      <c r="I14" s="68">
        <f>C14-F14</f>
        <v>-29.58333333333394</v>
      </c>
      <c r="J14" s="32"/>
      <c r="K14" s="204">
        <f>(SUM(L6:L13)+SUM(K6:K13))/8</f>
        <v>0</v>
      </c>
      <c r="L14" s="205"/>
      <c r="M14" s="98"/>
      <c r="N14" s="206">
        <f>(SUM(N6:N13)+SUM(O6:O9))/12</f>
        <v>0</v>
      </c>
      <c r="O14" s="207"/>
      <c r="P14" s="98"/>
      <c r="Q14" s="87">
        <f>K14-N14</f>
        <v>0</v>
      </c>
      <c r="S14" s="105">
        <f>I14-Q14</f>
        <v>-29.58333333333394</v>
      </c>
      <c r="T14" s="133" t="str">
        <f>IF(S14&lt;20,Risers!$A$14,Risers!A15)</f>
        <v>Droite</v>
      </c>
    </row>
    <row r="15" spans="1:20" s="25" customFormat="1" ht="6.75" customHeight="1" thickBot="1">
      <c r="A15" s="48"/>
      <c r="B15" s="49"/>
      <c r="C15" s="50"/>
      <c r="D15" s="51"/>
      <c r="F15" s="50"/>
      <c r="G15" s="52"/>
      <c r="H15" s="52"/>
      <c r="I15" s="57"/>
      <c r="J15" s="48"/>
      <c r="K15" s="50"/>
      <c r="L15" s="51"/>
      <c r="N15" s="175"/>
      <c r="O15" s="26"/>
      <c r="Q15" s="57"/>
      <c r="S15" s="110"/>
    </row>
    <row r="16" spans="1:20" ht="18" customHeight="1">
      <c r="A16" s="192" t="s">
        <v>12</v>
      </c>
      <c r="B16" s="13">
        <v>5</v>
      </c>
      <c r="C16" s="137">
        <f>'Absolute length test'!B9</f>
        <v>8557</v>
      </c>
      <c r="D16" s="136">
        <f>'Absolute length test'!C9</f>
        <v>8540</v>
      </c>
      <c r="E16" s="21"/>
      <c r="F16" s="168">
        <f>'Absolute length test'!D13</f>
        <v>8568</v>
      </c>
      <c r="G16" s="163"/>
      <c r="H16" s="173"/>
      <c r="I16" s="59"/>
      <c r="J16" s="14"/>
      <c r="K16" s="85">
        <f>'Absolute length test'!G9</f>
        <v>0</v>
      </c>
      <c r="L16" s="85">
        <f>'Absolute length test'!H9</f>
        <v>0</v>
      </c>
      <c r="M16" s="21"/>
      <c r="N16" s="117">
        <f>'Absolute length test'!I13</f>
        <v>0</v>
      </c>
      <c r="O16" s="5"/>
      <c r="P16" s="173"/>
      <c r="Q16" s="59"/>
    </row>
    <row r="17" spans="1:20" ht="18">
      <c r="A17" s="193"/>
      <c r="B17" s="13">
        <v>6</v>
      </c>
      <c r="C17" s="137">
        <f>'Absolute length test'!B10</f>
        <v>8401</v>
      </c>
      <c r="D17" s="136">
        <f>'Absolute length test'!C10</f>
        <v>8384</v>
      </c>
      <c r="E17" s="21"/>
      <c r="F17" s="168">
        <f>'Absolute length test'!D14</f>
        <v>8511</v>
      </c>
      <c r="G17" s="163"/>
      <c r="H17" s="174"/>
      <c r="I17" s="59"/>
      <c r="J17" s="14"/>
      <c r="K17" s="85">
        <f>'Absolute length test'!G10</f>
        <v>0</v>
      </c>
      <c r="L17" s="85">
        <f>'Absolute length test'!H10</f>
        <v>0</v>
      </c>
      <c r="M17" s="21"/>
      <c r="N17" s="85">
        <f>'Absolute length test'!I14</f>
        <v>0</v>
      </c>
      <c r="O17" s="5"/>
      <c r="P17" s="174"/>
      <c r="Q17" s="88"/>
    </row>
    <row r="18" spans="1:20" ht="18">
      <c r="A18" s="193"/>
      <c r="B18" s="13">
        <v>7</v>
      </c>
      <c r="C18" s="137">
        <f>'Absolute length test'!B11</f>
        <v>8327</v>
      </c>
      <c r="D18" s="136">
        <f>'Absolute length test'!C11</f>
        <v>8311</v>
      </c>
      <c r="E18" s="21"/>
      <c r="F18" s="168">
        <f>'Absolute length test'!D15</f>
        <v>8396</v>
      </c>
      <c r="G18" s="163"/>
      <c r="H18" s="174"/>
      <c r="I18" s="95"/>
      <c r="J18" s="15"/>
      <c r="K18" s="85">
        <f>'Absolute length test'!G11</f>
        <v>0</v>
      </c>
      <c r="L18" s="85">
        <f>'Absolute length test'!H11</f>
        <v>0</v>
      </c>
      <c r="M18" s="21"/>
      <c r="N18" s="85">
        <f>'Absolute length test'!I15</f>
        <v>0</v>
      </c>
      <c r="O18" s="5"/>
      <c r="P18" s="174"/>
      <c r="Q18" s="59"/>
    </row>
    <row r="19" spans="1:20" ht="18">
      <c r="A19" s="193"/>
      <c r="B19" s="13">
        <v>8</v>
      </c>
      <c r="C19" s="137">
        <f>'Absolute length test'!B12</f>
        <v>8356</v>
      </c>
      <c r="D19" s="136">
        <f>'Absolute length test'!C12</f>
        <v>8343</v>
      </c>
      <c r="E19" s="21"/>
      <c r="F19" s="168">
        <f>'Absolute length test'!D16</f>
        <v>8389</v>
      </c>
      <c r="G19" s="163"/>
      <c r="H19" s="174"/>
      <c r="I19" s="96"/>
      <c r="J19" s="17"/>
      <c r="K19" s="85">
        <f>'Absolute length test'!G12</f>
        <v>0</v>
      </c>
      <c r="L19" s="85">
        <f>'Absolute length test'!H12</f>
        <v>0</v>
      </c>
      <c r="M19" s="21"/>
      <c r="N19" s="85">
        <f>'Absolute length test'!I16</f>
        <v>0</v>
      </c>
      <c r="O19" s="5"/>
      <c r="P19" s="174"/>
      <c r="Q19" s="59"/>
    </row>
    <row r="20" spans="1:20" s="6" customFormat="1" ht="18">
      <c r="A20" s="193"/>
      <c r="B20" s="13"/>
      <c r="C20" s="43"/>
      <c r="D20" s="61"/>
      <c r="E20" s="21"/>
      <c r="F20" s="168">
        <f>'Absolute length test'!D17</f>
        <v>8334</v>
      </c>
      <c r="G20" s="91"/>
      <c r="H20" s="21"/>
      <c r="I20" s="96"/>
      <c r="J20" s="17"/>
      <c r="K20" s="43"/>
      <c r="L20" s="61"/>
      <c r="M20" s="21"/>
      <c r="N20" s="85">
        <f>'Absolute length test'!I17</f>
        <v>0</v>
      </c>
      <c r="O20" s="91"/>
      <c r="P20" s="21"/>
      <c r="Q20" s="59"/>
      <c r="S20" s="53"/>
    </row>
    <row r="21" spans="1:20" s="6" customFormat="1" ht="18">
      <c r="A21" s="193"/>
      <c r="B21" s="13"/>
      <c r="C21" s="43"/>
      <c r="D21" s="61"/>
      <c r="E21" s="21"/>
      <c r="F21" s="168">
        <f>'Absolute length test'!D18</f>
        <v>8316</v>
      </c>
      <c r="G21" s="91"/>
      <c r="H21" s="21"/>
      <c r="I21" s="96"/>
      <c r="J21" s="17"/>
      <c r="K21" s="43"/>
      <c r="L21" s="61"/>
      <c r="M21" s="21"/>
      <c r="N21" s="85">
        <f>'Absolute length test'!I18</f>
        <v>0</v>
      </c>
      <c r="O21" s="91"/>
      <c r="P21" s="21"/>
      <c r="Q21" s="59"/>
      <c r="S21" s="53"/>
    </row>
    <row r="22" spans="1:20" s="6" customFormat="1" ht="18">
      <c r="A22" s="193"/>
      <c r="B22" s="13"/>
      <c r="C22" s="43"/>
      <c r="D22" s="61"/>
      <c r="E22" s="21"/>
      <c r="F22" s="168">
        <f>'Absolute length test'!D19</f>
        <v>8342</v>
      </c>
      <c r="G22" s="91"/>
      <c r="H22" s="21"/>
      <c r="I22" s="96"/>
      <c r="J22" s="17"/>
      <c r="K22" s="43"/>
      <c r="L22" s="61"/>
      <c r="M22" s="21"/>
      <c r="N22" s="85">
        <f>'Absolute length test'!I19</f>
        <v>0</v>
      </c>
      <c r="O22" s="91"/>
      <c r="P22" s="21"/>
      <c r="Q22" s="59"/>
      <c r="S22" s="53"/>
    </row>
    <row r="23" spans="1:20" s="44" customFormat="1" ht="18.75" thickBot="1">
      <c r="A23" s="194"/>
      <c r="B23" s="45"/>
      <c r="C23" s="93"/>
      <c r="D23" s="94"/>
      <c r="E23" s="89"/>
      <c r="F23" s="168">
        <f>'Absolute length test'!D20</f>
        <v>8368</v>
      </c>
      <c r="G23" s="92"/>
      <c r="H23" s="89"/>
      <c r="I23" s="97"/>
      <c r="J23" s="62"/>
      <c r="K23" s="93"/>
      <c r="L23" s="94"/>
      <c r="M23" s="89"/>
      <c r="N23" s="85">
        <f>'Absolute length test'!I20</f>
        <v>0</v>
      </c>
      <c r="O23" s="92"/>
      <c r="P23" s="89"/>
      <c r="Q23" s="90"/>
      <c r="S23" s="109"/>
    </row>
    <row r="24" spans="1:20" s="26" customFormat="1" ht="21" thickBot="1">
      <c r="A24" s="30" t="s">
        <v>14</v>
      </c>
      <c r="B24" s="31"/>
      <c r="C24" s="195">
        <f>(SUM(D16:D23)+SUM(C16:C23))/8</f>
        <v>8402.375</v>
      </c>
      <c r="D24" s="196"/>
      <c r="E24" s="98"/>
      <c r="F24" s="195">
        <f>(SUM(F16:F23))/8</f>
        <v>8403</v>
      </c>
      <c r="G24" s="196"/>
      <c r="H24" s="98"/>
      <c r="I24" s="68">
        <f>C24-F24</f>
        <v>-0.625</v>
      </c>
      <c r="J24" s="32"/>
      <c r="K24" s="204">
        <f>(SUM(L16:L23)+SUM(K16:K23))/8</f>
        <v>0</v>
      </c>
      <c r="L24" s="205"/>
      <c r="M24" s="98"/>
      <c r="N24" s="204">
        <f>(SUM(N16:N23))/8</f>
        <v>0</v>
      </c>
      <c r="O24" s="205"/>
      <c r="P24" s="98"/>
      <c r="Q24" s="87">
        <f>K24-N24</f>
        <v>0</v>
      </c>
      <c r="S24" s="105">
        <f>I24-Q24</f>
        <v>-0.625</v>
      </c>
      <c r="T24" s="133" t="str">
        <f>IF(S24&lt;20,Risers!$A$14,Risers!A26)</f>
        <v>Droite</v>
      </c>
    </row>
    <row r="25" spans="1:20" s="25" customFormat="1" ht="6" customHeight="1" thickBot="1">
      <c r="A25" s="48"/>
      <c r="B25" s="49"/>
      <c r="C25" s="50"/>
      <c r="D25" s="51"/>
      <c r="F25" s="50"/>
      <c r="G25" s="52"/>
      <c r="I25" s="63"/>
      <c r="J25" s="64"/>
      <c r="K25" s="50"/>
      <c r="L25" s="51"/>
      <c r="N25" s="50"/>
      <c r="O25" s="52"/>
      <c r="Q25" s="63"/>
      <c r="S25" s="110"/>
    </row>
    <row r="26" spans="1:20" ht="18" customHeight="1">
      <c r="A26" s="192" t="s">
        <v>13</v>
      </c>
      <c r="B26" s="13">
        <v>9</v>
      </c>
      <c r="C26" s="138">
        <f>'Absolute length test'!B13</f>
        <v>8087</v>
      </c>
      <c r="D26" s="39"/>
      <c r="E26" s="21"/>
      <c r="F26" s="139">
        <f>'Absolute length test'!D21</f>
        <v>8142</v>
      </c>
      <c r="G26" s="91"/>
      <c r="H26" s="21"/>
      <c r="I26" s="96"/>
      <c r="J26" s="15"/>
      <c r="K26" s="85">
        <f>'Absolute length test'!G13</f>
        <v>0</v>
      </c>
      <c r="L26" s="39"/>
      <c r="M26" s="6"/>
      <c r="N26" s="86">
        <f>'Absolute length test'!I21</f>
        <v>0</v>
      </c>
      <c r="O26" s="38"/>
      <c r="P26" s="6"/>
      <c r="Q26" s="58"/>
    </row>
    <row r="27" spans="1:20" ht="18">
      <c r="A27" s="193"/>
      <c r="B27" s="13">
        <v>10</v>
      </c>
      <c r="C27" s="138">
        <f>'Absolute length test'!B14</f>
        <v>8037</v>
      </c>
      <c r="D27" s="39"/>
      <c r="E27" s="21"/>
      <c r="F27" s="139">
        <f>'Absolute length test'!D22</f>
        <v>8074</v>
      </c>
      <c r="G27" s="91"/>
      <c r="H27" s="21"/>
      <c r="I27" s="59"/>
      <c r="J27" s="16"/>
      <c r="K27" s="85">
        <f>'Absolute length test'!G14</f>
        <v>0</v>
      </c>
      <c r="L27" s="39"/>
      <c r="M27" s="6"/>
      <c r="N27" s="86">
        <f>'Absolute length test'!I22</f>
        <v>0</v>
      </c>
      <c r="O27" s="38"/>
      <c r="P27" s="6"/>
      <c r="Q27" s="59"/>
    </row>
    <row r="28" spans="1:20" ht="18">
      <c r="A28" s="193"/>
      <c r="B28" s="13">
        <v>11</v>
      </c>
      <c r="C28" s="138">
        <f>'Absolute length test'!B15</f>
        <v>7943</v>
      </c>
      <c r="D28" s="39"/>
      <c r="E28" s="21"/>
      <c r="F28" s="139">
        <f>'Absolute length test'!D23</f>
        <v>8055</v>
      </c>
      <c r="G28" s="91"/>
      <c r="H28" s="21"/>
      <c r="I28" s="99"/>
      <c r="J28" s="18"/>
      <c r="K28" s="85">
        <f>'Absolute length test'!G15</f>
        <v>0</v>
      </c>
      <c r="L28" s="39"/>
      <c r="M28" s="6"/>
      <c r="N28" s="86">
        <f>'Absolute length test'!I23</f>
        <v>0</v>
      </c>
      <c r="O28" s="38"/>
      <c r="P28" s="6"/>
      <c r="Q28" s="60"/>
    </row>
    <row r="29" spans="1:20" ht="18">
      <c r="A29" s="193"/>
      <c r="B29" s="13">
        <v>12</v>
      </c>
      <c r="C29" s="180">
        <f>'Absolute length test'!B16</f>
        <v>7941</v>
      </c>
      <c r="D29" s="39"/>
      <c r="E29" s="21"/>
      <c r="F29" s="139">
        <f>'Absolute length test'!D24</f>
        <v>7976</v>
      </c>
      <c r="G29" s="91"/>
      <c r="H29" s="21"/>
      <c r="I29" s="59"/>
      <c r="J29" s="14"/>
      <c r="K29" s="85">
        <f>'Absolute length test'!G16</f>
        <v>0</v>
      </c>
      <c r="L29" s="39"/>
      <c r="M29" s="6"/>
      <c r="N29" s="86">
        <f>'Absolute length test'!I24</f>
        <v>0</v>
      </c>
      <c r="O29" s="38"/>
      <c r="P29" s="6"/>
      <c r="Q29" s="55"/>
    </row>
    <row r="30" spans="1:20" ht="18">
      <c r="A30" s="193"/>
      <c r="B30" s="13">
        <v>13</v>
      </c>
      <c r="C30" s="182">
        <f>'Absolute length test'!B17</f>
        <v>7876</v>
      </c>
      <c r="D30" s="39"/>
      <c r="E30" s="21"/>
      <c r="F30" s="139">
        <f>'Absolute length test'!D25</f>
        <v>7980</v>
      </c>
      <c r="G30" s="91"/>
      <c r="H30" s="21"/>
      <c r="I30" s="59"/>
      <c r="J30" s="14"/>
      <c r="K30" s="85">
        <f>'Absolute length test'!G17</f>
        <v>0</v>
      </c>
      <c r="L30" s="39"/>
      <c r="M30" s="6"/>
      <c r="N30" s="86">
        <f>'Absolute length test'!I25</f>
        <v>0</v>
      </c>
      <c r="O30" s="38"/>
      <c r="P30" s="6"/>
      <c r="Q30" s="55"/>
    </row>
    <row r="31" spans="1:20" s="6" customFormat="1" ht="18">
      <c r="A31" s="193"/>
      <c r="B31" s="13">
        <v>14</v>
      </c>
      <c r="C31" s="182">
        <f>'Absolute length test'!B18</f>
        <v>7883</v>
      </c>
      <c r="D31" s="39"/>
      <c r="E31" s="21"/>
      <c r="F31" s="139">
        <f>'Absolute length test'!D26</f>
        <v>7932</v>
      </c>
      <c r="G31" s="91"/>
      <c r="H31" s="21"/>
      <c r="I31" s="59"/>
      <c r="J31" s="14"/>
      <c r="K31" s="86">
        <f>'Absolute length test'!G18</f>
        <v>0</v>
      </c>
      <c r="L31" s="39"/>
      <c r="N31" s="86">
        <f>'Absolute length test'!I26</f>
        <v>0</v>
      </c>
      <c r="O31" s="38"/>
      <c r="Q31" s="55"/>
      <c r="S31" s="53"/>
    </row>
    <row r="32" spans="1:20" s="44" customFormat="1" ht="18.75" thickBot="1">
      <c r="A32" s="194"/>
      <c r="B32" s="13">
        <v>15</v>
      </c>
      <c r="C32" s="181"/>
      <c r="D32" s="39"/>
      <c r="E32" s="89"/>
      <c r="F32" s="139">
        <f>'Absolute length test'!D27</f>
        <v>7941</v>
      </c>
      <c r="G32" s="92"/>
      <c r="H32" s="89"/>
      <c r="I32" s="90"/>
      <c r="J32" s="47"/>
      <c r="K32" s="5"/>
      <c r="L32" s="39"/>
      <c r="N32" s="86">
        <f>'Absolute length test'!I27</f>
        <v>0</v>
      </c>
      <c r="O32" s="46"/>
      <c r="Q32" s="56"/>
      <c r="S32" s="109"/>
    </row>
    <row r="33" spans="1:20" s="26" customFormat="1" ht="21" thickBot="1">
      <c r="A33" s="30" t="s">
        <v>14</v>
      </c>
      <c r="B33" s="31"/>
      <c r="C33" s="197">
        <f>SUM(C26:C32)/6</f>
        <v>7961.166666666667</v>
      </c>
      <c r="D33" s="197"/>
      <c r="E33" s="98"/>
      <c r="F33" s="195">
        <f>SUM(F26:F32)/7</f>
        <v>8014.2857142857147</v>
      </c>
      <c r="G33" s="196"/>
      <c r="H33" s="98"/>
      <c r="I33" s="68">
        <f>C33-F33</f>
        <v>-53.119047619047706</v>
      </c>
      <c r="J33" s="32"/>
      <c r="K33" s="208">
        <f>SUM(K26:K32)/6</f>
        <v>0</v>
      </c>
      <c r="L33" s="209"/>
      <c r="N33" s="204">
        <f>SUM(N26:N32)/7</f>
        <v>0</v>
      </c>
      <c r="O33" s="205"/>
      <c r="Q33" s="87">
        <f>K33-N33</f>
        <v>0</v>
      </c>
      <c r="S33" s="105">
        <f>I33-Q33</f>
        <v>-53.119047619047706</v>
      </c>
      <c r="T33" s="133" t="str">
        <f>IF(S33&lt;20,Risers!$A$14,Risers!A34)</f>
        <v>Droite</v>
      </c>
    </row>
    <row r="34" spans="1:20" s="6" customFormat="1" ht="6.75" customHeight="1" thickBot="1">
      <c r="A34" s="24"/>
      <c r="B34" s="19"/>
      <c r="C34" s="35"/>
      <c r="D34" s="39"/>
      <c r="F34" s="37"/>
      <c r="G34" s="38"/>
      <c r="I34" s="55"/>
      <c r="J34" s="14"/>
      <c r="K34" s="35"/>
      <c r="L34" s="39"/>
      <c r="N34" s="37"/>
      <c r="O34" s="38"/>
      <c r="Q34" s="55"/>
      <c r="S34" s="53"/>
    </row>
    <row r="35" spans="1:20" ht="18.75" thickBot="1">
      <c r="A35" s="130" t="s">
        <v>16</v>
      </c>
      <c r="B35" s="66">
        <v>15</v>
      </c>
      <c r="C35" s="138">
        <f>'Absolute length test'!B19</f>
        <v>7744</v>
      </c>
      <c r="D35" s="143">
        <f>'Absolute length test'!D28</f>
        <v>7752</v>
      </c>
      <c r="I35" s="55"/>
      <c r="J35" s="14"/>
      <c r="K35" s="117">
        <f>'Absolute length test'!G19</f>
        <v>0</v>
      </c>
      <c r="L35" s="118">
        <f>'Absolute length test'!I27</f>
        <v>0</v>
      </c>
      <c r="M35" s="6"/>
      <c r="N35" s="33"/>
      <c r="O35" s="38"/>
      <c r="P35" s="6"/>
      <c r="Q35" s="55"/>
    </row>
    <row r="36" spans="1:20" ht="18.75" thickBot="1">
      <c r="A36" s="65"/>
      <c r="B36" s="31">
        <v>16</v>
      </c>
      <c r="C36" s="138">
        <f>'Absolute length test'!B20</f>
        <v>7718</v>
      </c>
      <c r="D36" s="143">
        <f>'Absolute length test'!D29</f>
        <v>7751</v>
      </c>
      <c r="I36" s="55"/>
      <c r="J36" s="14"/>
      <c r="K36" s="117">
        <f>'Absolute length test'!G20</f>
        <v>0</v>
      </c>
      <c r="L36" s="118">
        <f>'Absolute length test'!I28</f>
        <v>0</v>
      </c>
      <c r="M36" s="6"/>
      <c r="N36" s="33"/>
      <c r="O36" s="38"/>
      <c r="P36" s="6"/>
      <c r="Q36" s="55"/>
    </row>
    <row r="37" spans="1:20" ht="7.5" customHeight="1">
      <c r="A37" s="14"/>
      <c r="B37" s="13"/>
      <c r="C37" s="36"/>
      <c r="D37" s="40"/>
      <c r="I37" s="55"/>
      <c r="J37" s="14"/>
    </row>
    <row r="38" spans="1:20" s="4" customFormat="1" ht="15.75">
      <c r="A38" s="24" t="s">
        <v>28</v>
      </c>
      <c r="B38" s="19"/>
      <c r="C38" s="115"/>
      <c r="D38" s="19"/>
      <c r="I38" s="24"/>
      <c r="J38" s="24"/>
    </row>
    <row r="39" spans="1:20" s="4" customFormat="1" ht="15.75">
      <c r="A39" s="24"/>
      <c r="B39" s="19"/>
      <c r="C39" s="19"/>
      <c r="D39" s="19"/>
      <c r="I39" s="24"/>
      <c r="J39" s="24"/>
    </row>
    <row r="40" spans="1:20" s="4" customFormat="1" ht="15.75">
      <c r="A40" s="24"/>
      <c r="B40" s="19"/>
      <c r="C40" s="19"/>
      <c r="D40" s="19"/>
      <c r="I40" s="24"/>
      <c r="J40" s="24"/>
    </row>
    <row r="41" spans="1:20" s="4" customFormat="1" ht="15.75">
      <c r="A41" s="116"/>
      <c r="B41" s="19"/>
      <c r="C41" s="19"/>
      <c r="D41" s="19"/>
      <c r="I41" s="24"/>
      <c r="J41" s="24"/>
    </row>
    <row r="42" spans="1:20" s="4" customFormat="1" ht="15.75">
      <c r="A42" s="24"/>
      <c r="B42" s="19"/>
      <c r="C42" s="19"/>
      <c r="D42" s="19"/>
      <c r="F42" s="20"/>
      <c r="I42" s="24"/>
      <c r="J42" s="24"/>
    </row>
    <row r="43" spans="1:20" s="4" customFormat="1" ht="15.75">
      <c r="A43" s="24"/>
      <c r="B43" s="19"/>
      <c r="C43" s="19"/>
      <c r="D43" s="19"/>
      <c r="F43" s="20"/>
      <c r="I43" s="24"/>
      <c r="J43" s="24"/>
    </row>
    <row r="44" spans="1:20" s="4" customFormat="1" ht="15.75">
      <c r="A44" s="23"/>
      <c r="B44" s="19"/>
      <c r="C44" s="19"/>
      <c r="D44" s="19"/>
      <c r="F44" s="20"/>
      <c r="I44" s="24"/>
      <c r="J44" s="24"/>
    </row>
    <row r="45" spans="1:20" s="4" customFormat="1"/>
    <row r="46" spans="1:20" s="4" customFormat="1"/>
    <row r="47" spans="1:20" s="4" customFormat="1"/>
    <row r="48" spans="1:20" s="4" customFormat="1"/>
    <row r="49" spans="13:13" s="4" customFormat="1"/>
    <row r="50" spans="13:13" s="4" customFormat="1"/>
    <row r="51" spans="13:13" s="4" customFormat="1"/>
    <row r="52" spans="13:13" s="4" customFormat="1"/>
    <row r="53" spans="13:13" s="4" customFormat="1">
      <c r="M53" s="3"/>
    </row>
    <row r="54" spans="13:13" s="4" customFormat="1">
      <c r="M54" s="3"/>
    </row>
    <row r="55" spans="13:13" s="4" customFormat="1" ht="39.75" customHeight="1"/>
    <row r="56" spans="13:13" s="4" customFormat="1"/>
    <row r="57" spans="13:13" s="4" customFormat="1"/>
    <row r="58" spans="13:13" s="4" customFormat="1"/>
    <row r="59" spans="13:13" s="4" customFormat="1"/>
    <row r="60" spans="13:13" s="4" customFormat="1"/>
    <row r="61" spans="13:13" s="4" customFormat="1"/>
    <row r="62" spans="13:13" s="4" customFormat="1"/>
    <row r="63" spans="13:13" s="4" customFormat="1"/>
    <row r="64" spans="13:13" s="4" customFormat="1"/>
    <row r="65" spans="3:3" s="4" customFormat="1"/>
    <row r="66" spans="3:3" s="4" customFormat="1"/>
    <row r="67" spans="3:3" s="4" customFormat="1"/>
    <row r="68" spans="3:3" s="4" customFormat="1" ht="15.75">
      <c r="C68" s="12"/>
    </row>
    <row r="69" spans="3:3" s="4" customFormat="1" ht="15.75">
      <c r="C69" s="12"/>
    </row>
    <row r="70" spans="3:3" s="4" customFormat="1" ht="15.75">
      <c r="C70" s="12"/>
    </row>
    <row r="71" spans="3:3" s="4" customFormat="1" ht="15.75">
      <c r="C71" s="12"/>
    </row>
    <row r="72" spans="3:3" s="4" customFormat="1" ht="15.75">
      <c r="C72" s="12"/>
    </row>
    <row r="73" spans="3:3" s="4" customFormat="1" ht="15.75">
      <c r="C73" s="12"/>
    </row>
    <row r="74" spans="3:3" s="4" customFormat="1" ht="15.75">
      <c r="C74" s="12"/>
    </row>
    <row r="75" spans="3:3" s="4" customFormat="1" ht="15.75">
      <c r="C75" s="12"/>
    </row>
    <row r="76" spans="3:3" s="4" customFormat="1" ht="15.75">
      <c r="C76" s="12"/>
    </row>
    <row r="77" spans="3:3" s="4" customFormat="1" ht="15.75">
      <c r="C77" s="12"/>
    </row>
    <row r="78" spans="3:3" s="4" customFormat="1" ht="15.75">
      <c r="C78" s="12"/>
    </row>
    <row r="79" spans="3:3" s="4" customFormat="1" ht="15.75">
      <c r="C79" s="12"/>
    </row>
    <row r="80" spans="3:3" s="4" customFormat="1" ht="15.75">
      <c r="C80" s="12"/>
    </row>
    <row r="81" spans="3:3" s="4" customFormat="1" ht="15.75">
      <c r="C81" s="12"/>
    </row>
    <row r="82" spans="3:3" s="4" customFormat="1" ht="15.75">
      <c r="C82" s="12"/>
    </row>
    <row r="83" spans="3:3" ht="15.75">
      <c r="C83" s="37"/>
    </row>
  </sheetData>
  <mergeCells count="17">
    <mergeCell ref="C33:D33"/>
    <mergeCell ref="F33:G33"/>
    <mergeCell ref="C1:I1"/>
    <mergeCell ref="K1:Q1"/>
    <mergeCell ref="K14:L14"/>
    <mergeCell ref="N14:O14"/>
    <mergeCell ref="K24:L24"/>
    <mergeCell ref="N24:O24"/>
    <mergeCell ref="K33:L33"/>
    <mergeCell ref="N33:O33"/>
    <mergeCell ref="A6:A13"/>
    <mergeCell ref="A16:A23"/>
    <mergeCell ref="A26:A32"/>
    <mergeCell ref="C14:D14"/>
    <mergeCell ref="F14:G14"/>
    <mergeCell ref="C24:D24"/>
    <mergeCell ref="F24:G24"/>
  </mergeCells>
  <conditionalFormatting sqref="S14 S24 S33">
    <cfRule type="cellIs" dxfId="7" priority="3" operator="greaterThan">
      <formula>20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3"/>
  <sheetViews>
    <sheetView workbookViewId="0">
      <selection activeCell="C20" sqref="C20"/>
    </sheetView>
  </sheetViews>
  <sheetFormatPr defaultRowHeight="15"/>
  <cols>
    <col min="1" max="2" width="9.140625" style="6"/>
    <col min="3" max="3" width="9.140625" style="33"/>
    <col min="4" max="4" width="9.140625" style="38"/>
    <col min="5" max="5" width="2.28515625" style="6" customWidth="1"/>
    <col min="6" max="6" width="9.140625" style="33"/>
    <col min="7" max="7" width="9.140625" style="38"/>
    <col min="8" max="8" width="2.5703125" style="6" customWidth="1"/>
    <col min="9" max="9" width="13.28515625" style="53" customWidth="1"/>
    <col min="10" max="10" width="4.140625" style="6" customWidth="1"/>
    <col min="11" max="12" width="9.140625" style="6"/>
    <col min="13" max="13" width="2.5703125" style="6" customWidth="1"/>
    <col min="14" max="14" width="9.140625" style="6"/>
    <col min="15" max="15" width="8.42578125" style="6" customWidth="1"/>
    <col min="16" max="16" width="2.28515625" style="6" customWidth="1"/>
    <col min="17" max="17" width="13.7109375" style="6" customWidth="1"/>
    <col min="18" max="18" width="4.140625" style="6" customWidth="1"/>
    <col min="19" max="19" width="14.42578125" style="53" customWidth="1"/>
    <col min="20" max="16384" width="9.140625" style="6"/>
  </cols>
  <sheetData>
    <row r="1" spans="1:20" ht="15.75" thickBot="1">
      <c r="C1" s="198" t="s">
        <v>17</v>
      </c>
      <c r="D1" s="199"/>
      <c r="E1" s="199"/>
      <c r="F1" s="199"/>
      <c r="G1" s="199"/>
      <c r="H1" s="199"/>
      <c r="I1" s="200"/>
      <c r="K1" s="201" t="s">
        <v>29</v>
      </c>
      <c r="L1" s="202"/>
      <c r="M1" s="202"/>
      <c r="N1" s="202"/>
      <c r="O1" s="202"/>
      <c r="P1" s="202"/>
      <c r="Q1" s="203"/>
      <c r="S1" s="114" t="s">
        <v>21</v>
      </c>
    </row>
    <row r="2" spans="1:20" ht="6" customHeight="1">
      <c r="C2" s="72"/>
      <c r="D2" s="67"/>
      <c r="F2" s="72"/>
      <c r="G2" s="67"/>
      <c r="I2" s="69"/>
      <c r="K2" s="79"/>
      <c r="L2" s="80"/>
      <c r="N2" s="79"/>
      <c r="O2" s="80"/>
      <c r="Q2" s="111"/>
      <c r="S2" s="106"/>
    </row>
    <row r="3" spans="1:20" ht="15.75">
      <c r="A3" s="8"/>
      <c r="B3" s="9"/>
      <c r="C3" s="73" t="s">
        <v>0</v>
      </c>
      <c r="D3" s="73" t="s">
        <v>1</v>
      </c>
      <c r="F3" s="75" t="s">
        <v>2</v>
      </c>
      <c r="G3" s="73" t="s">
        <v>3</v>
      </c>
      <c r="I3" s="70"/>
      <c r="J3" s="8"/>
      <c r="K3" s="81" t="s">
        <v>0</v>
      </c>
      <c r="L3" s="81" t="s">
        <v>1</v>
      </c>
      <c r="N3" s="83" t="s">
        <v>2</v>
      </c>
      <c r="O3" s="81" t="s">
        <v>3</v>
      </c>
      <c r="Q3" s="112"/>
      <c r="S3" s="106"/>
    </row>
    <row r="4" spans="1:20" ht="31.5">
      <c r="A4" s="10" t="s">
        <v>27</v>
      </c>
      <c r="B4" s="11"/>
      <c r="C4" s="74" t="s">
        <v>4</v>
      </c>
      <c r="D4" s="74" t="s">
        <v>4</v>
      </c>
      <c r="F4" s="76" t="s">
        <v>4</v>
      </c>
      <c r="G4" s="74" t="s">
        <v>4</v>
      </c>
      <c r="I4" s="71" t="s">
        <v>15</v>
      </c>
      <c r="J4" s="12"/>
      <c r="K4" s="82" t="s">
        <v>4</v>
      </c>
      <c r="L4" s="82" t="s">
        <v>4</v>
      </c>
      <c r="N4" s="84" t="s">
        <v>4</v>
      </c>
      <c r="O4" s="82" t="s">
        <v>4</v>
      </c>
      <c r="Q4" s="113" t="s">
        <v>15</v>
      </c>
      <c r="S4" s="107" t="s">
        <v>20</v>
      </c>
    </row>
    <row r="5" spans="1:20" s="26" customFormat="1" ht="8.25" customHeight="1" thickBot="1">
      <c r="A5" s="27"/>
      <c r="B5" s="28"/>
      <c r="C5" s="34"/>
      <c r="D5" s="41"/>
      <c r="F5" s="34"/>
      <c r="G5" s="42"/>
      <c r="I5" s="54"/>
      <c r="J5" s="1"/>
      <c r="K5" s="34"/>
      <c r="L5" s="41"/>
      <c r="N5" s="34"/>
      <c r="O5" s="42"/>
      <c r="Q5" s="54"/>
      <c r="S5" s="108"/>
    </row>
    <row r="6" spans="1:20" ht="18">
      <c r="A6" s="192" t="s">
        <v>11</v>
      </c>
      <c r="B6" s="13">
        <v>1</v>
      </c>
      <c r="C6" s="136">
        <f>'Absolute length test'!B5</f>
        <v>8784</v>
      </c>
      <c r="D6" s="136">
        <f>'Absolute length test'!C5</f>
        <v>8764</v>
      </c>
      <c r="E6" s="21"/>
      <c r="F6" s="136">
        <f>'Absolute length test'!D5</f>
        <v>8781</v>
      </c>
      <c r="G6" s="136">
        <f>'Absolute length test'!E5</f>
        <v>8906</v>
      </c>
      <c r="H6" s="21"/>
      <c r="I6" s="59"/>
      <c r="J6" s="14"/>
      <c r="K6" s="85">
        <f>'Absolute length test'!W5</f>
        <v>0</v>
      </c>
      <c r="L6" s="85">
        <f>'Absolute length test'!X5</f>
        <v>0</v>
      </c>
      <c r="M6" s="21"/>
      <c r="N6" s="85">
        <f>'Absolute length test'!Y5</f>
        <v>0</v>
      </c>
      <c r="O6" s="85">
        <f>'Absolute length test'!Z5</f>
        <v>0</v>
      </c>
      <c r="P6" s="21"/>
      <c r="Q6" s="59"/>
      <c r="S6" s="53" t="s">
        <v>22</v>
      </c>
    </row>
    <row r="7" spans="1:20" ht="18">
      <c r="A7" s="193"/>
      <c r="B7" s="13">
        <v>2</v>
      </c>
      <c r="C7" s="136">
        <f>'Absolute length test'!B6</f>
        <v>8659</v>
      </c>
      <c r="D7" s="136">
        <f>'Absolute length test'!C6</f>
        <v>8637</v>
      </c>
      <c r="E7" s="21"/>
      <c r="F7" s="136">
        <f>'Absolute length test'!D6</f>
        <v>8727</v>
      </c>
      <c r="G7" s="136">
        <f>'Absolute length test'!E6</f>
        <v>8855</v>
      </c>
      <c r="H7" s="21"/>
      <c r="I7" s="88"/>
      <c r="J7" s="14"/>
      <c r="K7" s="85">
        <f>'Absolute length test'!W6</f>
        <v>0</v>
      </c>
      <c r="L7" s="85">
        <f>'Absolute length test'!X6</f>
        <v>0</v>
      </c>
      <c r="M7" s="21"/>
      <c r="N7" s="85">
        <f>'Absolute length test'!Y6</f>
        <v>0</v>
      </c>
      <c r="O7" s="85">
        <f>'Absolute length test'!Z6</f>
        <v>0</v>
      </c>
      <c r="P7" s="21"/>
      <c r="Q7" s="88"/>
      <c r="S7" s="53" t="s">
        <v>19</v>
      </c>
    </row>
    <row r="8" spans="1:20" ht="18">
      <c r="A8" s="193"/>
      <c r="B8" s="13">
        <v>3</v>
      </c>
      <c r="C8" s="136">
        <f>'Absolute length test'!B7</f>
        <v>8625</v>
      </c>
      <c r="D8" s="136">
        <f>'Absolute length test'!C7</f>
        <v>8604</v>
      </c>
      <c r="E8" s="21"/>
      <c r="F8" s="136">
        <f>'Absolute length test'!D7</f>
        <v>8627</v>
      </c>
      <c r="G8" s="136">
        <f>'Absolute length test'!E7</f>
        <v>8756</v>
      </c>
      <c r="H8" s="21"/>
      <c r="I8" s="59"/>
      <c r="J8" s="14"/>
      <c r="K8" s="85">
        <f>'Absolute length test'!W7</f>
        <v>0</v>
      </c>
      <c r="L8" s="85">
        <f>'Absolute length test'!X7</f>
        <v>0</v>
      </c>
      <c r="M8" s="21"/>
      <c r="N8" s="85">
        <f>'Absolute length test'!Y7</f>
        <v>0</v>
      </c>
      <c r="O8" s="85">
        <f>'Absolute length test'!Z7</f>
        <v>0</v>
      </c>
      <c r="P8" s="21"/>
      <c r="Q8" s="59"/>
      <c r="S8" s="53" t="s">
        <v>23</v>
      </c>
    </row>
    <row r="9" spans="1:20" ht="18">
      <c r="A9" s="193"/>
      <c r="B9" s="13">
        <v>4</v>
      </c>
      <c r="C9" s="136">
        <f>'Absolute length test'!B8</f>
        <v>8686</v>
      </c>
      <c r="D9" s="136">
        <f>'Absolute length test'!C8</f>
        <v>8667</v>
      </c>
      <c r="E9" s="21"/>
      <c r="F9" s="136">
        <f>'Absolute length test'!D8</f>
        <v>8623</v>
      </c>
      <c r="G9" s="136">
        <f>'Absolute length test'!E8</f>
        <v>8751</v>
      </c>
      <c r="H9" s="21"/>
      <c r="I9" s="59"/>
      <c r="J9" s="14"/>
      <c r="K9" s="85">
        <f>'Absolute length test'!W8</f>
        <v>0</v>
      </c>
      <c r="L9" s="85">
        <f>'Absolute length test'!X8</f>
        <v>0</v>
      </c>
      <c r="M9" s="21"/>
      <c r="N9" s="85">
        <f>'Absolute length test'!Y8</f>
        <v>0</v>
      </c>
      <c r="O9" s="85">
        <f>'Absolute length test'!Z8</f>
        <v>0</v>
      </c>
      <c r="P9" s="21"/>
      <c r="Q9" s="59"/>
      <c r="S9" s="53" t="s">
        <v>24</v>
      </c>
    </row>
    <row r="10" spans="1:20" ht="18">
      <c r="A10" s="193"/>
      <c r="B10" s="13"/>
      <c r="C10" s="43"/>
      <c r="D10" s="61"/>
      <c r="E10" s="21"/>
      <c r="F10" s="136">
        <f>'Absolute length test'!D9</f>
        <v>8595</v>
      </c>
      <c r="G10" s="91"/>
      <c r="H10" s="21"/>
      <c r="I10" s="59"/>
      <c r="J10" s="14"/>
      <c r="K10" s="43"/>
      <c r="L10" s="61"/>
      <c r="M10" s="21"/>
      <c r="N10" s="85">
        <f>'Absolute length test'!Y9</f>
        <v>0</v>
      </c>
      <c r="O10" s="91"/>
      <c r="P10" s="21"/>
      <c r="Q10" s="59"/>
      <c r="S10" s="53" t="s">
        <v>25</v>
      </c>
    </row>
    <row r="11" spans="1:20" ht="18">
      <c r="A11" s="193"/>
      <c r="B11" s="13"/>
      <c r="C11" s="43"/>
      <c r="D11" s="61"/>
      <c r="E11" s="21"/>
      <c r="F11" s="136">
        <f>'Absolute length test'!D10</f>
        <v>8586</v>
      </c>
      <c r="G11" s="91"/>
      <c r="H11" s="21"/>
      <c r="I11" s="59"/>
      <c r="J11" s="14"/>
      <c r="K11" s="43"/>
      <c r="L11" s="61"/>
      <c r="M11" s="21"/>
      <c r="N11" s="85">
        <f>'Absolute length test'!Y10</f>
        <v>0</v>
      </c>
      <c r="O11" s="91"/>
      <c r="P11" s="21"/>
      <c r="Q11" s="59"/>
      <c r="S11" s="53" t="s">
        <v>26</v>
      </c>
    </row>
    <row r="12" spans="1:20" ht="18">
      <c r="A12" s="193"/>
      <c r="B12" s="13"/>
      <c r="C12" s="43"/>
      <c r="D12" s="61"/>
      <c r="E12" s="21"/>
      <c r="F12" s="136">
        <f>'Absolute length test'!D11</f>
        <v>8629</v>
      </c>
      <c r="G12" s="91"/>
      <c r="H12" s="21"/>
      <c r="I12" s="59"/>
      <c r="J12" s="14"/>
      <c r="K12" s="43"/>
      <c r="L12" s="61"/>
      <c r="M12" s="21"/>
      <c r="N12" s="85">
        <f>'Absolute length test'!Y11</f>
        <v>0</v>
      </c>
      <c r="O12" s="91"/>
      <c r="P12" s="21"/>
      <c r="Q12" s="59"/>
      <c r="S12" s="119" t="s">
        <v>36</v>
      </c>
    </row>
    <row r="13" spans="1:20" s="44" customFormat="1" ht="18.75" thickBot="1">
      <c r="A13" s="194"/>
      <c r="B13" s="45"/>
      <c r="C13" s="93"/>
      <c r="D13" s="94"/>
      <c r="E13" s="89"/>
      <c r="F13" s="136">
        <f>'Absolute length test'!D12</f>
        <v>8658</v>
      </c>
      <c r="G13" s="92"/>
      <c r="H13" s="89"/>
      <c r="I13" s="90"/>
      <c r="J13" s="47"/>
      <c r="K13" s="93"/>
      <c r="L13" s="94"/>
      <c r="M13" s="89"/>
      <c r="N13" s="85">
        <f>'Absolute length test'!Y12</f>
        <v>0</v>
      </c>
      <c r="O13" s="92"/>
      <c r="P13" s="89"/>
      <c r="Q13" s="90"/>
      <c r="S13" s="109"/>
    </row>
    <row r="14" spans="1:20" s="26" customFormat="1" ht="21" thickBot="1">
      <c r="A14" s="77" t="s">
        <v>14</v>
      </c>
      <c r="B14" s="78"/>
      <c r="C14" s="195">
        <f>(SUM(D6:D13)+SUM(C6:C13))/8</f>
        <v>8678.25</v>
      </c>
      <c r="D14" s="196"/>
      <c r="E14" s="98"/>
      <c r="F14" s="195">
        <f>(SUM(F6:F13)+SUM(G6:G9))/12</f>
        <v>8707.8333333333339</v>
      </c>
      <c r="G14" s="196"/>
      <c r="H14" s="98"/>
      <c r="I14" s="68">
        <f>C14-F14</f>
        <v>-29.58333333333394</v>
      </c>
      <c r="J14" s="32"/>
      <c r="K14" s="204">
        <f>(SUM(L6:L13)+SUM(K6:K13))/8</f>
        <v>0</v>
      </c>
      <c r="L14" s="205"/>
      <c r="M14" s="98"/>
      <c r="N14" s="206">
        <f>(SUM(N6:N13)+SUM(O6:O9))/12</f>
        <v>0</v>
      </c>
      <c r="O14" s="207"/>
      <c r="P14" s="98"/>
      <c r="Q14" s="87">
        <f>K14-N14</f>
        <v>0</v>
      </c>
      <c r="S14" s="105">
        <f>I14-Q14</f>
        <v>-29.58333333333394</v>
      </c>
      <c r="T14" s="133" t="str">
        <f>IF(S14&lt;20,Risers!$A$14,Risers!A15)</f>
        <v>Droite</v>
      </c>
    </row>
    <row r="15" spans="1:20" s="25" customFormat="1" ht="6.75" customHeight="1" thickBot="1">
      <c r="A15" s="48"/>
      <c r="B15" s="49"/>
      <c r="C15" s="50"/>
      <c r="D15" s="51"/>
      <c r="F15" s="50"/>
      <c r="G15" s="52"/>
      <c r="H15" s="52"/>
      <c r="I15" s="57"/>
      <c r="J15" s="48"/>
      <c r="K15" s="50"/>
      <c r="L15" s="51"/>
      <c r="N15" s="175"/>
      <c r="O15" s="26"/>
      <c r="Q15" s="57"/>
      <c r="S15" s="110"/>
    </row>
    <row r="16" spans="1:20" ht="18" customHeight="1">
      <c r="A16" s="192" t="s">
        <v>12</v>
      </c>
      <c r="B16" s="13">
        <v>5</v>
      </c>
      <c r="C16" s="137">
        <f>'Absolute length test'!B9</f>
        <v>8557</v>
      </c>
      <c r="D16" s="136">
        <f>'Absolute length test'!C9</f>
        <v>8540</v>
      </c>
      <c r="E16" s="21"/>
      <c r="F16" s="168">
        <f>'Absolute length test'!D13</f>
        <v>8568</v>
      </c>
      <c r="G16" s="163"/>
      <c r="H16" s="173"/>
      <c r="I16" s="59"/>
      <c r="J16" s="14"/>
      <c r="K16" s="85">
        <f>'Absolute length test'!W9</f>
        <v>0</v>
      </c>
      <c r="L16" s="85">
        <f>'Absolute length test'!X9</f>
        <v>0</v>
      </c>
      <c r="M16" s="21"/>
      <c r="N16" s="117">
        <f>'Absolute length test'!Y13</f>
        <v>0</v>
      </c>
      <c r="O16" s="5"/>
      <c r="P16" s="173"/>
      <c r="Q16" s="59"/>
    </row>
    <row r="17" spans="1:20" ht="18">
      <c r="A17" s="193"/>
      <c r="B17" s="13">
        <v>6</v>
      </c>
      <c r="C17" s="137">
        <f>'Absolute length test'!B10</f>
        <v>8401</v>
      </c>
      <c r="D17" s="136">
        <f>'Absolute length test'!C10</f>
        <v>8384</v>
      </c>
      <c r="E17" s="21"/>
      <c r="F17" s="168">
        <f>'Absolute length test'!D14</f>
        <v>8511</v>
      </c>
      <c r="G17" s="163"/>
      <c r="H17" s="174"/>
      <c r="I17" s="59"/>
      <c r="J17" s="14"/>
      <c r="K17" s="85">
        <f>'Absolute length test'!W10</f>
        <v>0</v>
      </c>
      <c r="L17" s="85">
        <f>'Absolute length test'!X10</f>
        <v>0</v>
      </c>
      <c r="M17" s="21"/>
      <c r="N17" s="85">
        <f>'Absolute length test'!Y14</f>
        <v>0</v>
      </c>
      <c r="O17" s="5"/>
      <c r="P17" s="174"/>
      <c r="Q17" s="88"/>
    </row>
    <row r="18" spans="1:20" ht="18">
      <c r="A18" s="193"/>
      <c r="B18" s="13">
        <v>7</v>
      </c>
      <c r="C18" s="137">
        <f>'Absolute length test'!B11</f>
        <v>8327</v>
      </c>
      <c r="D18" s="136">
        <f>'Absolute length test'!C11</f>
        <v>8311</v>
      </c>
      <c r="E18" s="21"/>
      <c r="F18" s="168">
        <f>'Absolute length test'!D15</f>
        <v>8396</v>
      </c>
      <c r="G18" s="163"/>
      <c r="H18" s="174"/>
      <c r="I18" s="95"/>
      <c r="J18" s="15"/>
      <c r="K18" s="85">
        <f>'Absolute length test'!W11</f>
        <v>0</v>
      </c>
      <c r="L18" s="85">
        <f>'Absolute length test'!X11</f>
        <v>0</v>
      </c>
      <c r="M18" s="21"/>
      <c r="N18" s="85">
        <f>'Absolute length test'!Y15</f>
        <v>0</v>
      </c>
      <c r="O18" s="5"/>
      <c r="P18" s="174"/>
      <c r="Q18" s="59"/>
    </row>
    <row r="19" spans="1:20" ht="18">
      <c r="A19" s="193"/>
      <c r="B19" s="13">
        <v>8</v>
      </c>
      <c r="C19" s="137">
        <f>'Absolute length test'!B12</f>
        <v>8356</v>
      </c>
      <c r="D19" s="136">
        <f>'Absolute length test'!C12</f>
        <v>8343</v>
      </c>
      <c r="E19" s="21"/>
      <c r="F19" s="168">
        <f>'Absolute length test'!D16</f>
        <v>8389</v>
      </c>
      <c r="G19" s="163"/>
      <c r="H19" s="174"/>
      <c r="I19" s="96"/>
      <c r="J19" s="17"/>
      <c r="K19" s="85">
        <f>'Absolute length test'!W12</f>
        <v>0</v>
      </c>
      <c r="L19" s="85">
        <f>'Absolute length test'!X12</f>
        <v>0</v>
      </c>
      <c r="M19" s="21"/>
      <c r="N19" s="85">
        <f>'Absolute length test'!Y16</f>
        <v>0</v>
      </c>
      <c r="O19" s="5"/>
      <c r="P19" s="174"/>
      <c r="Q19" s="59"/>
    </row>
    <row r="20" spans="1:20" ht="18">
      <c r="A20" s="193"/>
      <c r="B20" s="13"/>
      <c r="C20" s="43"/>
      <c r="D20" s="61"/>
      <c r="E20" s="21"/>
      <c r="F20" s="168">
        <f>'Absolute length test'!D17</f>
        <v>8334</v>
      </c>
      <c r="G20" s="91"/>
      <c r="H20" s="21"/>
      <c r="I20" s="96"/>
      <c r="J20" s="17"/>
      <c r="K20" s="43"/>
      <c r="L20" s="61"/>
      <c r="M20" s="21"/>
      <c r="N20" s="85">
        <f>'Absolute length test'!Y17</f>
        <v>0</v>
      </c>
      <c r="O20" s="91"/>
      <c r="P20" s="21"/>
      <c r="Q20" s="59"/>
    </row>
    <row r="21" spans="1:20" ht="18">
      <c r="A21" s="193"/>
      <c r="B21" s="13"/>
      <c r="C21" s="43"/>
      <c r="D21" s="61"/>
      <c r="E21" s="21"/>
      <c r="F21" s="168">
        <f>'Absolute length test'!D18</f>
        <v>8316</v>
      </c>
      <c r="G21" s="91"/>
      <c r="H21" s="21"/>
      <c r="I21" s="96"/>
      <c r="J21" s="17"/>
      <c r="K21" s="43"/>
      <c r="L21" s="61"/>
      <c r="M21" s="21"/>
      <c r="N21" s="85">
        <f>'Absolute length test'!Y18</f>
        <v>0</v>
      </c>
      <c r="O21" s="91"/>
      <c r="P21" s="21"/>
      <c r="Q21" s="59"/>
    </row>
    <row r="22" spans="1:20" ht="18">
      <c r="A22" s="193"/>
      <c r="B22" s="13"/>
      <c r="C22" s="43"/>
      <c r="D22" s="61"/>
      <c r="E22" s="21"/>
      <c r="F22" s="168">
        <f>'Absolute length test'!D19</f>
        <v>8342</v>
      </c>
      <c r="G22" s="91"/>
      <c r="H22" s="21"/>
      <c r="I22" s="96"/>
      <c r="J22" s="17"/>
      <c r="K22" s="43"/>
      <c r="L22" s="61"/>
      <c r="M22" s="21"/>
      <c r="N22" s="85">
        <f>'Absolute length test'!Y19</f>
        <v>0</v>
      </c>
      <c r="O22" s="91"/>
      <c r="P22" s="21"/>
      <c r="Q22" s="59"/>
    </row>
    <row r="23" spans="1:20" s="44" customFormat="1" ht="18.75" thickBot="1">
      <c r="A23" s="194"/>
      <c r="B23" s="45"/>
      <c r="C23" s="93"/>
      <c r="D23" s="94"/>
      <c r="E23" s="89"/>
      <c r="F23" s="168">
        <f>'Absolute length test'!D20</f>
        <v>8368</v>
      </c>
      <c r="G23" s="92"/>
      <c r="H23" s="89"/>
      <c r="I23" s="97"/>
      <c r="J23" s="62"/>
      <c r="K23" s="93"/>
      <c r="L23" s="94"/>
      <c r="M23" s="89"/>
      <c r="N23" s="85">
        <f>'Absolute length test'!Y20</f>
        <v>0</v>
      </c>
      <c r="O23" s="92"/>
      <c r="P23" s="89"/>
      <c r="Q23" s="90"/>
      <c r="S23" s="109"/>
    </row>
    <row r="24" spans="1:20" s="26" customFormat="1" ht="21" thickBot="1">
      <c r="A24" s="30" t="s">
        <v>14</v>
      </c>
      <c r="B24" s="31"/>
      <c r="C24" s="195">
        <f>(SUM(D16:D23)+SUM(C16:C23))/8</f>
        <v>8402.375</v>
      </c>
      <c r="D24" s="196"/>
      <c r="E24" s="98"/>
      <c r="F24" s="195">
        <f>(SUM(F16:F23))/8</f>
        <v>8403</v>
      </c>
      <c r="G24" s="196"/>
      <c r="H24" s="98"/>
      <c r="I24" s="68">
        <f>C24-F24</f>
        <v>-0.625</v>
      </c>
      <c r="J24" s="32"/>
      <c r="K24" s="204">
        <f>(SUM(L16:L23)+SUM(K16:K23))/8</f>
        <v>0</v>
      </c>
      <c r="L24" s="205"/>
      <c r="M24" s="98"/>
      <c r="N24" s="204">
        <f>(SUM(N16:N23))/8</f>
        <v>0</v>
      </c>
      <c r="O24" s="205"/>
      <c r="P24" s="98"/>
      <c r="Q24" s="87">
        <f>K24-N24</f>
        <v>0</v>
      </c>
      <c r="S24" s="105">
        <f>I24-Q24</f>
        <v>-0.625</v>
      </c>
      <c r="T24" s="133" t="str">
        <f>IF(S24&lt;20,Risers!$A$14,Risers!A26)</f>
        <v>Droite</v>
      </c>
    </row>
    <row r="25" spans="1:20" s="25" customFormat="1" ht="6" customHeight="1" thickBot="1">
      <c r="A25" s="48"/>
      <c r="B25" s="49"/>
      <c r="C25" s="50"/>
      <c r="D25" s="51"/>
      <c r="F25" s="50"/>
      <c r="G25" s="52"/>
      <c r="I25" s="63"/>
      <c r="J25" s="64"/>
      <c r="K25" s="50"/>
      <c r="L25" s="51"/>
      <c r="N25" s="50"/>
      <c r="O25" s="52"/>
      <c r="Q25" s="63"/>
      <c r="S25" s="110"/>
    </row>
    <row r="26" spans="1:20" ht="18" customHeight="1">
      <c r="A26" s="192" t="s">
        <v>13</v>
      </c>
      <c r="B26" s="13">
        <v>9</v>
      </c>
      <c r="C26" s="138">
        <f>'Absolute length test'!B13</f>
        <v>8087</v>
      </c>
      <c r="D26" s="39"/>
      <c r="E26" s="21"/>
      <c r="F26" s="139">
        <f>'Absolute length test'!D21</f>
        <v>8142</v>
      </c>
      <c r="G26" s="91"/>
      <c r="H26" s="21"/>
      <c r="I26" s="96"/>
      <c r="J26" s="15"/>
      <c r="K26" s="85">
        <f>'Absolute length test'!W13</f>
        <v>0</v>
      </c>
      <c r="L26" s="39"/>
      <c r="N26" s="86">
        <f>'Absolute length test'!Y21</f>
        <v>0</v>
      </c>
      <c r="O26" s="38"/>
      <c r="Q26" s="58"/>
    </row>
    <row r="27" spans="1:20" ht="18">
      <c r="A27" s="193"/>
      <c r="B27" s="13">
        <v>10</v>
      </c>
      <c r="C27" s="138">
        <f>'Absolute length test'!B14</f>
        <v>8037</v>
      </c>
      <c r="D27" s="39"/>
      <c r="E27" s="21"/>
      <c r="F27" s="139">
        <f>'Absolute length test'!D22</f>
        <v>8074</v>
      </c>
      <c r="G27" s="91"/>
      <c r="H27" s="21"/>
      <c r="I27" s="59"/>
      <c r="J27" s="16"/>
      <c r="K27" s="85">
        <f>'Absolute length test'!W14</f>
        <v>0</v>
      </c>
      <c r="L27" s="39"/>
      <c r="N27" s="86">
        <f>'Absolute length test'!Y22</f>
        <v>0</v>
      </c>
      <c r="O27" s="38"/>
      <c r="Q27" s="59"/>
    </row>
    <row r="28" spans="1:20" ht="18">
      <c r="A28" s="193"/>
      <c r="B28" s="13">
        <v>11</v>
      </c>
      <c r="C28" s="138">
        <f>'Absolute length test'!B15</f>
        <v>7943</v>
      </c>
      <c r="D28" s="39"/>
      <c r="E28" s="21"/>
      <c r="F28" s="139">
        <f>'Absolute length test'!D23</f>
        <v>8055</v>
      </c>
      <c r="G28" s="91"/>
      <c r="H28" s="21"/>
      <c r="I28" s="99"/>
      <c r="J28" s="18"/>
      <c r="K28" s="85">
        <f>'Absolute length test'!W15</f>
        <v>0</v>
      </c>
      <c r="L28" s="39"/>
      <c r="N28" s="86">
        <f>'Absolute length test'!Y23</f>
        <v>0</v>
      </c>
      <c r="O28" s="38"/>
      <c r="Q28" s="60"/>
    </row>
    <row r="29" spans="1:20" ht="18">
      <c r="A29" s="193"/>
      <c r="B29" s="13">
        <v>12</v>
      </c>
      <c r="C29" s="180">
        <f>'Absolute length test'!B16</f>
        <v>7941</v>
      </c>
      <c r="D29" s="39"/>
      <c r="E29" s="21"/>
      <c r="F29" s="139">
        <f>'Absolute length test'!D24</f>
        <v>7976</v>
      </c>
      <c r="G29" s="91"/>
      <c r="H29" s="21"/>
      <c r="I29" s="59"/>
      <c r="J29" s="14"/>
      <c r="K29" s="85">
        <f>'Absolute length test'!W16</f>
        <v>0</v>
      </c>
      <c r="L29" s="39"/>
      <c r="N29" s="86">
        <f>'Absolute length test'!Y24</f>
        <v>0</v>
      </c>
      <c r="O29" s="38"/>
      <c r="Q29" s="55"/>
    </row>
    <row r="30" spans="1:20" ht="18">
      <c r="A30" s="193"/>
      <c r="B30" s="13">
        <v>13</v>
      </c>
      <c r="C30" s="182">
        <f>'Absolute length test'!B17</f>
        <v>7876</v>
      </c>
      <c r="D30" s="39"/>
      <c r="E30" s="21"/>
      <c r="F30" s="139">
        <f>'Absolute length test'!D25</f>
        <v>7980</v>
      </c>
      <c r="G30" s="91"/>
      <c r="H30" s="21"/>
      <c r="I30" s="59"/>
      <c r="J30" s="14"/>
      <c r="K30" s="85">
        <f>'Absolute length test'!W17</f>
        <v>0</v>
      </c>
      <c r="L30" s="39"/>
      <c r="N30" s="86">
        <f>'Absolute length test'!Y25</f>
        <v>0</v>
      </c>
      <c r="O30" s="38"/>
      <c r="Q30" s="55"/>
    </row>
    <row r="31" spans="1:20" ht="18">
      <c r="A31" s="193"/>
      <c r="B31" s="13">
        <v>14</v>
      </c>
      <c r="C31" s="182">
        <f>'Absolute length test'!B18</f>
        <v>7883</v>
      </c>
      <c r="D31" s="39"/>
      <c r="E31" s="21"/>
      <c r="F31" s="139">
        <f>'Absolute length test'!D26</f>
        <v>7932</v>
      </c>
      <c r="G31" s="91"/>
      <c r="H31" s="21"/>
      <c r="I31" s="59"/>
      <c r="J31" s="14"/>
      <c r="K31" s="86">
        <f>'Absolute length test'!W18</f>
        <v>0</v>
      </c>
      <c r="L31" s="39"/>
      <c r="N31" s="86">
        <f>'Absolute length test'!Y26</f>
        <v>0</v>
      </c>
      <c r="O31" s="38"/>
      <c r="Q31" s="55"/>
    </row>
    <row r="32" spans="1:20" s="44" customFormat="1" ht="18.75" thickBot="1">
      <c r="A32" s="194"/>
      <c r="B32" s="13">
        <v>15</v>
      </c>
      <c r="C32" s="181"/>
      <c r="D32" s="39"/>
      <c r="E32" s="89"/>
      <c r="F32" s="139">
        <f>'Absolute length test'!D27</f>
        <v>7941</v>
      </c>
      <c r="G32" s="92"/>
      <c r="H32" s="89"/>
      <c r="I32" s="90"/>
      <c r="J32" s="47"/>
      <c r="K32" s="5"/>
      <c r="L32" s="39"/>
      <c r="N32" s="86">
        <f>'Absolute length test'!Y27</f>
        <v>0</v>
      </c>
      <c r="O32" s="46"/>
      <c r="Q32" s="56"/>
      <c r="S32" s="109"/>
    </row>
    <row r="33" spans="1:20" s="26" customFormat="1" ht="21" thickBot="1">
      <c r="A33" s="30" t="s">
        <v>14</v>
      </c>
      <c r="B33" s="31"/>
      <c r="C33" s="197">
        <f>SUM(C26:C32)/6</f>
        <v>7961.166666666667</v>
      </c>
      <c r="D33" s="197"/>
      <c r="E33" s="98"/>
      <c r="F33" s="195">
        <f>SUM(F26:F32)/7</f>
        <v>8014.2857142857147</v>
      </c>
      <c r="G33" s="196"/>
      <c r="H33" s="98"/>
      <c r="I33" s="68">
        <f>C33-F33</f>
        <v>-53.119047619047706</v>
      </c>
      <c r="J33" s="32"/>
      <c r="K33" s="208">
        <f>SUM(K26:K32)/6</f>
        <v>0</v>
      </c>
      <c r="L33" s="209"/>
      <c r="N33" s="204">
        <f>SUM(N26:N32)/7</f>
        <v>0</v>
      </c>
      <c r="O33" s="205"/>
      <c r="Q33" s="87">
        <f>K33-N33</f>
        <v>0</v>
      </c>
      <c r="S33" s="105">
        <f>I33-Q33</f>
        <v>-53.119047619047706</v>
      </c>
      <c r="T33" s="133" t="str">
        <f>IF(S33&lt;20,Risers!$A$14,Risers!A34)</f>
        <v>Droite</v>
      </c>
    </row>
    <row r="34" spans="1:20" ht="6.75" customHeight="1" thickBot="1">
      <c r="A34" s="24"/>
      <c r="B34" s="19"/>
      <c r="C34" s="35"/>
      <c r="D34" s="39"/>
      <c r="F34" s="37"/>
      <c r="I34" s="55"/>
      <c r="J34" s="14"/>
      <c r="K34" s="35"/>
      <c r="L34" s="39"/>
      <c r="N34" s="37"/>
      <c r="O34" s="38"/>
      <c r="Q34" s="55"/>
    </row>
    <row r="35" spans="1:20" ht="18.75" thickBot="1">
      <c r="A35" s="130" t="s">
        <v>16</v>
      </c>
      <c r="B35" s="66">
        <v>15</v>
      </c>
      <c r="C35" s="138">
        <f>'Absolute length test'!B19</f>
        <v>7744</v>
      </c>
      <c r="D35" s="143">
        <f>'Absolute length test'!D28</f>
        <v>7752</v>
      </c>
      <c r="I35" s="55"/>
      <c r="J35" s="14"/>
      <c r="K35" s="117">
        <f>'Absolute length test'!G19</f>
        <v>0</v>
      </c>
      <c r="L35" s="118">
        <f>'Absolute length test'!I27</f>
        <v>0</v>
      </c>
      <c r="N35" s="33"/>
      <c r="O35" s="38"/>
      <c r="Q35" s="55"/>
    </row>
    <row r="36" spans="1:20" ht="18.75" thickBot="1">
      <c r="A36" s="65"/>
      <c r="B36" s="31">
        <v>16</v>
      </c>
      <c r="C36" s="138">
        <f>'Absolute length test'!B20</f>
        <v>7718</v>
      </c>
      <c r="D36" s="143">
        <f>'Absolute length test'!D29</f>
        <v>7751</v>
      </c>
      <c r="I36" s="55"/>
      <c r="J36" s="14"/>
      <c r="K36" s="117">
        <f>'Absolute length test'!G20</f>
        <v>0</v>
      </c>
      <c r="L36" s="118">
        <f>'Absolute length test'!I28</f>
        <v>0</v>
      </c>
      <c r="N36" s="33"/>
      <c r="O36" s="38"/>
      <c r="Q36" s="55"/>
    </row>
    <row r="37" spans="1:20" ht="7.5" customHeight="1">
      <c r="A37" s="14"/>
      <c r="B37" s="13"/>
      <c r="C37" s="36"/>
      <c r="D37" s="40"/>
      <c r="I37" s="55"/>
      <c r="J37" s="14"/>
    </row>
    <row r="38" spans="1:20" s="4" customFormat="1" ht="15.75">
      <c r="A38" s="24" t="s">
        <v>28</v>
      </c>
      <c r="B38" s="19"/>
      <c r="C38" s="115"/>
      <c r="D38" s="19"/>
      <c r="I38" s="24"/>
      <c r="J38" s="24"/>
    </row>
    <row r="39" spans="1:20" s="4" customFormat="1" ht="15.75">
      <c r="A39" s="24"/>
      <c r="B39" s="19"/>
      <c r="C39" s="19"/>
      <c r="D39" s="19"/>
      <c r="I39" s="24"/>
      <c r="J39" s="24"/>
    </row>
    <row r="40" spans="1:20" s="4" customFormat="1" ht="15.75">
      <c r="A40" s="24"/>
      <c r="B40" s="19"/>
      <c r="C40" s="19"/>
      <c r="D40" s="19"/>
      <c r="I40" s="24"/>
      <c r="J40" s="24"/>
    </row>
    <row r="41" spans="1:20" s="4" customFormat="1" ht="15.75">
      <c r="A41" s="116"/>
      <c r="B41" s="19"/>
      <c r="C41" s="19"/>
      <c r="D41" s="19"/>
      <c r="I41" s="24"/>
      <c r="J41" s="24"/>
    </row>
    <row r="42" spans="1:20" s="4" customFormat="1" ht="15.75">
      <c r="A42" s="24"/>
      <c r="B42" s="19"/>
      <c r="C42" s="19"/>
      <c r="D42" s="19"/>
      <c r="F42" s="20"/>
      <c r="I42" s="24"/>
      <c r="J42" s="24"/>
    </row>
    <row r="43" spans="1:20" s="4" customFormat="1" ht="15.75">
      <c r="A43" s="24"/>
      <c r="B43" s="19"/>
      <c r="C43" s="19"/>
      <c r="D43" s="19"/>
      <c r="F43" s="20"/>
      <c r="I43" s="24"/>
      <c r="J43" s="24"/>
    </row>
    <row r="44" spans="1:20" s="4" customFormat="1" ht="15.75">
      <c r="A44" s="23"/>
      <c r="B44" s="19"/>
      <c r="C44" s="19"/>
      <c r="D44" s="19"/>
      <c r="F44" s="20"/>
      <c r="I44" s="24"/>
      <c r="J44" s="24"/>
    </row>
    <row r="45" spans="1:20" s="4" customFormat="1"/>
    <row r="46" spans="1:20" s="4" customFormat="1"/>
    <row r="47" spans="1:20" s="4" customFormat="1"/>
    <row r="48" spans="1:20" s="4" customFormat="1"/>
    <row r="49" spans="13:13" s="4" customFormat="1"/>
    <row r="50" spans="13:13" s="4" customFormat="1"/>
    <row r="51" spans="13:13" s="4" customFormat="1"/>
    <row r="52" spans="13:13" s="4" customFormat="1"/>
    <row r="53" spans="13:13" s="4" customFormat="1">
      <c r="M53" s="3"/>
    </row>
    <row r="54" spans="13:13" s="4" customFormat="1">
      <c r="M54" s="3"/>
    </row>
    <row r="55" spans="13:13" s="4" customFormat="1" ht="39.75" customHeight="1"/>
    <row r="56" spans="13:13" s="4" customFormat="1"/>
    <row r="57" spans="13:13" s="4" customFormat="1"/>
    <row r="58" spans="13:13" s="4" customFormat="1"/>
    <row r="59" spans="13:13" s="4" customFormat="1"/>
    <row r="60" spans="13:13" s="4" customFormat="1"/>
    <row r="61" spans="13:13" s="4" customFormat="1"/>
    <row r="62" spans="13:13" s="4" customFormat="1"/>
    <row r="63" spans="13:13" s="4" customFormat="1"/>
    <row r="64" spans="13:13" s="4" customFormat="1"/>
    <row r="65" spans="3:3" s="4" customFormat="1"/>
    <row r="66" spans="3:3" s="4" customFormat="1"/>
    <row r="67" spans="3:3" s="4" customFormat="1"/>
    <row r="68" spans="3:3" s="4" customFormat="1" ht="15.75">
      <c r="C68" s="12"/>
    </row>
    <row r="69" spans="3:3" s="4" customFormat="1" ht="15.75">
      <c r="C69" s="12"/>
    </row>
    <row r="70" spans="3:3" s="4" customFormat="1" ht="15.75">
      <c r="C70" s="12"/>
    </row>
    <row r="71" spans="3:3" s="4" customFormat="1" ht="15.75">
      <c r="C71" s="12"/>
    </row>
    <row r="72" spans="3:3" s="4" customFormat="1" ht="15.75">
      <c r="C72" s="12"/>
    </row>
    <row r="73" spans="3:3" s="4" customFormat="1" ht="15.75">
      <c r="C73" s="12"/>
    </row>
    <row r="74" spans="3:3" s="4" customFormat="1" ht="15.75">
      <c r="C74" s="12"/>
    </row>
    <row r="75" spans="3:3" s="4" customFormat="1" ht="15.75">
      <c r="C75" s="12"/>
    </row>
    <row r="76" spans="3:3" s="4" customFormat="1" ht="15.75">
      <c r="C76" s="12"/>
    </row>
    <row r="77" spans="3:3" s="4" customFormat="1" ht="15.75">
      <c r="C77" s="12"/>
    </row>
    <row r="78" spans="3:3" s="4" customFormat="1" ht="15.75">
      <c r="C78" s="12"/>
    </row>
    <row r="79" spans="3:3" s="4" customFormat="1" ht="15.75">
      <c r="C79" s="12"/>
    </row>
    <row r="80" spans="3:3" s="4" customFormat="1" ht="15.75">
      <c r="C80" s="12"/>
    </row>
    <row r="81" spans="3:3" s="4" customFormat="1" ht="15.75">
      <c r="C81" s="12"/>
    </row>
    <row r="82" spans="3:3" s="4" customFormat="1" ht="15.75">
      <c r="C82" s="12"/>
    </row>
    <row r="83" spans="3:3" ht="15.75">
      <c r="C83" s="37"/>
    </row>
  </sheetData>
  <mergeCells count="17">
    <mergeCell ref="C33:D33"/>
    <mergeCell ref="F33:G33"/>
    <mergeCell ref="K33:L33"/>
    <mergeCell ref="N33:O33"/>
    <mergeCell ref="A16:A23"/>
    <mergeCell ref="C24:D24"/>
    <mergeCell ref="F24:G24"/>
    <mergeCell ref="K24:L24"/>
    <mergeCell ref="N24:O24"/>
    <mergeCell ref="A26:A32"/>
    <mergeCell ref="C1:I1"/>
    <mergeCell ref="K1:Q1"/>
    <mergeCell ref="A6:A13"/>
    <mergeCell ref="C14:D14"/>
    <mergeCell ref="F14:G14"/>
    <mergeCell ref="K14:L14"/>
    <mergeCell ref="N14:O14"/>
  </mergeCells>
  <conditionalFormatting sqref="S14 S24 S33">
    <cfRule type="cellIs" dxfId="6" priority="1" operator="greaterThan">
      <formula>20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7"/>
  <sheetViews>
    <sheetView workbookViewId="0">
      <selection activeCell="B37" sqref="B37"/>
    </sheetView>
  </sheetViews>
  <sheetFormatPr defaultRowHeight="15"/>
  <cols>
    <col min="2" max="2" width="18" customWidth="1"/>
    <col min="3" max="3" width="16.42578125" customWidth="1"/>
    <col min="4" max="4" width="17" customWidth="1"/>
    <col min="5" max="5" width="11.42578125" customWidth="1"/>
  </cols>
  <sheetData>
    <row r="2" spans="1:6" ht="15.75" thickBot="1"/>
    <row r="3" spans="1:6" ht="30.75" thickBot="1">
      <c r="A3" t="s">
        <v>34</v>
      </c>
      <c r="C3" s="160" t="s">
        <v>5</v>
      </c>
      <c r="D3" s="159" t="s">
        <v>9</v>
      </c>
      <c r="E3" s="129" t="s">
        <v>18</v>
      </c>
    </row>
    <row r="4" spans="1:6" ht="15.75">
      <c r="B4" s="101"/>
      <c r="C4" s="100" t="s">
        <v>6</v>
      </c>
      <c r="D4" s="126" t="s">
        <v>6</v>
      </c>
      <c r="E4" s="131" t="s">
        <v>6</v>
      </c>
    </row>
    <row r="5" spans="1:6" ht="21">
      <c r="B5" s="102" t="s">
        <v>7</v>
      </c>
      <c r="C5" s="125">
        <v>530</v>
      </c>
      <c r="D5" s="127">
        <v>531</v>
      </c>
      <c r="E5" s="132">
        <f>D5-C5</f>
        <v>1</v>
      </c>
      <c r="F5" s="133"/>
    </row>
    <row r="6" spans="1:6" ht="21">
      <c r="B6" s="103" t="s">
        <v>8</v>
      </c>
      <c r="C6" s="125">
        <v>524</v>
      </c>
      <c r="D6" s="127">
        <v>522</v>
      </c>
      <c r="E6" s="132">
        <f>D6-C6</f>
        <v>-2</v>
      </c>
      <c r="F6" s="133"/>
    </row>
    <row r="7" spans="1:6" ht="21">
      <c r="B7" s="103" t="s">
        <v>2</v>
      </c>
      <c r="C7" s="125">
        <v>518</v>
      </c>
      <c r="D7" s="127">
        <v>521</v>
      </c>
      <c r="E7" s="132">
        <f>D7-C7</f>
        <v>3</v>
      </c>
      <c r="F7" s="133"/>
    </row>
    <row r="8" spans="1:6" s="6" customFormat="1" ht="21">
      <c r="B8" s="103" t="s">
        <v>38</v>
      </c>
      <c r="C8" s="125">
        <f>C5-C7</f>
        <v>12</v>
      </c>
      <c r="D8" s="127">
        <v>12</v>
      </c>
      <c r="E8" s="132">
        <f t="shared" ref="E8:E9" si="0">D8-C8</f>
        <v>0</v>
      </c>
      <c r="F8" s="133"/>
    </row>
    <row r="9" spans="1:6" s="6" customFormat="1" ht="21">
      <c r="B9" s="103" t="s">
        <v>39</v>
      </c>
      <c r="C9" s="125">
        <v>128</v>
      </c>
      <c r="D9" s="127">
        <v>130</v>
      </c>
      <c r="E9" s="132">
        <f t="shared" si="0"/>
        <v>2</v>
      </c>
      <c r="F9" s="133"/>
    </row>
    <row r="10" spans="1:6" ht="21.75" thickBot="1">
      <c r="B10" s="104" t="s">
        <v>10</v>
      </c>
      <c r="C10" s="157">
        <f>C9+C8</f>
        <v>140</v>
      </c>
      <c r="D10" s="158">
        <f>D9+D8</f>
        <v>142</v>
      </c>
      <c r="E10" s="128">
        <f>D10-C10</f>
        <v>2</v>
      </c>
      <c r="F10" s="133"/>
    </row>
    <row r="11" spans="1:6">
      <c r="B11" s="2"/>
      <c r="C11" s="4"/>
      <c r="D11" s="22"/>
    </row>
    <row r="12" spans="1:6">
      <c r="B12" s="6" t="s">
        <v>32</v>
      </c>
    </row>
    <row r="13" spans="1:6" ht="15.75" thickBot="1"/>
    <row r="14" spans="1:6" ht="30.75" thickBot="1">
      <c r="A14" s="6" t="s">
        <v>35</v>
      </c>
      <c r="B14" s="6"/>
      <c r="C14" s="160" t="s">
        <v>5</v>
      </c>
      <c r="D14" s="159" t="s">
        <v>9</v>
      </c>
      <c r="E14" s="129" t="s">
        <v>18</v>
      </c>
      <c r="F14" s="6"/>
    </row>
    <row r="15" spans="1:6" ht="15.75">
      <c r="A15" s="6"/>
      <c r="B15" s="101"/>
      <c r="C15" s="100" t="s">
        <v>6</v>
      </c>
      <c r="D15" s="126" t="s">
        <v>6</v>
      </c>
      <c r="E15" s="131" t="s">
        <v>6</v>
      </c>
      <c r="F15" s="6"/>
    </row>
    <row r="16" spans="1:6" ht="21">
      <c r="A16" s="6"/>
      <c r="B16" s="102" t="s">
        <v>7</v>
      </c>
      <c r="C16" s="125">
        <v>530</v>
      </c>
      <c r="D16" s="127">
        <v>531</v>
      </c>
      <c r="E16" s="132">
        <f>D16-C16</f>
        <v>1</v>
      </c>
      <c r="F16" s="133"/>
    </row>
    <row r="17" spans="1:6" ht="21">
      <c r="A17" s="6"/>
      <c r="B17" s="103" t="s">
        <v>8</v>
      </c>
      <c r="C17" s="125">
        <v>524</v>
      </c>
      <c r="D17" s="127">
        <v>521</v>
      </c>
      <c r="E17" s="132">
        <f>D17-C17</f>
        <v>-3</v>
      </c>
      <c r="F17" s="133"/>
    </row>
    <row r="18" spans="1:6" ht="21">
      <c r="A18" s="6"/>
      <c r="B18" s="103" t="s">
        <v>2</v>
      </c>
      <c r="C18" s="125">
        <v>518</v>
      </c>
      <c r="D18" s="127">
        <v>520</v>
      </c>
      <c r="E18" s="132">
        <f>D18-C18</f>
        <v>2</v>
      </c>
      <c r="F18" s="133"/>
    </row>
    <row r="19" spans="1:6" s="6" customFormat="1" ht="21">
      <c r="B19" s="103" t="s">
        <v>38</v>
      </c>
      <c r="C19" s="125">
        <v>12</v>
      </c>
      <c r="D19" s="127">
        <v>12</v>
      </c>
      <c r="E19" s="132">
        <f t="shared" ref="E19:E20" si="1">D19-C19</f>
        <v>0</v>
      </c>
      <c r="F19" s="133"/>
    </row>
    <row r="20" spans="1:6" s="6" customFormat="1" ht="21">
      <c r="B20" s="103" t="s">
        <v>39</v>
      </c>
      <c r="C20" s="125">
        <v>128</v>
      </c>
      <c r="D20" s="127">
        <v>131</v>
      </c>
      <c r="E20" s="132">
        <f t="shared" si="1"/>
        <v>3</v>
      </c>
      <c r="F20" s="133"/>
    </row>
    <row r="21" spans="1:6" ht="21.75" thickBot="1">
      <c r="A21" s="6"/>
      <c r="B21" s="104" t="s">
        <v>10</v>
      </c>
      <c r="C21" s="157">
        <f>C20+C19</f>
        <v>140</v>
      </c>
      <c r="D21" s="158">
        <f>D20+D19</f>
        <v>143</v>
      </c>
      <c r="E21" s="128">
        <f>D21-C21</f>
        <v>3</v>
      </c>
      <c r="F21" s="133"/>
    </row>
    <row r="22" spans="1:6">
      <c r="A22" s="6"/>
      <c r="B22" s="2"/>
      <c r="C22" s="4"/>
      <c r="D22" s="22"/>
      <c r="E22" s="6"/>
      <c r="F22" s="6"/>
    </row>
    <row r="23" spans="1:6">
      <c r="A23" s="6"/>
      <c r="B23" s="6" t="s">
        <v>32</v>
      </c>
      <c r="C23" s="6"/>
      <c r="D23" s="6"/>
      <c r="E23" s="6"/>
      <c r="F23" s="6"/>
    </row>
    <row r="24" spans="1:6" ht="15.75">
      <c r="A24" s="6"/>
      <c r="B24" s="7"/>
      <c r="C24" s="12"/>
      <c r="D24" s="176"/>
      <c r="E24" s="177"/>
    </row>
    <row r="25" spans="1:6" ht="15.75">
      <c r="A25" s="6"/>
      <c r="B25" s="16"/>
      <c r="C25" s="15"/>
      <c r="D25" s="178"/>
      <c r="E25" s="179"/>
    </row>
    <row r="26" spans="1:6">
      <c r="B26" s="7"/>
      <c r="C26" s="7"/>
      <c r="D26" s="7"/>
      <c r="E26" s="7"/>
    </row>
    <row r="27" spans="1:6">
      <c r="B27" s="7"/>
      <c r="C27" s="7"/>
      <c r="D27" s="7"/>
      <c r="E27" s="7"/>
    </row>
  </sheetData>
  <conditionalFormatting sqref="E5:E10">
    <cfRule type="cellIs" dxfId="5" priority="28" operator="greaterThan">
      <formula>5</formula>
    </cfRule>
  </conditionalFormatting>
  <conditionalFormatting sqref="E5:E9">
    <cfRule type="cellIs" dxfId="4" priority="25" operator="between">
      <formula>-5</formula>
      <formula>5</formula>
    </cfRule>
    <cfRule type="cellIs" dxfId="3" priority="26" operator="greaterThan">
      <formula>5</formula>
    </cfRule>
  </conditionalFormatting>
  <conditionalFormatting sqref="E16:E21">
    <cfRule type="cellIs" dxfId="2" priority="3" operator="greaterThan">
      <formula>5</formula>
    </cfRule>
  </conditionalFormatting>
  <conditionalFormatting sqref="E16:E20">
    <cfRule type="cellIs" dxfId="1" priority="1" operator="between">
      <formula>-5</formula>
      <formula>5</formula>
    </cfRule>
    <cfRule type="cellIs" dxfId="0" priority="2" operator="greaterThan">
      <formula>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Absolute length test</vt:lpstr>
      <vt:lpstr>angle of attack test Left</vt:lpstr>
      <vt:lpstr>angle of attack test Right</vt:lpstr>
      <vt:lpstr>Risers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 armant</dc:creator>
  <cp:lastModifiedBy>luc</cp:lastModifiedBy>
  <dcterms:created xsi:type="dcterms:W3CDTF">2014-07-21T10:57:43Z</dcterms:created>
  <dcterms:modified xsi:type="dcterms:W3CDTF">2017-06-26T14:17:42Z</dcterms:modified>
</cp:coreProperties>
</file>