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LIMAG\AppData\Roaming\Microsoft\Innovasjon Norge\Project Utviklingsprosjekt - Modne klynger - Documents\04 Arbeidsdokumenter\"/>
    </mc:Choice>
  </mc:AlternateContent>
  <xr:revisionPtr revIDLastSave="116" documentId="114_{BD5A9A1B-611C-43E9-9BC9-06DFA9626EF0}" xr6:coauthVersionLast="45" xr6:coauthVersionMax="45" xr10:uidLastSave="{F7AE2964-047F-47B2-B5B1-E82ECAE65171}"/>
  <bookViews>
    <workbookView xWindow="-98" yWindow="-98" windowWidth="20715" windowHeight="13276" firstSheet="15" activeTab="20" xr2:uid="{211709D4-624D-4F5F-8DE7-73C314802A5E}"/>
  </bookViews>
  <sheets>
    <sheet name="Totaloversikt- føres inn i esøk" sheetId="8" r:id="rId1"/>
    <sheet name="Eksempel-fane" sheetId="17" r:id="rId2"/>
    <sheet name="Opplæring 1" sheetId="2" r:id="rId3"/>
    <sheet name="Opplæring 2" sheetId="12" r:id="rId4"/>
    <sheet name="Opplæring 3" sheetId="18" r:id="rId5"/>
    <sheet name="Opplæring 4" sheetId="19" r:id="rId6"/>
    <sheet name="Opplæring 5" sheetId="23" r:id="rId7"/>
    <sheet name="Opplæring 6" sheetId="24" r:id="rId8"/>
    <sheet name="Opplæring 7" sheetId="25" r:id="rId9"/>
    <sheet name="Opplæring 8" sheetId="26" r:id="rId10"/>
    <sheet name="Forstudie 1" sheetId="13" r:id="rId11"/>
    <sheet name="Forstudie 2" sheetId="14" r:id="rId12"/>
    <sheet name="Forstudie 3" sheetId="20" r:id="rId13"/>
    <sheet name="Forstudie 4" sheetId="21" r:id="rId14"/>
    <sheet name="Forstudie 5" sheetId="22" r:id="rId15"/>
    <sheet name="Forstudie 6" sheetId="27" r:id="rId16"/>
    <sheet name="Forstudie 7" sheetId="28" r:id="rId17"/>
    <sheet name="Forstudie 8" sheetId="29" r:id="rId18"/>
    <sheet name="Investering 1" sheetId="15" r:id="rId19"/>
    <sheet name="Investering 2" sheetId="16" r:id="rId20"/>
    <sheet name="Støtteark" sheetId="5" r:id="rId21"/>
    <sheet name="Felles informasjon" sheetId="3"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8" l="1"/>
  <c r="D26" i="8"/>
  <c r="D25" i="8"/>
  <c r="D24" i="8"/>
  <c r="D23" i="8"/>
  <c r="D16" i="8"/>
  <c r="D15" i="8"/>
  <c r="D14" i="8"/>
  <c r="D13" i="8"/>
  <c r="D12" i="8"/>
  <c r="D11" i="8"/>
  <c r="D10" i="8"/>
  <c r="D49" i="8"/>
  <c r="D48" i="8"/>
  <c r="D47" i="8"/>
  <c r="D46" i="8"/>
  <c r="D45" i="8"/>
  <c r="D44" i="8"/>
  <c r="D43" i="8"/>
  <c r="D42" i="8"/>
  <c r="C58" i="8"/>
  <c r="C57" i="8"/>
  <c r="C56" i="8"/>
  <c r="C55" i="8"/>
  <c r="C54" i="8"/>
  <c r="C53" i="8"/>
  <c r="C52" i="8"/>
  <c r="C51" i="8"/>
  <c r="C59" i="8"/>
  <c r="C50" i="8"/>
  <c r="C49" i="8"/>
  <c r="C48" i="8"/>
  <c r="C47" i="8"/>
  <c r="C46" i="8"/>
  <c r="I74" i="29"/>
  <c r="I80" i="29" s="1"/>
  <c r="I65" i="29"/>
  <c r="I64" i="29"/>
  <c r="I74" i="28"/>
  <c r="I80" i="28" s="1"/>
  <c r="I65" i="28"/>
  <c r="I64" i="28"/>
  <c r="I74" i="27"/>
  <c r="I80" i="27" s="1"/>
  <c r="I65" i="27"/>
  <c r="I64" i="27"/>
  <c r="I74" i="26"/>
  <c r="I80" i="26" s="1"/>
  <c r="I65" i="26"/>
  <c r="I64" i="26" s="1"/>
  <c r="I74" i="25"/>
  <c r="I80" i="25" s="1"/>
  <c r="I65" i="25"/>
  <c r="I64" i="25"/>
  <c r="I74" i="24"/>
  <c r="I80" i="24" s="1"/>
  <c r="I65" i="24"/>
  <c r="I64" i="24"/>
  <c r="I74" i="23"/>
  <c r="I80" i="23" s="1"/>
  <c r="I65" i="23"/>
  <c r="I64" i="23"/>
  <c r="C45" i="8" l="1"/>
  <c r="C43" i="8"/>
  <c r="C44" i="8"/>
  <c r="C42" i="8"/>
  <c r="I74" i="22"/>
  <c r="I80" i="22" s="1"/>
  <c r="I65" i="22"/>
  <c r="I64" i="22"/>
  <c r="I74" i="21"/>
  <c r="I80" i="21" s="1"/>
  <c r="I65" i="21"/>
  <c r="I64" i="21"/>
  <c r="I74" i="20"/>
  <c r="I80" i="20" s="1"/>
  <c r="I65" i="20"/>
  <c r="I64" i="20" s="1"/>
  <c r="I74" i="19"/>
  <c r="I80" i="19" s="1"/>
  <c r="I65" i="19"/>
  <c r="I64" i="19" s="1"/>
  <c r="I80" i="18"/>
  <c r="I74" i="18"/>
  <c r="I65" i="18"/>
  <c r="I64" i="18"/>
  <c r="I78" i="17" l="1"/>
  <c r="I84" i="17" s="1"/>
  <c r="I69" i="17"/>
  <c r="I68" i="17" s="1"/>
  <c r="I72" i="15"/>
  <c r="I74" i="14"/>
  <c r="I74" i="13"/>
  <c r="I74" i="12"/>
  <c r="I74" i="2"/>
  <c r="I72" i="16"/>
  <c r="D36" i="8" l="1"/>
  <c r="D35" i="8"/>
  <c r="D34" i="8"/>
  <c r="D33" i="8"/>
  <c r="D37" i="8" l="1"/>
  <c r="D28" i="8"/>
  <c r="I78" i="16"/>
  <c r="I78" i="15"/>
  <c r="I80" i="14"/>
  <c r="I80" i="13"/>
  <c r="I80" i="12"/>
  <c r="I80" i="2"/>
  <c r="I63" i="15" l="1"/>
  <c r="I62" i="15" s="1"/>
  <c r="I63" i="16"/>
  <c r="I62" i="16" s="1"/>
  <c r="I65" i="14"/>
  <c r="I64" i="14" s="1"/>
  <c r="I65" i="13"/>
  <c r="I64" i="13" s="1"/>
  <c r="I65" i="12"/>
  <c r="I64" i="12" s="1"/>
  <c r="D17" i="8" l="1"/>
  <c r="C14" i="3" l="1"/>
  <c r="I65" i="2"/>
  <c r="I64" i="2" s="1"/>
</calcChain>
</file>

<file path=xl/sharedStrings.xml><?xml version="1.0" encoding="utf-8"?>
<sst xmlns="http://schemas.openxmlformats.org/spreadsheetml/2006/main" count="3745" uniqueCount="1802">
  <si>
    <t>Opplysning om søker</t>
  </si>
  <si>
    <t>Kontaktperson</t>
  </si>
  <si>
    <t>Prosjektbeskrivelse</t>
  </si>
  <si>
    <t>Fornavn</t>
  </si>
  <si>
    <t>Etternavn</t>
  </si>
  <si>
    <t>Telefonnr.</t>
  </si>
  <si>
    <t>Epostadresse</t>
  </si>
  <si>
    <t>&lt;Hentes ut av brreg.&gt;</t>
  </si>
  <si>
    <t>Prosjekttittel</t>
  </si>
  <si>
    <t xml:space="preserve">Prosjektetets sysselsettingeffekt </t>
  </si>
  <si>
    <t>Menn</t>
  </si>
  <si>
    <t>Kvinner</t>
  </si>
  <si>
    <t>Innovasjonsnivå?</t>
  </si>
  <si>
    <t>Kommune</t>
  </si>
  <si>
    <t>Næringskode</t>
  </si>
  <si>
    <t>Orgnummer</t>
  </si>
  <si>
    <t>Startdato</t>
  </si>
  <si>
    <t>Sluttdato</t>
  </si>
  <si>
    <t>Ekstern kursleder</t>
  </si>
  <si>
    <t>Rådgivning/konsulentbistand</t>
  </si>
  <si>
    <t>Intern kursleder inkl. overhead</t>
  </si>
  <si>
    <t>Kursdeltakere inkl. overhead</t>
  </si>
  <si>
    <t>Reise- og oppholdskostnader</t>
  </si>
  <si>
    <t>Materialer og utstyr (forbruk)</t>
  </si>
  <si>
    <t>Lokaler og utstyr (leie/avskrivninger)</t>
  </si>
  <si>
    <t>Sum</t>
  </si>
  <si>
    <t>Totalt</t>
  </si>
  <si>
    <t>1.</t>
  </si>
  <si>
    <t>2.</t>
  </si>
  <si>
    <t>3.</t>
  </si>
  <si>
    <t>4.</t>
  </si>
  <si>
    <t>5.</t>
  </si>
  <si>
    <t>Søkers egenfinansiering</t>
  </si>
  <si>
    <t>Prosjektdeltakernes kontaktbidra til prosjektet</t>
  </si>
  <si>
    <t>Finansieringsplan</t>
  </si>
  <si>
    <t>Annen offentlig finansiering</t>
  </si>
  <si>
    <t>Annen finansiering</t>
  </si>
  <si>
    <t>Sum finansiering</t>
  </si>
  <si>
    <t>Status eller kommentarer til finansieringsplan</t>
  </si>
  <si>
    <t>Søkers virksomhet</t>
  </si>
  <si>
    <t>Eierforhold</t>
  </si>
  <si>
    <t xml:space="preserve">Støtteberettigede kostnader/oversettelse til statsstøtteregelverket. </t>
  </si>
  <si>
    <t>Aktivitet utenfor statsstøtteregelverket</t>
  </si>
  <si>
    <t>Opplæring: Støtteberettigede kostnader</t>
  </si>
  <si>
    <t>Forstudier: Støtteberettigede kostnader</t>
  </si>
  <si>
    <t>Personalkostnader ansatte, inkl. overhead</t>
  </si>
  <si>
    <t xml:space="preserve">Sum totalt støtteberettiget </t>
  </si>
  <si>
    <t>&lt;Velg fra nedtrekksmeny&gt;</t>
  </si>
  <si>
    <t>Størrelse</t>
  </si>
  <si>
    <t>SMB</t>
  </si>
  <si>
    <t>01.110</t>
  </si>
  <si>
    <t>Dyrking av korn (unntatt ris), belgvekster og oljeholdige vekster</t>
  </si>
  <si>
    <t>01.120</t>
  </si>
  <si>
    <t>Dyrking av ris</t>
  </si>
  <si>
    <t>01.130</t>
  </si>
  <si>
    <t>Dyrking av grønnsaker, meloner, rot- og knollvekster</t>
  </si>
  <si>
    <t>01.140</t>
  </si>
  <si>
    <t>Dyrking av sukkerrør</t>
  </si>
  <si>
    <t>01.150</t>
  </si>
  <si>
    <t>Dyrking av tobakk</t>
  </si>
  <si>
    <t>01.160</t>
  </si>
  <si>
    <t>Dyrking av fibervekster</t>
  </si>
  <si>
    <t>01.190</t>
  </si>
  <si>
    <t>Dyrking av ettårige vekster ellers</t>
  </si>
  <si>
    <t>01.260</t>
  </si>
  <si>
    <t>Dyrking av oljeholdige frukter</t>
  </si>
  <si>
    <t>01.280</t>
  </si>
  <si>
    <t>Dyrking av krydder og aromatiske, medisinske og farmasøytiske vekster</t>
  </si>
  <si>
    <t>01.290</t>
  </si>
  <si>
    <t>Dyrking av flerårige vekster ellers</t>
  </si>
  <si>
    <t>01.630</t>
  </si>
  <si>
    <t>Etterbehandling av vekster etter innhøsting</t>
  </si>
  <si>
    <t>01.640</t>
  </si>
  <si>
    <t>Behandling av såfrø</t>
  </si>
  <si>
    <t>01.250</t>
  </si>
  <si>
    <t>Dyrking av annen frukt som vokser på trær eller busker samt nøtter</t>
  </si>
  <si>
    <t>01.300</t>
  </si>
  <si>
    <t>Planteformering</t>
  </si>
  <si>
    <t>02.100</t>
  </si>
  <si>
    <t>Skogskjøtsel og andre skogbruksaktiviteter</t>
  </si>
  <si>
    <t>02.300</t>
  </si>
  <si>
    <t>Innsamling av viltvoksende produkter av annet enn tre</t>
  </si>
  <si>
    <t>01.210</t>
  </si>
  <si>
    <t>Dyrking av druer</t>
  </si>
  <si>
    <t>01.220</t>
  </si>
  <si>
    <t>Dyrking av tropiske og subtropiske frukter</t>
  </si>
  <si>
    <t>01.230</t>
  </si>
  <si>
    <t>Dyrking av sitrusfrukter</t>
  </si>
  <si>
    <t>01.240</t>
  </si>
  <si>
    <t>Dyrking av kjernefrukter og steinfrukter</t>
  </si>
  <si>
    <t>01.270</t>
  </si>
  <si>
    <t>Dyrking av vekster for produksjon av drikkevarer</t>
  </si>
  <si>
    <t>10.412</t>
  </si>
  <si>
    <t>Produksjon av andre uraffinerte oljer og fett</t>
  </si>
  <si>
    <t>11.020</t>
  </si>
  <si>
    <t>Produksjon av vin</t>
  </si>
  <si>
    <t>01.410</t>
  </si>
  <si>
    <t>Melkeproduksjon på storfe</t>
  </si>
  <si>
    <t>01.420</t>
  </si>
  <si>
    <t xml:space="preserve">Oppdrett av annet storfe </t>
  </si>
  <si>
    <t>01.430</t>
  </si>
  <si>
    <t>Oppdrett av hester og andre dyr av hestefamilien</t>
  </si>
  <si>
    <t>01.451</t>
  </si>
  <si>
    <t>Sauehold</t>
  </si>
  <si>
    <t>01.452</t>
  </si>
  <si>
    <t>Geitehold</t>
  </si>
  <si>
    <t>01.490</t>
  </si>
  <si>
    <t>Husdyrhold ellers</t>
  </si>
  <si>
    <t>01.460</t>
  </si>
  <si>
    <t>Svinehold</t>
  </si>
  <si>
    <t>01.471</t>
  </si>
  <si>
    <t>Hold av verpehøner for konsumeggproduksjon</t>
  </si>
  <si>
    <t>01.479</t>
  </si>
  <si>
    <t>Annet fjørfehold</t>
  </si>
  <si>
    <t>01.440</t>
  </si>
  <si>
    <t>Oppdrett av kameler og andre kameldyr</t>
  </si>
  <si>
    <t>03.222</t>
  </si>
  <si>
    <t>Produksjon av yngel og settefisk i ferskvannsbasert fiskeoppdrett</t>
  </si>
  <si>
    <t>01.500</t>
  </si>
  <si>
    <t>Kombinert husdyrhold og planteproduksjon</t>
  </si>
  <si>
    <t>01.610</t>
  </si>
  <si>
    <t>Tjenester tilknyttet planteproduksjon</t>
  </si>
  <si>
    <t>10.390</t>
  </si>
  <si>
    <t>Bearbeiding og konservering av frukt og grønnsaker ellers</t>
  </si>
  <si>
    <t>81.300</t>
  </si>
  <si>
    <t>Beplantning av hager og parkanlegg</t>
  </si>
  <si>
    <t>01.620</t>
  </si>
  <si>
    <t>Tjenester tilknyttet husdyrhold</t>
  </si>
  <si>
    <t>01.700</t>
  </si>
  <si>
    <t>Jakt, viltstell og tjenester tilknyttet jakt og viltstell</t>
  </si>
  <si>
    <t>94.991</t>
  </si>
  <si>
    <t>Aktiviteter i andre interesseorganisasjoner ikke nevnt annet sted</t>
  </si>
  <si>
    <t>02.200</t>
  </si>
  <si>
    <t>Avvirkning</t>
  </si>
  <si>
    <t>16.100</t>
  </si>
  <si>
    <t>Saging, høvling og impregnering av tre</t>
  </si>
  <si>
    <t>02.400</t>
  </si>
  <si>
    <t>Tjenester tilknyttet skogbruk</t>
  </si>
  <si>
    <t>03.111</t>
  </si>
  <si>
    <t xml:space="preserve">Hav- og kystfiske </t>
  </si>
  <si>
    <t>70.220</t>
  </si>
  <si>
    <t>Bedriftsrådgivning og annen administrativ rådgiving</t>
  </si>
  <si>
    <t>03.112</t>
  </si>
  <si>
    <t>Hvalfangst</t>
  </si>
  <si>
    <t>03.120</t>
  </si>
  <si>
    <t>Ferskvannsfiske</t>
  </si>
  <si>
    <t>Bedriftsrådgiving og annen administrativ rådgiving</t>
  </si>
  <si>
    <t>03.211</t>
  </si>
  <si>
    <t>Produksjon av matfisk og skalldyr i hav- og kystbasert fiskeoppdrett</t>
  </si>
  <si>
    <t>03.221</t>
  </si>
  <si>
    <t>Produksjon av matfisk og skalldyr i ferskvannsbasert fiskeoppdrett</t>
  </si>
  <si>
    <t>03.212</t>
  </si>
  <si>
    <t>Produksjon av yngel og settefisk i hav- og kystbasert fiskeoppdrett</t>
  </si>
  <si>
    <t>03.213</t>
  </si>
  <si>
    <t>Tjenester tilknyttet hav- og kystbasert fiskeoppdrett</t>
  </si>
  <si>
    <t>03.223</t>
  </si>
  <si>
    <t>Tjenester tilknyttet ferskvannsbasert fiskeoppdrett</t>
  </si>
  <si>
    <t>05.100</t>
  </si>
  <si>
    <t>Bryting av steinkull</t>
  </si>
  <si>
    <t>09.900</t>
  </si>
  <si>
    <t>Tjenester tilknyttet annen bergverksdrift</t>
  </si>
  <si>
    <t>19.200</t>
  </si>
  <si>
    <t>Produksjon av raffinerte petroleumsprodukter</t>
  </si>
  <si>
    <t>05.200</t>
  </si>
  <si>
    <t>Bryting av brunkull</t>
  </si>
  <si>
    <t>08.920</t>
  </si>
  <si>
    <t>Stikking av torv</t>
  </si>
  <si>
    <t>06.100</t>
  </si>
  <si>
    <t>Utvinning av råolje</t>
  </si>
  <si>
    <t>06.200</t>
  </si>
  <si>
    <t>Utvinning av naturgass</t>
  </si>
  <si>
    <t>09.101</t>
  </si>
  <si>
    <t>Boretjenester tilknyttet utvinning av råolje og naturgass</t>
  </si>
  <si>
    <t>09.109</t>
  </si>
  <si>
    <t>Andre tjenester tilknyttet utvinning av råolje og naturgass</t>
  </si>
  <si>
    <t>52.215</t>
  </si>
  <si>
    <t>Tjenester tilknyttet drift av rørledninger</t>
  </si>
  <si>
    <t>07.210</t>
  </si>
  <si>
    <t>Bryting av uran- og thoriummalm</t>
  </si>
  <si>
    <t>07.100</t>
  </si>
  <si>
    <t>Bryting av jernmalm</t>
  </si>
  <si>
    <t>07.290</t>
  </si>
  <si>
    <t>Bryting av ikke-jernholdig malm ellers</t>
  </si>
  <si>
    <t>08.111</t>
  </si>
  <si>
    <t>Bryting av stein til bygge- og anleggsvirksomhet</t>
  </si>
  <si>
    <t>08.112</t>
  </si>
  <si>
    <t xml:space="preserve">Bryting av kalkstein, gips og kritt </t>
  </si>
  <si>
    <t>08.113</t>
  </si>
  <si>
    <t>Bryting av skifer</t>
  </si>
  <si>
    <t>08.120</t>
  </si>
  <si>
    <t>Utvinning fra grus- og sandtak, og utvinning av leire og kaolin</t>
  </si>
  <si>
    <t>08.910</t>
  </si>
  <si>
    <t>Bryting og utvinning av kjemiske mineraler og gjødselsmineraler</t>
  </si>
  <si>
    <t>08.930</t>
  </si>
  <si>
    <t>Utvinning av salt</t>
  </si>
  <si>
    <t>10.840</t>
  </si>
  <si>
    <t>Produksjon av smakstilsettingsstoffer og krydderier</t>
  </si>
  <si>
    <t>08.990</t>
  </si>
  <si>
    <t>Annen bryting og utvinning ikke nevnt annet sted</t>
  </si>
  <si>
    <t>38.210</t>
  </si>
  <si>
    <t>Behandling og disponering av ikke-farlig avfall</t>
  </si>
  <si>
    <t>10.110</t>
  </si>
  <si>
    <t>Bearbeiding og konservering av kjøtt</t>
  </si>
  <si>
    <t>10.120</t>
  </si>
  <si>
    <t>Bearbeiding og konservering av fjørfekjøtt</t>
  </si>
  <si>
    <t>10.130</t>
  </si>
  <si>
    <t>Produksjon av kjøtt- og fjørfevarer</t>
  </si>
  <si>
    <t>10.850</t>
  </si>
  <si>
    <t>Produksjon av ferdigmat</t>
  </si>
  <si>
    <t>10.890</t>
  </si>
  <si>
    <t>Produksjon av næringsmidler ikke nevnt annet sted</t>
  </si>
  <si>
    <t>10.201</t>
  </si>
  <si>
    <t>Produksjon av saltfisk, tørrfisk og klippfisk</t>
  </si>
  <si>
    <t>10.202</t>
  </si>
  <si>
    <t>Frysing av fisk, fiskefileter, skalldyr og bløtdyr</t>
  </si>
  <si>
    <t>10.203</t>
  </si>
  <si>
    <t>Produksjon av fiskehermetikk</t>
  </si>
  <si>
    <t>10.209</t>
  </si>
  <si>
    <t>Bearbeiding og konservering av fisk og fiskevarer ellers</t>
  </si>
  <si>
    <t>10.310</t>
  </si>
  <si>
    <t>Bearbeiding og konservering av poteter</t>
  </si>
  <si>
    <t>10.320</t>
  </si>
  <si>
    <t>Produksjon av juice av frukt og grønnsaker</t>
  </si>
  <si>
    <t>10.411</t>
  </si>
  <si>
    <t>Produksjon av rå fiskeoljer og fett</t>
  </si>
  <si>
    <t>10.413</t>
  </si>
  <si>
    <t>Produksjon av raffinerte oljer og fett</t>
  </si>
  <si>
    <t>10.420</t>
  </si>
  <si>
    <t>Produksjon av margarin og lignende spiselige fettstoffer</t>
  </si>
  <si>
    <t>10.510</t>
  </si>
  <si>
    <t>Produksjon av meierivarer</t>
  </si>
  <si>
    <t>10.520</t>
  </si>
  <si>
    <t>Produksjon av iskrem</t>
  </si>
  <si>
    <t>10.610</t>
  </si>
  <si>
    <t>Produksjon av kornvarer</t>
  </si>
  <si>
    <t>10.620</t>
  </si>
  <si>
    <t>Produksjon av stivelse og stivelsesprodukter</t>
  </si>
  <si>
    <t xml:space="preserve">Produksjon av næringsmidler ikke nevnt annet sted </t>
  </si>
  <si>
    <t>10.910</t>
  </si>
  <si>
    <t>Produksjon av fôrvarer til husdyrhold</t>
  </si>
  <si>
    <t>10.920</t>
  </si>
  <si>
    <t>Produksjon av fôrvarer til kjæledyr</t>
  </si>
  <si>
    <t>10.710</t>
  </si>
  <si>
    <t>Produksjon av brød og ferske konditorvarer</t>
  </si>
  <si>
    <t>10.720</t>
  </si>
  <si>
    <t>Produksjon av kavringer, kjeks og konserverte konditorvarer</t>
  </si>
  <si>
    <t>10.810</t>
  </si>
  <si>
    <t>Produksjon av sukker</t>
  </si>
  <si>
    <t>10.820</t>
  </si>
  <si>
    <t>Produksjon av kakao, sjokolade og sukkervarer</t>
  </si>
  <si>
    <t>10.730</t>
  </si>
  <si>
    <t>Produksjon av makaroni, nudler, couscous og lignende pastavarer</t>
  </si>
  <si>
    <t>10.830</t>
  </si>
  <si>
    <t>Bearbeiding av te og kaffe</t>
  </si>
  <si>
    <t>10.860</t>
  </si>
  <si>
    <t>Produksjon av homogeniserte matprodukter og diettmat</t>
  </si>
  <si>
    <t>11.010</t>
  </si>
  <si>
    <t>Destillering, rektifisering og blanding av sprit</t>
  </si>
  <si>
    <t>20.140</t>
  </si>
  <si>
    <t>Produksjon av andre organiske kjemiske råvarer</t>
  </si>
  <si>
    <t>11.030</t>
  </si>
  <si>
    <t>Produksjon av sider og annen fruktvin</t>
  </si>
  <si>
    <t>11.040</t>
  </si>
  <si>
    <t>Produksjon av andre ikke-destillerte gjærede drikkevarer</t>
  </si>
  <si>
    <t>11.050</t>
  </si>
  <si>
    <t>Produksjon av øl</t>
  </si>
  <si>
    <t>11.060</t>
  </si>
  <si>
    <t>Produksjon av malt</t>
  </si>
  <si>
    <t>11.070</t>
  </si>
  <si>
    <t>Produksjon av mineralvann, leskedrikker og annet vann på flaske</t>
  </si>
  <si>
    <t>12.000</t>
  </si>
  <si>
    <t>Produksjon av tobakksvarer</t>
  </si>
  <si>
    <t>13.100</t>
  </si>
  <si>
    <t>Bearbeiding og spinning av tekstilfibrer</t>
  </si>
  <si>
    <t>13.200</t>
  </si>
  <si>
    <t>Veving av tekstiler</t>
  </si>
  <si>
    <t>13.300</t>
  </si>
  <si>
    <t>Etterbehandling av tekstiler</t>
  </si>
  <si>
    <t>13.921</t>
  </si>
  <si>
    <t>Produksjon av utstyrsvarer</t>
  </si>
  <si>
    <t>13.929</t>
  </si>
  <si>
    <t>Produksjon av andre tekstilvarer, unntatt klær</t>
  </si>
  <si>
    <t>32.500</t>
  </si>
  <si>
    <t>Produksjon av medisinske og tanntekniske instrumenter og utstyr</t>
  </si>
  <si>
    <t>33.190</t>
  </si>
  <si>
    <t>Reparasjon av annet utstyr</t>
  </si>
  <si>
    <t>95.290</t>
  </si>
  <si>
    <t xml:space="preserve">Reparasjon av andre husholdningsvarer og varer til personlig bruk </t>
  </si>
  <si>
    <t>13.930</t>
  </si>
  <si>
    <t>Produksjon av gulvtepper, -matter og -ryer</t>
  </si>
  <si>
    <t>13.940</t>
  </si>
  <si>
    <t>Produksjon av tauverk og nett</t>
  </si>
  <si>
    <t>13.950</t>
  </si>
  <si>
    <t>Produksjon av ikke-vevde tekstiler og tekstilvarer, unntatt klær</t>
  </si>
  <si>
    <t>13.960</t>
  </si>
  <si>
    <t>Produksjon av tekstiler til teknisk og industriell bruk</t>
  </si>
  <si>
    <t>13.990</t>
  </si>
  <si>
    <t>Produksjon av tekstiler ikke nevnt annet sted</t>
  </si>
  <si>
    <t>17.220</t>
  </si>
  <si>
    <t>Produksjon av husholdnings-, sanitær- og toalettartikler av papir</t>
  </si>
  <si>
    <t>13.910</t>
  </si>
  <si>
    <t>Produksjon av stoffer av trikotasje</t>
  </si>
  <si>
    <t>14.190</t>
  </si>
  <si>
    <t>Produksjon av klær og tilbehør ellers</t>
  </si>
  <si>
    <t>14.310</t>
  </si>
  <si>
    <t>Produksjon av strømpevarer</t>
  </si>
  <si>
    <t>14.390</t>
  </si>
  <si>
    <t>Produksjon av andre klær av trikotasje</t>
  </si>
  <si>
    <t>14.110</t>
  </si>
  <si>
    <t>Produksjon av klær av lær</t>
  </si>
  <si>
    <t>32.990</t>
  </si>
  <si>
    <t>Annen industriproduksjon ikke nevnt annet sted</t>
  </si>
  <si>
    <t>14.120</t>
  </si>
  <si>
    <t>Produksjon av arbeidstøy</t>
  </si>
  <si>
    <t>14.130</t>
  </si>
  <si>
    <t>Produksjon av annet yttertøy</t>
  </si>
  <si>
    <t>14.140</t>
  </si>
  <si>
    <t>Produksjon av undertøy og innertøy</t>
  </si>
  <si>
    <t>14.200</t>
  </si>
  <si>
    <t>Produksjon av pelsvarer</t>
  </si>
  <si>
    <t>15.110</t>
  </si>
  <si>
    <t>Beredning av lær og beredning og farging av pelsskinn</t>
  </si>
  <si>
    <t>15.120</t>
  </si>
  <si>
    <t>Produksjon av reiseeffekter og salmakerartikler</t>
  </si>
  <si>
    <t>15.200</t>
  </si>
  <si>
    <t>Produksjon av skotøy</t>
  </si>
  <si>
    <t>16.290</t>
  </si>
  <si>
    <t>Produksjon av andre trevarer og varer av kork, strå og flettematerialer</t>
  </si>
  <si>
    <t>22.190</t>
  </si>
  <si>
    <t>Produksjon av gummiprodukter ellers</t>
  </si>
  <si>
    <t>22.290</t>
  </si>
  <si>
    <t>Produksjon av plastprodukter ellers</t>
  </si>
  <si>
    <t>16.210</t>
  </si>
  <si>
    <t>Produksjon av finerplater og andre bygnings- og møbelplater av tre</t>
  </si>
  <si>
    <t>16.231</t>
  </si>
  <si>
    <t>Produksjon av monteringsferdige hus</t>
  </si>
  <si>
    <t>16.220</t>
  </si>
  <si>
    <t>Produksjon av sammensatte parkettstaver</t>
  </si>
  <si>
    <t>16.232</t>
  </si>
  <si>
    <t>Produksjon av bygningsartikler</t>
  </si>
  <si>
    <t>16.240</t>
  </si>
  <si>
    <t>Produksjon av treemballasje</t>
  </si>
  <si>
    <t>17.110</t>
  </si>
  <si>
    <t>Produksjon av papirmasse</t>
  </si>
  <si>
    <t>17.120</t>
  </si>
  <si>
    <t>Produksjon av papir og papp</t>
  </si>
  <si>
    <t>17.210</t>
  </si>
  <si>
    <t>Produksjon av bølgepapp og emballasje av papir og papp</t>
  </si>
  <si>
    <t>18.120</t>
  </si>
  <si>
    <t>Trykking ellers</t>
  </si>
  <si>
    <t>17.230</t>
  </si>
  <si>
    <t>Produksjon av kontorartikler av papir</t>
  </si>
  <si>
    <t>17.240</t>
  </si>
  <si>
    <t>Produksjon av tapeter</t>
  </si>
  <si>
    <t>17.290</t>
  </si>
  <si>
    <t>Produksjon av varer av papir og papp ellers</t>
  </si>
  <si>
    <t>58.110</t>
  </si>
  <si>
    <t>Utgivelse av bøker</t>
  </si>
  <si>
    <t>58.120</t>
  </si>
  <si>
    <t>Utgivelse av kataloger og adresselister</t>
  </si>
  <si>
    <t>58.130</t>
  </si>
  <si>
    <t>Utgivelse av aviser</t>
  </si>
  <si>
    <t>58.140</t>
  </si>
  <si>
    <t>Utgivelse av blader og tidsskrifter</t>
  </si>
  <si>
    <t>59.200</t>
  </si>
  <si>
    <t>Produksjon og utgivelse av musikk- og lydopptak</t>
  </si>
  <si>
    <t>58.190</t>
  </si>
  <si>
    <t>Forlagsvirksomhet ellers</t>
  </si>
  <si>
    <t>18.110</t>
  </si>
  <si>
    <t>Trykking av aviser</t>
  </si>
  <si>
    <t>18.140</t>
  </si>
  <si>
    <t>Bokbinding og tilknyttede tjenester</t>
  </si>
  <si>
    <t>18.130</t>
  </si>
  <si>
    <t>Ferdiggjøring før trykking og publisering</t>
  </si>
  <si>
    <t>18.200</t>
  </si>
  <si>
    <t>Reproduksjon av innspilte opptak</t>
  </si>
  <si>
    <t>19.100</t>
  </si>
  <si>
    <t>Produksjon av kullprodukter</t>
  </si>
  <si>
    <t>20.130</t>
  </si>
  <si>
    <t xml:space="preserve">Produksjon av andre uorganiske kjemikalier </t>
  </si>
  <si>
    <t>21.209</t>
  </si>
  <si>
    <t>Produksjon av andre farmasøytiske preparater</t>
  </si>
  <si>
    <t>24.460</t>
  </si>
  <si>
    <t>Produksjon av kjernebrensel</t>
  </si>
  <si>
    <t>38.120</t>
  </si>
  <si>
    <t>Innsamling av farlig avfall</t>
  </si>
  <si>
    <t>38.220</t>
  </si>
  <si>
    <t>Behandling og disponering av farlig avfall</t>
  </si>
  <si>
    <t>20.110</t>
  </si>
  <si>
    <t>Produksjon av industrigasser</t>
  </si>
  <si>
    <t>20.120</t>
  </si>
  <si>
    <t>Produksjon av fargestoffer og pigmenter</t>
  </si>
  <si>
    <t>Produksjon av andre uorganiske kjemikalier</t>
  </si>
  <si>
    <t>20.150</t>
  </si>
  <si>
    <t>Produksjon av gjødsel, nitrogenforbindelser og vekstjord</t>
  </si>
  <si>
    <t>38.320</t>
  </si>
  <si>
    <t>Sortering og bearbeiding av avfall for materialgjenvinning</t>
  </si>
  <si>
    <t>20.160</t>
  </si>
  <si>
    <t>Produksjon av basisplast</t>
  </si>
  <si>
    <t>20.170</t>
  </si>
  <si>
    <t>Produksjon av syntetisk gummi</t>
  </si>
  <si>
    <t>20.200</t>
  </si>
  <si>
    <t>Produksjon av plantevern- og skadedyrmidler og andre landbrukskjemiske produkter</t>
  </si>
  <si>
    <t>20.300</t>
  </si>
  <si>
    <t>Produksjon av maling og lakk, trykkfarger og tetningsmidler</t>
  </si>
  <si>
    <t>Produksjon av maling og lakk, trykkfarger og  tetningsmidler</t>
  </si>
  <si>
    <t>21.100</t>
  </si>
  <si>
    <t>Produksjon av farmasøytiske råvarer</t>
  </si>
  <si>
    <t>21.201</t>
  </si>
  <si>
    <t>Produksjon av tanntekniske preparater</t>
  </si>
  <si>
    <t>20.410</t>
  </si>
  <si>
    <t>Produksjon av såpe og vaskemidler, rense- og polermidler</t>
  </si>
  <si>
    <t>20.420</t>
  </si>
  <si>
    <t>Produksjon av parfyme og toalettartikler</t>
  </si>
  <si>
    <t>20.510</t>
  </si>
  <si>
    <t>Produksjon av eksplosiver</t>
  </si>
  <si>
    <t>20.520</t>
  </si>
  <si>
    <t>Produksjon av lim</t>
  </si>
  <si>
    <t>20.590</t>
  </si>
  <si>
    <t>Produksjon av kjemiske produkter ikke nevnt annet sted</t>
  </si>
  <si>
    <t>20.530</t>
  </si>
  <si>
    <t>Produksjon av eteriske oljer</t>
  </si>
  <si>
    <t>26.800</t>
  </si>
  <si>
    <t>Produksjon av magnetiske og optiske media</t>
  </si>
  <si>
    <t>26.110</t>
  </si>
  <si>
    <t>Produksjon av elektroniske komponenter</t>
  </si>
  <si>
    <t>20.600</t>
  </si>
  <si>
    <t>Produksjon av kunstfibrer</t>
  </si>
  <si>
    <t>22.110</t>
  </si>
  <si>
    <t>Produksjon av gummidekk og slanger til gummidekk, og regummiering og vulkanisering av gummidekk</t>
  </si>
  <si>
    <t>22.210</t>
  </si>
  <si>
    <t>Produksjon av halvfabrikater av plast</t>
  </si>
  <si>
    <t>33.200</t>
  </si>
  <si>
    <t>Installasjon av industrimaskiner og -utstyr</t>
  </si>
  <si>
    <t>22.220</t>
  </si>
  <si>
    <t>Produksjon av plastemballasje</t>
  </si>
  <si>
    <t>22.230</t>
  </si>
  <si>
    <t>Produksjon av byggevarer av plast</t>
  </si>
  <si>
    <t>27.320</t>
  </si>
  <si>
    <t>Produksjon av andre elektroniske og elektriske ledninger og kabler</t>
  </si>
  <si>
    <t>27.330</t>
  </si>
  <si>
    <t>Produksjon av ledningsmateriell</t>
  </si>
  <si>
    <t>23.110</t>
  </si>
  <si>
    <t>Produksjon av planglass</t>
  </si>
  <si>
    <t>23.120</t>
  </si>
  <si>
    <t>Bearbeiding av planglass</t>
  </si>
  <si>
    <t>23.130</t>
  </si>
  <si>
    <t>Produksjon av emballasje og husholdningsartikler av glass og krystall</t>
  </si>
  <si>
    <t>23.140</t>
  </si>
  <si>
    <t>Produksjon av glassfibrer</t>
  </si>
  <si>
    <t>23.190</t>
  </si>
  <si>
    <t>Produksjon av teknisk glass og andre glassvarer</t>
  </si>
  <si>
    <t>23.410</t>
  </si>
  <si>
    <t>Produksjon av keramiske husholdningsartikler og dekorasjonsgjenstander</t>
  </si>
  <si>
    <t>23.420</t>
  </si>
  <si>
    <t>Produksjon av sanitærutstyr av keramisk materiale</t>
  </si>
  <si>
    <t>23.430</t>
  </si>
  <si>
    <t>Produksjon av isolatorer og isoleringsdeler av keramisk materiale</t>
  </si>
  <si>
    <t>23.440</t>
  </si>
  <si>
    <t>Produksjon av andre keramiske produkter for teknisk bruk</t>
  </si>
  <si>
    <t>23.490</t>
  </si>
  <si>
    <t>Produksjon av andre keramiske produkter</t>
  </si>
  <si>
    <t>23.200</t>
  </si>
  <si>
    <t>Produksjon av ildfaste produkter</t>
  </si>
  <si>
    <t>23.310</t>
  </si>
  <si>
    <t>Produksjon av keramiske vegg- og gulvfliser</t>
  </si>
  <si>
    <t>23.320</t>
  </si>
  <si>
    <t>Produksjon av murstein, teglstein og andre byggevarer av brent leire</t>
  </si>
  <si>
    <t>23.510</t>
  </si>
  <si>
    <t>Produksjon av sement</t>
  </si>
  <si>
    <t>23.520</t>
  </si>
  <si>
    <t>Produksjon av kalk og gips</t>
  </si>
  <si>
    <t>23.610</t>
  </si>
  <si>
    <t>Produksjon av betongprodukter for bygge- og anleggsvirksomhet</t>
  </si>
  <si>
    <t>23.620</t>
  </si>
  <si>
    <t>Produksjon av gipsprodukter for bygge- og anleggsvirksomhet</t>
  </si>
  <si>
    <t>23.630</t>
  </si>
  <si>
    <t>Produksjon av ferdigblandet betong</t>
  </si>
  <si>
    <t>23.640</t>
  </si>
  <si>
    <t>Produksjon av mørtel</t>
  </si>
  <si>
    <t>23.650</t>
  </si>
  <si>
    <t>Produksjon av fibersement</t>
  </si>
  <si>
    <t>23.690</t>
  </si>
  <si>
    <t>Produksjon av betong-, sement- og gipsprodukter ellers</t>
  </si>
  <si>
    <t>23.700</t>
  </si>
  <si>
    <t>Hogging og bearbeiding av monument- og bygningsstein</t>
  </si>
  <si>
    <t>23.910</t>
  </si>
  <si>
    <t>Produksjon av slipestoffer</t>
  </si>
  <si>
    <t>23.990</t>
  </si>
  <si>
    <t>Produksjon av ikke-metallholdige mineralprodukter ikke nevnt annet sted</t>
  </si>
  <si>
    <t>24.101</t>
  </si>
  <si>
    <t>Produksjon av jern og stål</t>
  </si>
  <si>
    <t>24.102</t>
  </si>
  <si>
    <t>Produksjon av ferrolegeringer</t>
  </si>
  <si>
    <t>24.510</t>
  </si>
  <si>
    <t>Støping av jern</t>
  </si>
  <si>
    <t>24.200</t>
  </si>
  <si>
    <t>Produksjon av andre rør og rørdeler av stål</t>
  </si>
  <si>
    <t>24.310</t>
  </si>
  <si>
    <t>Kaldtrekking av stenger og profiler</t>
  </si>
  <si>
    <t>24.320</t>
  </si>
  <si>
    <t>Kaldvalsing av bånd</t>
  </si>
  <si>
    <t>24.330</t>
  </si>
  <si>
    <t>Kaldvalsing og pressing av profilerte plater og profiler</t>
  </si>
  <si>
    <t>24.340</t>
  </si>
  <si>
    <t>Kaldtrekking av tråd</t>
  </si>
  <si>
    <t>24.410</t>
  </si>
  <si>
    <t>Produksjon av edelmetaller</t>
  </si>
  <si>
    <t>24.421</t>
  </si>
  <si>
    <t>Produksjon av primæraluminium</t>
  </si>
  <si>
    <t>24.422</t>
  </si>
  <si>
    <t>Produksjon av halvfabrikater av aluminium</t>
  </si>
  <si>
    <t>24.430</t>
  </si>
  <si>
    <t>Produksjon av bly, sink og tinn</t>
  </si>
  <si>
    <t>24.440</t>
  </si>
  <si>
    <t>Produksjon av kobber</t>
  </si>
  <si>
    <t>24.450</t>
  </si>
  <si>
    <t>Produksjon av ikke-jernholdige metaller ellers</t>
  </si>
  <si>
    <t>24.520</t>
  </si>
  <si>
    <t>Støping av stål</t>
  </si>
  <si>
    <t>24.530</t>
  </si>
  <si>
    <t>Støping av lettmetaller</t>
  </si>
  <si>
    <t>24.540</t>
  </si>
  <si>
    <t>Støping av andre ikke-jernholdige metaller</t>
  </si>
  <si>
    <t>25.110</t>
  </si>
  <si>
    <t>Produksjon av metallkonstruksjoner og deler</t>
  </si>
  <si>
    <t>33.110</t>
  </si>
  <si>
    <t>Reparasjon av bearbeidede metallprodukter</t>
  </si>
  <si>
    <t>25.120</t>
  </si>
  <si>
    <t>Produksjon av dører og vinduer av metall</t>
  </si>
  <si>
    <t>25.290</t>
  </si>
  <si>
    <t>Produksjon av andre tanker, cisterner og beholdere av metall</t>
  </si>
  <si>
    <t>25.210</t>
  </si>
  <si>
    <t>Produksjon av radiatorer og kjeler til sentralvarmeanlegg</t>
  </si>
  <si>
    <t>25.300</t>
  </si>
  <si>
    <t>Produksjon av dampkjeler, unntatt kjeler til sentralvarmeanlegg</t>
  </si>
  <si>
    <t>25.500</t>
  </si>
  <si>
    <t>Smiing, stansing og valsing av metall, og pulvermetallurgi</t>
  </si>
  <si>
    <t>25.610</t>
  </si>
  <si>
    <t>Overflatebehandling av metaller</t>
  </si>
  <si>
    <t>25.620</t>
  </si>
  <si>
    <t>Bearbeiding av metaller</t>
  </si>
  <si>
    <t>25.710</t>
  </si>
  <si>
    <t>Produksjon av kjøkkenredskaper og skjære- og klipperedskaper</t>
  </si>
  <si>
    <t>Reparasjon av bearbeidede  metallprodukter</t>
  </si>
  <si>
    <t>25.730</t>
  </si>
  <si>
    <t>Produksjon av håndverktøy</t>
  </si>
  <si>
    <t>28.410</t>
  </si>
  <si>
    <t>Produksjon av maskinverktøy til metallbearbeiding</t>
  </si>
  <si>
    <t>28.490</t>
  </si>
  <si>
    <t>Produksjon av maskinverktøy ikke nevnt annet sted</t>
  </si>
  <si>
    <t>28.920</t>
  </si>
  <si>
    <t>Produksjon av maskiner og utstyr til bergverksdrift og bygge- og anleggsvirksomhet</t>
  </si>
  <si>
    <t>25.720</t>
  </si>
  <si>
    <t>Produksjon av låser og beslag</t>
  </si>
  <si>
    <t>25.910</t>
  </si>
  <si>
    <t>Produksjon av stålfat og lignende beholdere av jern og stål</t>
  </si>
  <si>
    <t>25.920</t>
  </si>
  <si>
    <t>Produksjon av emballasje av lettmetall</t>
  </si>
  <si>
    <t>25.930</t>
  </si>
  <si>
    <t>Produksjon av varer av metalltråd, kjetting og fjærer</t>
  </si>
  <si>
    <t>25.940</t>
  </si>
  <si>
    <t>Produksjon av bolter og skruer</t>
  </si>
  <si>
    <t>25.990</t>
  </si>
  <si>
    <t>Produksjon av metallvarer ikke nevnt annet sted</t>
  </si>
  <si>
    <t>28.110</t>
  </si>
  <si>
    <t>Produksjon av motorer og turbiner, unntatt motorer til luftfartøyer og motorvogner</t>
  </si>
  <si>
    <t>33.120</t>
  </si>
  <si>
    <t>Reparasjon av maskiner</t>
  </si>
  <si>
    <t>28.120</t>
  </si>
  <si>
    <t>Produksjon av komponenter til hydraulisk og pneumatisk utstyr</t>
  </si>
  <si>
    <t>28.130</t>
  </si>
  <si>
    <t>Produksjon av pumper og kompressorer ellers</t>
  </si>
  <si>
    <t>28.140</t>
  </si>
  <si>
    <t>Produksjon av kraner og ventiler ellers</t>
  </si>
  <si>
    <t>28.150</t>
  </si>
  <si>
    <t>Produksjon av lagre, gir, tannhjulsutvekslinger og andre innretninger for kraftoverføring</t>
  </si>
  <si>
    <t>28.210</t>
  </si>
  <si>
    <t>Produksjon av industri- og laboratorieovner samt brennere</t>
  </si>
  <si>
    <t>28.221</t>
  </si>
  <si>
    <t>Produksjon av løfte- og håndteringsutstyr til skip og båter</t>
  </si>
  <si>
    <t>28.229</t>
  </si>
  <si>
    <t>Produksjon av løfte- og håndteringsutstyr ellers</t>
  </si>
  <si>
    <t>28.250</t>
  </si>
  <si>
    <t>Produksjon av kjøle- og ventilasjonsanlegg, unntatt til husholdningsbruk</t>
  </si>
  <si>
    <t>28.290</t>
  </si>
  <si>
    <t>Produksjon av maskiner og utstyr til generell bruk ikke nevnt annet sted</t>
  </si>
  <si>
    <t>33.130</t>
  </si>
  <si>
    <t>Reparasjon av elektronisk og optisk utstyr</t>
  </si>
  <si>
    <t>28.300</t>
  </si>
  <si>
    <t>Produksjon av jordbruks- og skogbruksmaskiner</t>
  </si>
  <si>
    <t>95.220</t>
  </si>
  <si>
    <t>Reparasjon av husholdningsvarer og hageredskaper</t>
  </si>
  <si>
    <t>28.240</t>
  </si>
  <si>
    <t>Produksjon av motordrevet håndverktøy</t>
  </si>
  <si>
    <t>27.900</t>
  </si>
  <si>
    <t>Produksjon av annet elektrisk utstyr</t>
  </si>
  <si>
    <t>Produksjon av maskiner og utstyr til generell bruk, ikke nevnt annet sted</t>
  </si>
  <si>
    <t>28.910</t>
  </si>
  <si>
    <t>Produksjon av maskiner og utstyr til metallurgisk industri</t>
  </si>
  <si>
    <t>28.930</t>
  </si>
  <si>
    <t>Produksjon av maskiner og utstyr til nærings- og nytelsesmiddelindustri</t>
  </si>
  <si>
    <t>28.940</t>
  </si>
  <si>
    <t>Produksjon av maskiner og utstyr til tekstil-, konfeksjons- og lærvareindustri</t>
  </si>
  <si>
    <t>28.950</t>
  </si>
  <si>
    <t>Produksjon av maskiner og utstyr til papir- og pappvareindustri</t>
  </si>
  <si>
    <t>27.510</t>
  </si>
  <si>
    <t>Produksjon av elektriske husholdningsmaskiner og -apparater</t>
  </si>
  <si>
    <t>28.960</t>
  </si>
  <si>
    <t>Produksjon av maskiner og utstyr til plast- og gummiindustri</t>
  </si>
  <si>
    <t>28.990</t>
  </si>
  <si>
    <t>Produksjon av spesialmaskiner ikke nevnt annet sted</t>
  </si>
  <si>
    <t>25.400</t>
  </si>
  <si>
    <t>Produksjon av våpen og ammunisjon</t>
  </si>
  <si>
    <t>30.300</t>
  </si>
  <si>
    <t>Produksjon av luftfartøyer og romfartøyer og lignende utstyr</t>
  </si>
  <si>
    <t>30.400</t>
  </si>
  <si>
    <t>Produksjon av militære stridskjøretøyer</t>
  </si>
  <si>
    <t>33.140</t>
  </si>
  <si>
    <t>Reparasjon av elektrisk utstyr</t>
  </si>
  <si>
    <t>27.520</t>
  </si>
  <si>
    <t>Produksjon av ikke-elektriske husholdningsmaskiner og -apparater</t>
  </si>
  <si>
    <t>28.230</t>
  </si>
  <si>
    <t>Produksjon av kontormaskiner og utstyr (unntatt datamaskiner og tilleggsutstyr)</t>
  </si>
  <si>
    <t>26.200</t>
  </si>
  <si>
    <t>Produksjon av datamaskiner og tilleggsutstyr</t>
  </si>
  <si>
    <t>95.110</t>
  </si>
  <si>
    <t>Reparasjon av datamaskiner og tilleggsutstyr</t>
  </si>
  <si>
    <t>27.110</t>
  </si>
  <si>
    <t>Produksjon av elektromotorer, generatorer og transformatorer</t>
  </si>
  <si>
    <t>27.120</t>
  </si>
  <si>
    <t>Produksjon av elektriske fordelings- og kontrolltavler og paneler</t>
  </si>
  <si>
    <t>27.310</t>
  </si>
  <si>
    <t>Produksjon av optiske fiberkabler</t>
  </si>
  <si>
    <t>27.200</t>
  </si>
  <si>
    <t>Produksjon av batterier og akkumulatorer</t>
  </si>
  <si>
    <t>27.400</t>
  </si>
  <si>
    <t>Produksjon av belysningsutstyr</t>
  </si>
  <si>
    <t>29.310</t>
  </si>
  <si>
    <t xml:space="preserve">Produksjon av elektrisk og elektronisk utstyr til motorvogner </t>
  </si>
  <si>
    <t>26.300</t>
  </si>
  <si>
    <t>Produksjon av kommunikasjonsutstyr</t>
  </si>
  <si>
    <t>26.510</t>
  </si>
  <si>
    <t>Produksjon av måle-, kontroll- og navigasjonsinstrumenter</t>
  </si>
  <si>
    <t>30.200</t>
  </si>
  <si>
    <t>Produksjon av lokomotiver og annet rullende materiell til jernbane og sporvei</t>
  </si>
  <si>
    <t>26.120</t>
  </si>
  <si>
    <t>Produksjon av kretskort</t>
  </si>
  <si>
    <t>95.120</t>
  </si>
  <si>
    <t>Reparasjon av kommunikasjonsutstyr</t>
  </si>
  <si>
    <t>26.400</t>
  </si>
  <si>
    <t>Produksjon av elektronikk til husholdningsbruk</t>
  </si>
  <si>
    <t>26.600</t>
  </si>
  <si>
    <t>Produksjon av strålingsutstyr, elektromedisinsk- og elektroterapeutisk utstyr</t>
  </si>
  <si>
    <t>31.010</t>
  </si>
  <si>
    <t>Produksjon av kontor- og butikkmøbler</t>
  </si>
  <si>
    <t>26.700</t>
  </si>
  <si>
    <t>Produksjon av optiske instrumenter og fotografisk utstyr</t>
  </si>
  <si>
    <t>26.520</t>
  </si>
  <si>
    <t>Produksjon av klokker og ur</t>
  </si>
  <si>
    <t>32.120</t>
  </si>
  <si>
    <t>Produksjon av gull- og sølvvarer og lignende artikler</t>
  </si>
  <si>
    <t>32.130</t>
  </si>
  <si>
    <t>Produksjon av bijouteri og lignende artikler</t>
  </si>
  <si>
    <t>29.100</t>
  </si>
  <si>
    <t>Produksjon av motorvogner</t>
  </si>
  <si>
    <t>30.910</t>
  </si>
  <si>
    <t>Produksjon av motorsykler</t>
  </si>
  <si>
    <t>29.200</t>
  </si>
  <si>
    <t>Produksjon av karosserier og tilhengere</t>
  </si>
  <si>
    <t>29.320</t>
  </si>
  <si>
    <t>Produksjon av andre deler og annet utstyr til motorvogner</t>
  </si>
  <si>
    <t>30.111</t>
  </si>
  <si>
    <t>Bygging av skip og skrog over 100 br.tonn</t>
  </si>
  <si>
    <t>33.150</t>
  </si>
  <si>
    <t>Reparasjon og vedlikehold av skip og båter</t>
  </si>
  <si>
    <t>30.115</t>
  </si>
  <si>
    <t>Innrednings- og installasjonsarbeid utført på skip over 100 br.tonn</t>
  </si>
  <si>
    <t>30.112</t>
  </si>
  <si>
    <t>Bygging av skip under 100 br.tonn</t>
  </si>
  <si>
    <t>30.113</t>
  </si>
  <si>
    <t>Bygging av oljeplattformer og moduler</t>
  </si>
  <si>
    <t>30.116</t>
  </si>
  <si>
    <t>Innrednings- og installasjonsarbeid utført på borerigger og moduler</t>
  </si>
  <si>
    <t>30.114</t>
  </si>
  <si>
    <t>Produksjon av annet flytende materiell</t>
  </si>
  <si>
    <t>30.120</t>
  </si>
  <si>
    <t>Bygging av fritidsbåter</t>
  </si>
  <si>
    <t>33.170</t>
  </si>
  <si>
    <t xml:space="preserve">Reparasjon og vedlikehold av andre transportmidler </t>
  </si>
  <si>
    <t>33.160</t>
  </si>
  <si>
    <t>Reparasjon og vedlikehold av luftfartøyer og romfartøyer</t>
  </si>
  <si>
    <t>30.920</t>
  </si>
  <si>
    <t>Produksjon av sykler og invalidevogner</t>
  </si>
  <si>
    <t>30.990</t>
  </si>
  <si>
    <t>Produksjon av andre transportmidler ikke nevnt annet sted</t>
  </si>
  <si>
    <t>31.090</t>
  </si>
  <si>
    <t>Produksjon av møbler ellers</t>
  </si>
  <si>
    <t xml:space="preserve">Produksjon av andre deler og annet utstyr til motorvogner </t>
  </si>
  <si>
    <t>31.020</t>
  </si>
  <si>
    <t>Produksjon av kjøkkenmøbler</t>
  </si>
  <si>
    <t>95.240</t>
  </si>
  <si>
    <t>Reparasjon av møbler og boliginnredning</t>
  </si>
  <si>
    <t>31.030</t>
  </si>
  <si>
    <t>Produksjon av madrasser</t>
  </si>
  <si>
    <t>32.110</t>
  </si>
  <si>
    <t>Preging av mynter og medaljer</t>
  </si>
  <si>
    <t>32.200</t>
  </si>
  <si>
    <t>Produksjon av musikkinstrumenter</t>
  </si>
  <si>
    <t>Reparasjon av andre husholdningsvarer og varer til personlig bruk</t>
  </si>
  <si>
    <t>32.300</t>
  </si>
  <si>
    <t>Produksjon av sportsartikler</t>
  </si>
  <si>
    <t>32.400</t>
  </si>
  <si>
    <t>Produksjon av spill og leker</t>
  </si>
  <si>
    <t>32.910</t>
  </si>
  <si>
    <t>Produksjon av koster og børster</t>
  </si>
  <si>
    <t>38.310</t>
  </si>
  <si>
    <t>Demontering av vrakede gjenstander</t>
  </si>
  <si>
    <t>35.111</t>
  </si>
  <si>
    <t>Produksjon av elektrisitet fra vannkraft</t>
  </si>
  <si>
    <t>35.112</t>
  </si>
  <si>
    <t>Produksjon av elektrisitet fra vindkraft</t>
  </si>
  <si>
    <t>35.113</t>
  </si>
  <si>
    <t>Produksjon av elektrisitet fra biobrensel, avfallsforbrenning og deponigass</t>
  </si>
  <si>
    <t>35.114</t>
  </si>
  <si>
    <t>Produksjon av elektrisitet fra naturgass</t>
  </si>
  <si>
    <t>35.119</t>
  </si>
  <si>
    <t>Produksjon av elektrisitet ellers</t>
  </si>
  <si>
    <t>35.120</t>
  </si>
  <si>
    <t>Overføring av elektrisitet</t>
  </si>
  <si>
    <t>35.130</t>
  </si>
  <si>
    <t>Distribusjon av elektrisitet</t>
  </si>
  <si>
    <t>35.140</t>
  </si>
  <si>
    <t>Handel med elektrisitet</t>
  </si>
  <si>
    <t>35.210</t>
  </si>
  <si>
    <t>Produksjon av gass</t>
  </si>
  <si>
    <t>35.220</t>
  </si>
  <si>
    <t>Distribusjon av gass gjennom ledningsnett</t>
  </si>
  <si>
    <t>35.230</t>
  </si>
  <si>
    <t>Handel med gass gjennom ledningsnett</t>
  </si>
  <si>
    <t>35.300</t>
  </si>
  <si>
    <t>Damp- og varmtvannsforsyning</t>
  </si>
  <si>
    <t>36.000</t>
  </si>
  <si>
    <t>Uttak fra kilde, rensing og distribusjon av vann</t>
  </si>
  <si>
    <t>43.110</t>
  </si>
  <si>
    <t>Riving av bygninger og andre konstruksjoner</t>
  </si>
  <si>
    <t>43.120</t>
  </si>
  <si>
    <t>Grunnarbeid</t>
  </si>
  <si>
    <t>43.130</t>
  </si>
  <si>
    <t>Prøveboring</t>
  </si>
  <si>
    <t>41.200</t>
  </si>
  <si>
    <t>Oppføring av bygninger</t>
  </si>
  <si>
    <t>42.120</t>
  </si>
  <si>
    <t>Bygging av jernbaner og undergrunnsbaner</t>
  </si>
  <si>
    <t>42.130</t>
  </si>
  <si>
    <t>Bygging av bruer og tunneler</t>
  </si>
  <si>
    <t>42.210</t>
  </si>
  <si>
    <t>Bygging av vann- og kloakkanlegg</t>
  </si>
  <si>
    <t>42.220</t>
  </si>
  <si>
    <t>Bygging av anlegg for elektrisitet og telekommunikasjon</t>
  </si>
  <si>
    <t>42.990</t>
  </si>
  <si>
    <t>Bygging av andre anlegg ikke nevnt annet sted</t>
  </si>
  <si>
    <t>43.911</t>
  </si>
  <si>
    <t>Blikkenslagerarbeid</t>
  </si>
  <si>
    <t>43.919</t>
  </si>
  <si>
    <t>Takarbeid ellers</t>
  </si>
  <si>
    <t>43.990</t>
  </si>
  <si>
    <t>Annen spesialisert bygge- og anleggsvirksomhet</t>
  </si>
  <si>
    <t>42.110</t>
  </si>
  <si>
    <t>Bygging av veier og motorveier</t>
  </si>
  <si>
    <t>42.910</t>
  </si>
  <si>
    <t>Bygging av havne- og damanlegg</t>
  </si>
  <si>
    <t>43.210</t>
  </si>
  <si>
    <t>Elektrisk installasjonsarbeid</t>
  </si>
  <si>
    <t>43.220</t>
  </si>
  <si>
    <t>VVS-arbeid</t>
  </si>
  <si>
    <t>43.290</t>
  </si>
  <si>
    <t>Annet installasjonsarbeid</t>
  </si>
  <si>
    <t>80.200</t>
  </si>
  <si>
    <t>Tjenester tilknyttet vakttjenester</t>
  </si>
  <si>
    <t>43.310</t>
  </si>
  <si>
    <t>Stukkatørarbeid og pussing</t>
  </si>
  <si>
    <t>43.320</t>
  </si>
  <si>
    <t>Snekkerarbeid</t>
  </si>
  <si>
    <t>43.330</t>
  </si>
  <si>
    <t>Gulvlegging og tapetsering</t>
  </si>
  <si>
    <t>43.341</t>
  </si>
  <si>
    <t>Malerarbeid</t>
  </si>
  <si>
    <t>43.342</t>
  </si>
  <si>
    <t>Glassarbeid</t>
  </si>
  <si>
    <t>43.390</t>
  </si>
  <si>
    <t>Annen ferdiggjøring av bygninger</t>
  </si>
  <si>
    <t>45.111</t>
  </si>
  <si>
    <t>Agentur- og engroshandel med biler og lette motorvogner, unntatt motorsykler</t>
  </si>
  <si>
    <t>45.191</t>
  </si>
  <si>
    <t>Agentur- og engroshandel med andre motorvogner, unntatt motorsykler</t>
  </si>
  <si>
    <t>45.112</t>
  </si>
  <si>
    <t>Detaljhandel med biler og lette motorvogner, unntatt motorsykler</t>
  </si>
  <si>
    <t>45.192</t>
  </si>
  <si>
    <t>Detaljhandel med andre motorvogner, unntatt motorsykler</t>
  </si>
  <si>
    <t>45.200</t>
  </si>
  <si>
    <t>Vedlikehold og reparasjon av motorvogner, unntatt motorsykler</t>
  </si>
  <si>
    <t>52.219</t>
  </si>
  <si>
    <t>Tjenester tilknyttet landtransport ellers</t>
  </si>
  <si>
    <t>45.310</t>
  </si>
  <si>
    <t>Agentur- og engroshandel med deler og utstyr til motorvogner, unntatt motorsykler</t>
  </si>
  <si>
    <t>45.320</t>
  </si>
  <si>
    <t>Detaljhandel med deler og utstyr til motorvogner, unntatt motorsykler</t>
  </si>
  <si>
    <t>45.401</t>
  </si>
  <si>
    <t>Agentur- og engroshandel med motorsykler, deler og utstyr</t>
  </si>
  <si>
    <t>45.402</t>
  </si>
  <si>
    <t>Detaljhandel med motorsykler, deler og utstyr</t>
  </si>
  <si>
    <t>45.403</t>
  </si>
  <si>
    <t>Vedlikehold og reparasjon av motorsykler</t>
  </si>
  <si>
    <t>47.300</t>
  </si>
  <si>
    <t>Detaljhandel med drivstoff til motorvogner</t>
  </si>
  <si>
    <t>46.110</t>
  </si>
  <si>
    <t>Agenturhandel med jordbruksråvarer, levende dyr, tekstilråvarer og innsatsvarer</t>
  </si>
  <si>
    <t>46.120</t>
  </si>
  <si>
    <t>Agenturhandel med brensel, drivstoff, malm, metaller og industrikjemikalier</t>
  </si>
  <si>
    <t>46.130</t>
  </si>
  <si>
    <t>Agenturhandel med tømmer, trelast og byggevarer</t>
  </si>
  <si>
    <t>46.140</t>
  </si>
  <si>
    <t>Agenturhandel med maskiner, produksjonsutstyr, båter og luftfartøyer</t>
  </si>
  <si>
    <t>46.150</t>
  </si>
  <si>
    <t>Agenturhandel med møbler, husholdningsvarer og jernvarer</t>
  </si>
  <si>
    <t>46.160</t>
  </si>
  <si>
    <t>Agenturhandel med tekstiler, klær, pelsskinn, skotøy og lærvarer</t>
  </si>
  <si>
    <t>46.170</t>
  </si>
  <si>
    <t>Agenturhandel med nærings- og nytelsesmidler</t>
  </si>
  <si>
    <t>46.180</t>
  </si>
  <si>
    <t>Agenturhandel med spesialisert vareutvalg ellers</t>
  </si>
  <si>
    <t>46.190</t>
  </si>
  <si>
    <t>Agenturhandel med bredt vareutvalg</t>
  </si>
  <si>
    <t>46.210</t>
  </si>
  <si>
    <t>Engroshandel med korn, råtobakk, såvarer og fôrvarer</t>
  </si>
  <si>
    <t>46.220</t>
  </si>
  <si>
    <t>Engroshandel med blomster og planter</t>
  </si>
  <si>
    <t>46.230</t>
  </si>
  <si>
    <t>Engroshandel med levende dyr</t>
  </si>
  <si>
    <t>46.240</t>
  </si>
  <si>
    <t>Engroshandel med huder, skinn og lær</t>
  </si>
  <si>
    <t>46.310</t>
  </si>
  <si>
    <t>Engroshandel med frukt og grønnsaker</t>
  </si>
  <si>
    <t>46.320</t>
  </si>
  <si>
    <t>Engroshandel med kjøtt og kjøttvarer</t>
  </si>
  <si>
    <t>46.330</t>
  </si>
  <si>
    <t>Engroshandel med meierivarer, egg, matolje og -fett</t>
  </si>
  <si>
    <t>46.341</t>
  </si>
  <si>
    <t>Engroshandel med vin og brennevin</t>
  </si>
  <si>
    <t>46.349</t>
  </si>
  <si>
    <t>Engroshandel med drikkevarer ellers</t>
  </si>
  <si>
    <t>46.350</t>
  </si>
  <si>
    <t>Engroshandel med tobakksvarer</t>
  </si>
  <si>
    <t>46.360</t>
  </si>
  <si>
    <t>Engroshandel med sukker, sjokolade og sukkervarer</t>
  </si>
  <si>
    <t>46.370</t>
  </si>
  <si>
    <t>Engroshandel med kaffe, te, kakao og krydder</t>
  </si>
  <si>
    <t>46.381</t>
  </si>
  <si>
    <t>Engroshandel med fisk, skalldyr og bløtdyr</t>
  </si>
  <si>
    <t>46.389</t>
  </si>
  <si>
    <t>Engroshandel med spesialisert utvalg av nærings- og nytelsesmidler ikke nevnt annet sted</t>
  </si>
  <si>
    <t>46.390</t>
  </si>
  <si>
    <t>Engroshandel med bredt utvalg av nærings- og nytelsesmidler</t>
  </si>
  <si>
    <t>46.410</t>
  </si>
  <si>
    <t>Engroshandel med tekstiler og utstyrsvarer</t>
  </si>
  <si>
    <t>46.421</t>
  </si>
  <si>
    <t>Engroshandel med klær</t>
  </si>
  <si>
    <t>46.422</t>
  </si>
  <si>
    <t>Engroshandel med skotøy</t>
  </si>
  <si>
    <t>46.473</t>
  </si>
  <si>
    <t>Engroshandel med belysningsutstyr</t>
  </si>
  <si>
    <t>46.431</t>
  </si>
  <si>
    <t>Engroshandel med elektriske husholdningsapparater og -maskiner</t>
  </si>
  <si>
    <t>46.432</t>
  </si>
  <si>
    <t>Engroshandel med radio og fjernsyn</t>
  </si>
  <si>
    <t>46.433</t>
  </si>
  <si>
    <t>Engroshandel med plater, musikk- og videokassetter og CD- og DVD-plater</t>
  </si>
  <si>
    <t>46.520</t>
  </si>
  <si>
    <t>Engroshandel med elektronikkutstyr og telekommunikasjonsutstyr samt deler</t>
  </si>
  <si>
    <t>46.441</t>
  </si>
  <si>
    <t>Engroshandel med kjøkkenutstyr, glass og steintøy</t>
  </si>
  <si>
    <t>46.499</t>
  </si>
  <si>
    <t>Engroshandel med husholdningsvarer og varer til personlig bruk ikke nevnt annet sted</t>
  </si>
  <si>
    <t>46.442</t>
  </si>
  <si>
    <t>Engroshandel med rengjøringsmidler</t>
  </si>
  <si>
    <t>46.739</t>
  </si>
  <si>
    <t>Engroshandel med byggevarer ikke nevnt annet sted</t>
  </si>
  <si>
    <t>46.450</t>
  </si>
  <si>
    <t>Engroshandel med parfyme og kosmetikk</t>
  </si>
  <si>
    <t>46.460</t>
  </si>
  <si>
    <t>Engroshandel med sykepleie- og apotekvarer</t>
  </si>
  <si>
    <t>46.491</t>
  </si>
  <si>
    <t>Engroshandel med bøker, aviser og blader</t>
  </si>
  <si>
    <t>46.471</t>
  </si>
  <si>
    <t>Engroshandel med møbler</t>
  </si>
  <si>
    <t>46.472</t>
  </si>
  <si>
    <t>Engroshandel med gulvtepper</t>
  </si>
  <si>
    <t>46.492</t>
  </si>
  <si>
    <t>Engroshandel med reiseeffekter og lærvarer</t>
  </si>
  <si>
    <t>46.434</t>
  </si>
  <si>
    <t>Engroshandel med fotoutstyr</t>
  </si>
  <si>
    <t>46.435</t>
  </si>
  <si>
    <t>Engroshandel med optiske artikler</t>
  </si>
  <si>
    <t>46.481</t>
  </si>
  <si>
    <t>Engroshandel med klokker og ur</t>
  </si>
  <si>
    <t>46.482</t>
  </si>
  <si>
    <t>Engroshandel med gull- og sølvvarer</t>
  </si>
  <si>
    <t>46.493</t>
  </si>
  <si>
    <t>Engroshandel med fritidsbåter og -utstyr</t>
  </si>
  <si>
    <t>46.494</t>
  </si>
  <si>
    <t>Engroshandel med sportsutstyr</t>
  </si>
  <si>
    <t>46.495</t>
  </si>
  <si>
    <t>Engroshandel med spill og leker</t>
  </si>
  <si>
    <t>46.710</t>
  </si>
  <si>
    <t>Engroshandel med drivstoff og brensel</t>
  </si>
  <si>
    <t>46.720</t>
  </si>
  <si>
    <t>Engroshandel med metaller og metallholdig malm</t>
  </si>
  <si>
    <t>46.731</t>
  </si>
  <si>
    <t>Engroshandel med tømmer</t>
  </si>
  <si>
    <t>46.732</t>
  </si>
  <si>
    <t>Engroshandel med trelast</t>
  </si>
  <si>
    <t>46.733</t>
  </si>
  <si>
    <t>Engroshandel med fargevarer</t>
  </si>
  <si>
    <t>46.740</t>
  </si>
  <si>
    <t>Engroshandel med jernvarer, rørleggerartikler og oppvarmingsutstyr</t>
  </si>
  <si>
    <t>46.750</t>
  </si>
  <si>
    <t>Engroshandel med kjemiske produkter</t>
  </si>
  <si>
    <t>46.769</t>
  </si>
  <si>
    <t>Engroshandel med innsatsvarer ikke nevnt annet sted</t>
  </si>
  <si>
    <t>46.761</t>
  </si>
  <si>
    <t>Engroshandel med papir og papp</t>
  </si>
  <si>
    <t>46.770</t>
  </si>
  <si>
    <t>Engroshandel med avfall og skrap</t>
  </si>
  <si>
    <t>46.620</t>
  </si>
  <si>
    <t>Engroshandel med maskinverktøy</t>
  </si>
  <si>
    <t>46.630</t>
  </si>
  <si>
    <t>Engroshandel med maskiner og utstyr til bergverksdrift, olje- og gassutvinning og bygge- og anleggsvirksomhet</t>
  </si>
  <si>
    <t>46.640</t>
  </si>
  <si>
    <t>Engroshandel med maskiner og utstyr til tekstilproduksjon</t>
  </si>
  <si>
    <t>46.510</t>
  </si>
  <si>
    <t>Engroshandel med datamaskiner, tilleggsutstyr til datamaskiner samt programvare</t>
  </si>
  <si>
    <t>46.650</t>
  </si>
  <si>
    <t>Engroshandel med kontormøbler</t>
  </si>
  <si>
    <t>46.660</t>
  </si>
  <si>
    <t>Engroshandel med maskiner og utstyr til kontor ellers</t>
  </si>
  <si>
    <t>46.691</t>
  </si>
  <si>
    <t>Engroshandel med maskiner og utstyr til kraftproduksjon og installasjon</t>
  </si>
  <si>
    <t>46.692</t>
  </si>
  <si>
    <t>Engroshandel med skipsutstyr og fiskeredskap</t>
  </si>
  <si>
    <t xml:space="preserve">Engroshandel med maskiner og utstyr til bergverksdrift, olje og gassutvinning og bygge- og anleggsvirksomhet </t>
  </si>
  <si>
    <t>46.693</t>
  </si>
  <si>
    <t>Engroshandel med maskiner og utstyr til industri ellers</t>
  </si>
  <si>
    <t>46.694</t>
  </si>
  <si>
    <t>Engroshandel med maskiner og utstyr til handel, transport og tjenesteyting ellers</t>
  </si>
  <si>
    <t>46.610</t>
  </si>
  <si>
    <t>Engroshandel med maskiner og utstyr til jordbruk og skogbruk</t>
  </si>
  <si>
    <t>46.900</t>
  </si>
  <si>
    <t>Uspesifisert engroshandel</t>
  </si>
  <si>
    <t>47.111</t>
  </si>
  <si>
    <t>Butikkhandel med bredt vareutvalg med hovedvekt på nærings- og nytelsesmidler</t>
  </si>
  <si>
    <t>47.112</t>
  </si>
  <si>
    <t>Kioskhandel med bredt vareutvalg med hovedvekt på nærings- og nytelsesmidler</t>
  </si>
  <si>
    <t>47.190</t>
  </si>
  <si>
    <t>Butikkhandel med bredt vareutvalg ellers</t>
  </si>
  <si>
    <t>47.641</t>
  </si>
  <si>
    <t>Butikkhandel med sportsutstyr</t>
  </si>
  <si>
    <t>47.210</t>
  </si>
  <si>
    <t>Butikkhandel med frukt og grønnsaker</t>
  </si>
  <si>
    <t>47.220</t>
  </si>
  <si>
    <t>Butikkhandel med kjøtt og kjøttvarer</t>
  </si>
  <si>
    <t>47.230</t>
  </si>
  <si>
    <t>Butikkhandel med fisk, skalldyr og bløtdyr</t>
  </si>
  <si>
    <t>47.241</t>
  </si>
  <si>
    <t>Butikkhandel med bakervarer og konditorvarer</t>
  </si>
  <si>
    <t>47.242</t>
  </si>
  <si>
    <t>Butikkhandel med sukkervarer</t>
  </si>
  <si>
    <t>47.251</t>
  </si>
  <si>
    <t>Butikkhandel med vin og brennevin</t>
  </si>
  <si>
    <t>47.259</t>
  </si>
  <si>
    <t>Butikkhandel med drikkevarer ellers</t>
  </si>
  <si>
    <t>47.260</t>
  </si>
  <si>
    <t>Butikkhandel med tobakksvarer</t>
  </si>
  <si>
    <t>47.291</t>
  </si>
  <si>
    <t>Butikkhandel med helsekost</t>
  </si>
  <si>
    <t>47.292</t>
  </si>
  <si>
    <t>Butikkhandel med kaffe og te</t>
  </si>
  <si>
    <t>47.299</t>
  </si>
  <si>
    <t>Butikkhandel med nærings- og nytelsesmidler ikke nevnt annet sted</t>
  </si>
  <si>
    <t>47.730</t>
  </si>
  <si>
    <t>Butikkhandel med apotekvarer</t>
  </si>
  <si>
    <t>47.740</t>
  </si>
  <si>
    <t>Butikkhandel med medisinske og ortopediske artikler</t>
  </si>
  <si>
    <t>47.750</t>
  </si>
  <si>
    <t>Butikkhandel med kosmetikk og toalettartikler</t>
  </si>
  <si>
    <t>47.510</t>
  </si>
  <si>
    <t>Butikkhandel med tekstiler og utstyrsvarer</t>
  </si>
  <si>
    <t>47.710</t>
  </si>
  <si>
    <t>Butikkhandel med klær</t>
  </si>
  <si>
    <t>47.721</t>
  </si>
  <si>
    <t>Butikkhandel med skotøy</t>
  </si>
  <si>
    <t>47.722</t>
  </si>
  <si>
    <t>Butikkhandel med reiseeffekter av lær og lærimitasjoner og varer av lær</t>
  </si>
  <si>
    <t>47.592</t>
  </si>
  <si>
    <t>Butikkhandel med belysningsutstyr</t>
  </si>
  <si>
    <t>47.593</t>
  </si>
  <si>
    <t>Butikkhandel med kjøkkenutstyr, glass og steintøy</t>
  </si>
  <si>
    <t>47.591</t>
  </si>
  <si>
    <t>Butikkhandel med møbler</t>
  </si>
  <si>
    <t>47.533</t>
  </si>
  <si>
    <t>Butikkhandel med gardiner</t>
  </si>
  <si>
    <t>47.599</t>
  </si>
  <si>
    <t>Butikkhandel med innredningsartikler ikke nevnt annet sted</t>
  </si>
  <si>
    <t>47.430</t>
  </si>
  <si>
    <t>Butikkhandel med audio- og videoutstyr</t>
  </si>
  <si>
    <t>47.540</t>
  </si>
  <si>
    <t>Butikkhandel med elektriske husholdningsapparater</t>
  </si>
  <si>
    <t>47.630</t>
  </si>
  <si>
    <t>Butikkhandel med innspillinger av musikk og video</t>
  </si>
  <si>
    <t>47.594</t>
  </si>
  <si>
    <t>Butikkhandel med musikkinstrumenter og noter</t>
  </si>
  <si>
    <t>47.521</t>
  </si>
  <si>
    <t>Butikkhandel med bredt utvalg av jernvarer, fargevarer og andre byggevarer</t>
  </si>
  <si>
    <t>47.522</t>
  </si>
  <si>
    <t>Butikkhandel med jernvarer</t>
  </si>
  <si>
    <t>47.523</t>
  </si>
  <si>
    <t>Butikkhandel med fargevarer</t>
  </si>
  <si>
    <t>47.524</t>
  </si>
  <si>
    <t>Butikkhandel med trelast</t>
  </si>
  <si>
    <t>47.529</t>
  </si>
  <si>
    <t>Butikkhandel med byggevarer ikke nevnt annet sted</t>
  </si>
  <si>
    <t>47.610</t>
  </si>
  <si>
    <t>Butikkhandel med bøker</t>
  </si>
  <si>
    <t>47.620</t>
  </si>
  <si>
    <t>Butikkhandel med aviser og papirvarer</t>
  </si>
  <si>
    <t>47.771</t>
  </si>
  <si>
    <t>Butikkhandel med ur og klokker</t>
  </si>
  <si>
    <t>47.781</t>
  </si>
  <si>
    <t xml:space="preserve">Butikkhandel med fotoutstyr </t>
  </si>
  <si>
    <t>47.782</t>
  </si>
  <si>
    <t>Butikkhandel med optiske artikler</t>
  </si>
  <si>
    <t>47.772</t>
  </si>
  <si>
    <t>Butikkhandel med gull- og sølvvarer</t>
  </si>
  <si>
    <t>47.642</t>
  </si>
  <si>
    <t>Butikkhandel med fritidsbåter og -utstyr</t>
  </si>
  <si>
    <t>47.650</t>
  </si>
  <si>
    <t>Butikkhandel med spill og leker</t>
  </si>
  <si>
    <t>47.761</t>
  </si>
  <si>
    <t>Butikkhandel med blomster og planter</t>
  </si>
  <si>
    <t>47.410</t>
  </si>
  <si>
    <t>Butikkhandel med datamaskiner og utstyr til datamaskiner</t>
  </si>
  <si>
    <t>47.420</t>
  </si>
  <si>
    <t>Butikkhandel med telekommunikasjonsutstyr</t>
  </si>
  <si>
    <t>47.531</t>
  </si>
  <si>
    <t>Butikkhandel med tapeter og gulvbelegg</t>
  </si>
  <si>
    <t>47.532</t>
  </si>
  <si>
    <t>Butikkhandel med tepper</t>
  </si>
  <si>
    <t>47.762</t>
  </si>
  <si>
    <t>Butikkhandel med kjæledyr og fôr til kjæledyr</t>
  </si>
  <si>
    <t>47.789</t>
  </si>
  <si>
    <t>Butikkhandel ikke nevnt annet sted</t>
  </si>
  <si>
    <t>47.791</t>
  </si>
  <si>
    <t>Butikkhandel med antikviteter</t>
  </si>
  <si>
    <t>47.792</t>
  </si>
  <si>
    <t>Butikkhandel med brukte klær</t>
  </si>
  <si>
    <t>47.799</t>
  </si>
  <si>
    <t>Butikkhandel med brukte varer ellers</t>
  </si>
  <si>
    <t>47.911</t>
  </si>
  <si>
    <t>Postordre-/Internetthandel med bredt vareutvalg</t>
  </si>
  <si>
    <t>47.912</t>
  </si>
  <si>
    <t>Postordre-/Internetthandel med tekstiler, utstyrsvarer, klær, skotøy, reiseeffekter og lærvarer</t>
  </si>
  <si>
    <t>47.913</t>
  </si>
  <si>
    <t>Postordre-/Internetthandel med belysningsutstyr, kjøkkenutstyr, møbler og innredningsartikler</t>
  </si>
  <si>
    <t>47.914</t>
  </si>
  <si>
    <t>Postordre-/Internetthandel med elektriske husholdningsapparater, radio, fjernsyn, plater, kassetter og musikkinstrumenter</t>
  </si>
  <si>
    <t>47.915</t>
  </si>
  <si>
    <t>Postordre-/Internetthandel med bøker, papir, aviser og blader</t>
  </si>
  <si>
    <t>47.916</t>
  </si>
  <si>
    <t>Postordre-/Internetthandel med IKT-utstyr</t>
  </si>
  <si>
    <t>47.917</t>
  </si>
  <si>
    <t>Postordre-/Internetthandel med helsekost</t>
  </si>
  <si>
    <t>47.919</t>
  </si>
  <si>
    <t>Postordre-/Internetthandel med annet spesialisert vareutvalg</t>
  </si>
  <si>
    <t>47.810</t>
  </si>
  <si>
    <t>Torghandel med næringsmidler, drikkevarer og tobakksvarer</t>
  </si>
  <si>
    <t>47.820</t>
  </si>
  <si>
    <t>Torghandel med tekstiler, klær, skotøy og utstyrsvarer</t>
  </si>
  <si>
    <t>47.890</t>
  </si>
  <si>
    <t>Torghandel med andre varer</t>
  </si>
  <si>
    <t>47.990</t>
  </si>
  <si>
    <t>Detaljhandel utenom utsalgssted ellers</t>
  </si>
  <si>
    <t>95.230</t>
  </si>
  <si>
    <t>Reparasjon av skotøy og lærvarer</t>
  </si>
  <si>
    <t>95.210</t>
  </si>
  <si>
    <t>Reparasjon av elektronikk til husholdningsbruk</t>
  </si>
  <si>
    <t>95.250</t>
  </si>
  <si>
    <t>Reparasjon av ur, gull- og sølvvarer</t>
  </si>
  <si>
    <t>96.090</t>
  </si>
  <si>
    <t>Personlig tjenesteyting ikke nevnt annet sted</t>
  </si>
  <si>
    <t>55.101</t>
  </si>
  <si>
    <t>Drift av hoteller, pensjonater og moteller med restaurant</t>
  </si>
  <si>
    <t>55.102</t>
  </si>
  <si>
    <t>Drift av hoteller, pensjonater og moteller uten restaurant</t>
  </si>
  <si>
    <t>55.201</t>
  </si>
  <si>
    <t>Drift av vandrerhjem</t>
  </si>
  <si>
    <t>55.302</t>
  </si>
  <si>
    <t>Drift av turisthytter</t>
  </si>
  <si>
    <t>55.301</t>
  </si>
  <si>
    <t>Drift av campingplasser</t>
  </si>
  <si>
    <t>55.202</t>
  </si>
  <si>
    <t>Drift av ferieleiligheter</t>
  </si>
  <si>
    <t>55.900</t>
  </si>
  <si>
    <t>Annen overnatting</t>
  </si>
  <si>
    <t>56.101</t>
  </si>
  <si>
    <t>Drift av restauranter og kafeer</t>
  </si>
  <si>
    <t>56.102</t>
  </si>
  <si>
    <t>Drift av gatekjøkken</t>
  </si>
  <si>
    <t>56.301</t>
  </si>
  <si>
    <t>Drift av puber</t>
  </si>
  <si>
    <t>56.309</t>
  </si>
  <si>
    <t>Drift av barer ellers</t>
  </si>
  <si>
    <t>56.290</t>
  </si>
  <si>
    <t>Kantiner drevet som selvstendig virksomhet</t>
  </si>
  <si>
    <t>56.210</t>
  </si>
  <si>
    <t>Cateringvirksomhet</t>
  </si>
  <si>
    <t>49.100</t>
  </si>
  <si>
    <t>Passasjertransport med jernbane</t>
  </si>
  <si>
    <t>49.200</t>
  </si>
  <si>
    <t>Godstransport med jernbane</t>
  </si>
  <si>
    <t>49.311</t>
  </si>
  <si>
    <t>Rutebiltransport i by- og forstadsområde</t>
  </si>
  <si>
    <t>49.391</t>
  </si>
  <si>
    <t>Rutebiltransport utenfor by- og forstadsområde</t>
  </si>
  <si>
    <t>49.312</t>
  </si>
  <si>
    <t>Transport med sporveis- og forstadsbane</t>
  </si>
  <si>
    <t>49.393</t>
  </si>
  <si>
    <t>Transport med taubaner, kabelbaner og skiheiser</t>
  </si>
  <si>
    <t>49.320</t>
  </si>
  <si>
    <t>Drosjebiltransport</t>
  </si>
  <si>
    <t>49.392</t>
  </si>
  <si>
    <t>Turbiltransport</t>
  </si>
  <si>
    <t>49.410</t>
  </si>
  <si>
    <t>Godstransport på vei</t>
  </si>
  <si>
    <t>49.420</t>
  </si>
  <si>
    <t>Flyttetransport</t>
  </si>
  <si>
    <t>49.500</t>
  </si>
  <si>
    <t>Rørtransport</t>
  </si>
  <si>
    <t>50.101</t>
  </si>
  <si>
    <t xml:space="preserve">Utenriks sjøfart med passasjerer </t>
  </si>
  <si>
    <t>50.201</t>
  </si>
  <si>
    <t>Utenriks sjøfart med gods</t>
  </si>
  <si>
    <t>50.202</t>
  </si>
  <si>
    <t>Innenriks sjøfart med gods</t>
  </si>
  <si>
    <t>50.102</t>
  </si>
  <si>
    <t>Innenlandske kystruter med passasjerer</t>
  </si>
  <si>
    <t>50.203</t>
  </si>
  <si>
    <t xml:space="preserve">Slepebåter </t>
  </si>
  <si>
    <t>50.204</t>
  </si>
  <si>
    <t>Forsyning og andre sjøtransporttjenester for offshore</t>
  </si>
  <si>
    <t>50.109</t>
  </si>
  <si>
    <t>Kysttrafikk ellers med passasjerer</t>
  </si>
  <si>
    <t>50.300</t>
  </si>
  <si>
    <t>Passasjertransport på elver og innsjøer</t>
  </si>
  <si>
    <t>50.400</t>
  </si>
  <si>
    <t>Godstransport på elver og innsjøer</t>
  </si>
  <si>
    <t>51.100</t>
  </si>
  <si>
    <t>Lufttransport med passasjerer</t>
  </si>
  <si>
    <t>51.210</t>
  </si>
  <si>
    <t>Lufttransport med gods</t>
  </si>
  <si>
    <t>51.220</t>
  </si>
  <si>
    <t>Romfart</t>
  </si>
  <si>
    <t>52.230</t>
  </si>
  <si>
    <t>Andre tjenester tilknyttet lufttransport</t>
  </si>
  <si>
    <t>52.240</t>
  </si>
  <si>
    <t>Lasting og lossing</t>
  </si>
  <si>
    <t>52.100</t>
  </si>
  <si>
    <t>Lagring</t>
  </si>
  <si>
    <t>52.211</t>
  </si>
  <si>
    <t>Drift av gods- og transportsentraler</t>
  </si>
  <si>
    <t>52.214</t>
  </si>
  <si>
    <t>Drift av taxisentraler og annen formidling av persontransport</t>
  </si>
  <si>
    <t>52.212</t>
  </si>
  <si>
    <t>Drift av parkeringsplasser og parkeringshus</t>
  </si>
  <si>
    <t>52.213</t>
  </si>
  <si>
    <t>Drift av bomstasjoner</t>
  </si>
  <si>
    <t>52.221</t>
  </si>
  <si>
    <t>Drift av havne- og kaianlegg</t>
  </si>
  <si>
    <t>52.222</t>
  </si>
  <si>
    <t>Redningstjeneste</t>
  </si>
  <si>
    <t>52.223</t>
  </si>
  <si>
    <t>Forsyningsbaser</t>
  </si>
  <si>
    <t>52.229</t>
  </si>
  <si>
    <t>Tjenester tilknyttet sjøtransport ellers</t>
  </si>
  <si>
    <t>79.110</t>
  </si>
  <si>
    <t>Reisebyråvirksomhet</t>
  </si>
  <si>
    <t>79.901</t>
  </si>
  <si>
    <t>Turistkontorvirksomhet og destinasjonsselskaper</t>
  </si>
  <si>
    <t>79.120</t>
  </si>
  <si>
    <t>Reisearrangørvirksomhet</t>
  </si>
  <si>
    <t>79.902</t>
  </si>
  <si>
    <t>Guider og reiseledere</t>
  </si>
  <si>
    <t>79.903</t>
  </si>
  <si>
    <t>Opplevelses-, arrangements- og aktivitetsarrangørvirksomhet</t>
  </si>
  <si>
    <t>79.909</t>
  </si>
  <si>
    <t>Turistrelaterte tjenester ikke nevnt annet sted</t>
  </si>
  <si>
    <t>52.291</t>
  </si>
  <si>
    <t>Spedisjon</t>
  </si>
  <si>
    <t>52.292</t>
  </si>
  <si>
    <t>Skipsmegling</t>
  </si>
  <si>
    <t>52.293</t>
  </si>
  <si>
    <t>Flymegling</t>
  </si>
  <si>
    <t>52.299</t>
  </si>
  <si>
    <t>Transportformidling ellers</t>
  </si>
  <si>
    <t>74.909</t>
  </si>
  <si>
    <t>Annen faglig, vitenskapelig og teknisk virksomhet ikke nevnt annet sted</t>
  </si>
  <si>
    <t>53.100</t>
  </si>
  <si>
    <t>Landsdekkende posttjenester</t>
  </si>
  <si>
    <t>82.190</t>
  </si>
  <si>
    <t>Fotokopiering, forberedelse av dokumenter og andre spesialiserte kontortjenester</t>
  </si>
  <si>
    <t>53.200</t>
  </si>
  <si>
    <t>Andre post- og budtjenester</t>
  </si>
  <si>
    <t>61.100</t>
  </si>
  <si>
    <t>Kabelbasert telekommunikasjon</t>
  </si>
  <si>
    <t>61.200</t>
  </si>
  <si>
    <t>Trådløs telekommunikasjon</t>
  </si>
  <si>
    <t>61.900</t>
  </si>
  <si>
    <t>Telekommunikasjon ellers</t>
  </si>
  <si>
    <t>60.200</t>
  </si>
  <si>
    <t>Fjernsynskringkasting</t>
  </si>
  <si>
    <t>61.300</t>
  </si>
  <si>
    <t>Satellittbasert telekommunikasjon</t>
  </si>
  <si>
    <t>64.110</t>
  </si>
  <si>
    <t>Sentralbankvirksomhet</t>
  </si>
  <si>
    <t>64.190</t>
  </si>
  <si>
    <t>Bankvirksomhet ellers</t>
  </si>
  <si>
    <t>64.910</t>
  </si>
  <si>
    <t>Finansiell leasing</t>
  </si>
  <si>
    <t>64.920</t>
  </si>
  <si>
    <t>Annen kredittgiving</t>
  </si>
  <si>
    <t>64.301</t>
  </si>
  <si>
    <t>Verdipapirfond</t>
  </si>
  <si>
    <t>64.302</t>
  </si>
  <si>
    <t>Investeringsselskaper og lignende</t>
  </si>
  <si>
    <t>64.303</t>
  </si>
  <si>
    <t>Porteføljeinvesteringsselskaper</t>
  </si>
  <si>
    <t>64.304</t>
  </si>
  <si>
    <t>Skatteberettigede investeringsselskaper</t>
  </si>
  <si>
    <t>64.201</t>
  </si>
  <si>
    <t>Finansielle holdingselskaper</t>
  </si>
  <si>
    <t>64.309</t>
  </si>
  <si>
    <t>Annen verdipapirforvaltning</t>
  </si>
  <si>
    <t>64.990</t>
  </si>
  <si>
    <t>Annen finansieringsvirksomhet ikke nevnt annet sted</t>
  </si>
  <si>
    <t>65.110</t>
  </si>
  <si>
    <t>Livsforsikring</t>
  </si>
  <si>
    <t>65.300</t>
  </si>
  <si>
    <t>Pensjonskasser</t>
  </si>
  <si>
    <t>65.120</t>
  </si>
  <si>
    <t>Skadeforsikring</t>
  </si>
  <si>
    <t>66.110</t>
  </si>
  <si>
    <t>Administrasjon av finansmarkeder</t>
  </si>
  <si>
    <t>66.120</t>
  </si>
  <si>
    <t>Verdipapirmegling</t>
  </si>
  <si>
    <t>66.300</t>
  </si>
  <si>
    <t>Fondsforvaltningsvirksomhet</t>
  </si>
  <si>
    <t>66.190</t>
  </si>
  <si>
    <t>Andre tjenester tilknyttet finansieringsvirksomhet</t>
  </si>
  <si>
    <t>66.210</t>
  </si>
  <si>
    <t>Risiko- og skadevurdering</t>
  </si>
  <si>
    <t>66.220</t>
  </si>
  <si>
    <t>Forsikringsformidling</t>
  </si>
  <si>
    <t>66.290</t>
  </si>
  <si>
    <t>Andre tjenester tilknyttet forsikringsvirksomhet og pensjonskasser</t>
  </si>
  <si>
    <t>41.101</t>
  </si>
  <si>
    <t>Boligbyggelag</t>
  </si>
  <si>
    <t>41.109</t>
  </si>
  <si>
    <t>Utvikling og salg av egen fast eiendom ellers</t>
  </si>
  <si>
    <t>68.100</t>
  </si>
  <si>
    <t>Kjøp og salg av egen fast eiendom</t>
  </si>
  <si>
    <t>68.201</t>
  </si>
  <si>
    <t>Borettslag</t>
  </si>
  <si>
    <t>68.209</t>
  </si>
  <si>
    <t>Utleie av egen eller leid fast eiendom ellers</t>
  </si>
  <si>
    <t>68.310</t>
  </si>
  <si>
    <t>Eiendomsmegling</t>
  </si>
  <si>
    <t>68.320</t>
  </si>
  <si>
    <t>Eiendomsforvaltning</t>
  </si>
  <si>
    <t>81.109</t>
  </si>
  <si>
    <t>Andre kombinerte tjenester tilknyttet eiendomsdrift</t>
  </si>
  <si>
    <t>81.101</t>
  </si>
  <si>
    <t>Vaktmestertjenester</t>
  </si>
  <si>
    <t>77.110</t>
  </si>
  <si>
    <t>Utleie og leasing av biler og andre lette motorvogner</t>
  </si>
  <si>
    <t>77.120</t>
  </si>
  <si>
    <t>Utleie og leasing av lastebiler</t>
  </si>
  <si>
    <t>77.390</t>
  </si>
  <si>
    <t>Utleie og leasing av andre maskiner og annet utstyr og materiell ikke nevnt annet sted</t>
  </si>
  <si>
    <t>77.340</t>
  </si>
  <si>
    <t>Utleie og leasing av sjøtransportmateriell</t>
  </si>
  <si>
    <t>77.350</t>
  </si>
  <si>
    <t>Utleie og leasing av lufttransportmateriell</t>
  </si>
  <si>
    <t>77.310</t>
  </si>
  <si>
    <t>Utleie og leasing av landbruksmaskiner og -utstyr</t>
  </si>
  <si>
    <t>77.320</t>
  </si>
  <si>
    <t>Utleie og leasing av bygge- og anleggsmaskiner og -utstyr</t>
  </si>
  <si>
    <t>77.330</t>
  </si>
  <si>
    <t>Utleie og leasing av kontor- og datamaskiner</t>
  </si>
  <si>
    <t>77.210</t>
  </si>
  <si>
    <t>Utleie og leasing av sports- og fritidsutstyr</t>
  </si>
  <si>
    <t>77.220</t>
  </si>
  <si>
    <t>Utleie av videofilm, DVD og lignende</t>
  </si>
  <si>
    <t>77.290</t>
  </si>
  <si>
    <t xml:space="preserve">Utleie og leasing av andre husholdningsvarer og varer til personlig bruk </t>
  </si>
  <si>
    <t>62.020</t>
  </si>
  <si>
    <t>Konsulentvirksomhet tilknyttet informasjonsteknologi</t>
  </si>
  <si>
    <t>58.210</t>
  </si>
  <si>
    <t>Utgivelse av programvare for dataspill</t>
  </si>
  <si>
    <t>58.290</t>
  </si>
  <si>
    <t>Utgivelse av annen programvare</t>
  </si>
  <si>
    <t>62.010</t>
  </si>
  <si>
    <t>Programmeringstjenester</t>
  </si>
  <si>
    <t>62.090</t>
  </si>
  <si>
    <t>Andre tjenester tilknyttet informasjonsteknologi</t>
  </si>
  <si>
    <t>62.030</t>
  </si>
  <si>
    <t>Forvaltning og drift av IT-systemer</t>
  </si>
  <si>
    <t>63.110</t>
  </si>
  <si>
    <t>Databehandling, datalagring og tilknyttede tjenester</t>
  </si>
  <si>
    <t>60.100</t>
  </si>
  <si>
    <t>Radiokringkasting</t>
  </si>
  <si>
    <t>63.120</t>
  </si>
  <si>
    <t>Drift av web-portaler</t>
  </si>
  <si>
    <t>72.110</t>
  </si>
  <si>
    <t>Forskning og utviklingsarbeid innen bioteknologi</t>
  </si>
  <si>
    <t>72.190</t>
  </si>
  <si>
    <t>Annen forskning og annet utviklingsarbeid innen naturvitenskap og teknikk</t>
  </si>
  <si>
    <t>72.200</t>
  </si>
  <si>
    <t>Forskning og utviklingsarbeid innen samfunnsvitenskap og humanistiske fag</t>
  </si>
  <si>
    <t>69.100</t>
  </si>
  <si>
    <t>Juridisk tjenesteyting</t>
  </si>
  <si>
    <t>69.201</t>
  </si>
  <si>
    <t>Regnskap og bokføring</t>
  </si>
  <si>
    <t>69.202</t>
  </si>
  <si>
    <t>Revisjon</t>
  </si>
  <si>
    <t>69.203</t>
  </si>
  <si>
    <t>Skatterådgiving</t>
  </si>
  <si>
    <t>73.200</t>
  </si>
  <si>
    <t>Markeds- og opinionsundersøkelser</t>
  </si>
  <si>
    <t>70.210</t>
  </si>
  <si>
    <t>PR og kommunikasjonstjenester</t>
  </si>
  <si>
    <t>85.609</t>
  </si>
  <si>
    <t>Andre tjenester tilknyttet undervisning</t>
  </si>
  <si>
    <t>64.202</t>
  </si>
  <si>
    <t>Ikke-finansielle holdingselskaper</t>
  </si>
  <si>
    <t>70.100</t>
  </si>
  <si>
    <t>Hovedkontortjenester</t>
  </si>
  <si>
    <t>71.111</t>
  </si>
  <si>
    <t>Plan- og reguleringsarbeid</t>
  </si>
  <si>
    <t>71.112</t>
  </si>
  <si>
    <t>Arkitekttjenester vedrørende byggverk</t>
  </si>
  <si>
    <t>71.113</t>
  </si>
  <si>
    <t>Landskapsarkitekttjenester</t>
  </si>
  <si>
    <t>71.121</t>
  </si>
  <si>
    <t>Byggeteknisk konsulentvirksomhet</t>
  </si>
  <si>
    <t>71.122</t>
  </si>
  <si>
    <t>Geologiske undersøkelser</t>
  </si>
  <si>
    <t>71.129</t>
  </si>
  <si>
    <t>Annen teknisk konsulentvirksomhet</t>
  </si>
  <si>
    <t>71.200</t>
  </si>
  <si>
    <t>Teknisk prøving og analyse</t>
  </si>
  <si>
    <t>73.110</t>
  </si>
  <si>
    <t>Reklamebyråer</t>
  </si>
  <si>
    <t>73.120</t>
  </si>
  <si>
    <t>Medieformidlingstjenester</t>
  </si>
  <si>
    <t>78.100</t>
  </si>
  <si>
    <t>Rekruttering og formidling av arbeidskraft</t>
  </si>
  <si>
    <t>78.200</t>
  </si>
  <si>
    <t>Utleie av arbeidskraft</t>
  </si>
  <si>
    <t>78.300</t>
  </si>
  <si>
    <t>Andre personaladministrative tjenester</t>
  </si>
  <si>
    <t>80.100</t>
  </si>
  <si>
    <t>Private vakttjenester</t>
  </si>
  <si>
    <t>80.300</t>
  </si>
  <si>
    <t>Etterforsking</t>
  </si>
  <si>
    <t>81.210</t>
  </si>
  <si>
    <t>Rengjøring av bygninger</t>
  </si>
  <si>
    <t>81.220</t>
  </si>
  <si>
    <t>Utvendig rengjøring av bygninger og industriell rengjøring</t>
  </si>
  <si>
    <t>81.291</t>
  </si>
  <si>
    <t>Skadedyrkontroll</t>
  </si>
  <si>
    <t>81.299</t>
  </si>
  <si>
    <t>Annen rengjøringsvirksomhet ikke nevnt annet sted</t>
  </si>
  <si>
    <t>74.200</t>
  </si>
  <si>
    <t>Fotografvirksomhet</t>
  </si>
  <si>
    <t>82.920</t>
  </si>
  <si>
    <t>Pakkevirksomhet</t>
  </si>
  <si>
    <t>82.110</t>
  </si>
  <si>
    <t>Kombinerte kontortjenester</t>
  </si>
  <si>
    <t>82.990</t>
  </si>
  <si>
    <t>Annen forretningsmessig tjenesteyting ikke nevnt annet sted</t>
  </si>
  <si>
    <t>74.300</t>
  </si>
  <si>
    <t>Oversettelses- og tolkevirksomhet</t>
  </si>
  <si>
    <t>82.201</t>
  </si>
  <si>
    <t xml:space="preserve">Telefonvakttjenester </t>
  </si>
  <si>
    <t>82.202</t>
  </si>
  <si>
    <t>Telefonsalg</t>
  </si>
  <si>
    <t>82.910</t>
  </si>
  <si>
    <t>Inkasso- og kredittopplysningsvirksomhet</t>
  </si>
  <si>
    <t>74.101</t>
  </si>
  <si>
    <t>Industridesign, produktdesign og annen teknisk designvirksomhet</t>
  </si>
  <si>
    <t>74.102</t>
  </si>
  <si>
    <t>Grafisk og visuell kommunikasjonsdesign</t>
  </si>
  <si>
    <t>74.103</t>
  </si>
  <si>
    <t>Interiørarkitekt, interiørdesign og interiørkonsulentvirksomhet</t>
  </si>
  <si>
    <t>74.901</t>
  </si>
  <si>
    <t>Takseringsvirksomhet</t>
  </si>
  <si>
    <t>74.902</t>
  </si>
  <si>
    <t>Modellbyråvirksomhet</t>
  </si>
  <si>
    <t>74.903</t>
  </si>
  <si>
    <t>Impresariovirksomhet</t>
  </si>
  <si>
    <t>82.300</t>
  </si>
  <si>
    <t>Kongress-, messe- og utstillingsvirksomhet</t>
  </si>
  <si>
    <t>63.990</t>
  </si>
  <si>
    <t>Andre informasjonstjenester ikke nevnt annet sted</t>
  </si>
  <si>
    <t>77.400</t>
  </si>
  <si>
    <t>Leasing av immateriell eiendom og lignende produkter, unntatt opphavsrettsbeskyttede verker</t>
  </si>
  <si>
    <t>84.110</t>
  </si>
  <si>
    <t>Generell offentlig administrasjon</t>
  </si>
  <si>
    <t>84.120</t>
  </si>
  <si>
    <t>Offentlig administrasjon tilknyttet helsestell, sosial virksomhet, undervisning, kirke, kultur og miljøvern</t>
  </si>
  <si>
    <t>84.130</t>
  </si>
  <si>
    <t>Offentlig administrasjon tilknyttet næringsvirksomhet og arbeidsmarked</t>
  </si>
  <si>
    <t xml:space="preserve">Generell offentlig administrasjon </t>
  </si>
  <si>
    <t>91.011</t>
  </si>
  <si>
    <t>Drift av folkebiblioteker</t>
  </si>
  <si>
    <t>91.012</t>
  </si>
  <si>
    <t>Drift- av fag- og forskningsbiblioteker</t>
  </si>
  <si>
    <t>91.013</t>
  </si>
  <si>
    <t>Drift av arkiver</t>
  </si>
  <si>
    <t>84.210</t>
  </si>
  <si>
    <t>Utenrikssaker</t>
  </si>
  <si>
    <t>88.999</t>
  </si>
  <si>
    <t>Andre sosialtjenester uten botilbud</t>
  </si>
  <si>
    <t>84.220</t>
  </si>
  <si>
    <t>Forsvar</t>
  </si>
  <si>
    <t>84.230</t>
  </si>
  <si>
    <t>Retts- og fengselsvesen</t>
  </si>
  <si>
    <t>84.240</t>
  </si>
  <si>
    <t>Politi- og påtalemyndighet</t>
  </si>
  <si>
    <t>84.250</t>
  </si>
  <si>
    <t>Brannvern</t>
  </si>
  <si>
    <t>84.300</t>
  </si>
  <si>
    <t>Trygdeordninger underlagt offentlig forvaltning</t>
  </si>
  <si>
    <t>85.100</t>
  </si>
  <si>
    <t>Førskoleundervisning</t>
  </si>
  <si>
    <t>85.201</t>
  </si>
  <si>
    <t>Ordinær grunnskoleundervisning</t>
  </si>
  <si>
    <t>85.202</t>
  </si>
  <si>
    <t>Spesialskoleundervisning for funksjonshemmede</t>
  </si>
  <si>
    <t>85.203</t>
  </si>
  <si>
    <t>Kompetansesentra og annen spesialundervisning</t>
  </si>
  <si>
    <t>85.601</t>
  </si>
  <si>
    <t>Pedagogisk-psykologisk rådgivingstjeneste</t>
  </si>
  <si>
    <t>85.310</t>
  </si>
  <si>
    <t>Videregående opplæring innen allmennfaglige studieretninger</t>
  </si>
  <si>
    <t>85.320</t>
  </si>
  <si>
    <t>Videregående opplæring innen tekniske og andre yrkesfaglige studieretninger</t>
  </si>
  <si>
    <t>85.410</t>
  </si>
  <si>
    <t>Undervisning ved fagskoler</t>
  </si>
  <si>
    <t>85.421</t>
  </si>
  <si>
    <t>Undervisning ved universiteter</t>
  </si>
  <si>
    <t>85.422</t>
  </si>
  <si>
    <t>Undervisning ved vitenskapelige høgskoler</t>
  </si>
  <si>
    <t>85.423</t>
  </si>
  <si>
    <t>Undervisning ved statlige høgskoler</t>
  </si>
  <si>
    <t>85.424</t>
  </si>
  <si>
    <t>Undervisning ved militære høgskoler</t>
  </si>
  <si>
    <t>85.429</t>
  </si>
  <si>
    <t>Undervisning ved andre høgskoler</t>
  </si>
  <si>
    <t>85.530</t>
  </si>
  <si>
    <t>Trafikkskoleundervisning</t>
  </si>
  <si>
    <t>85.591</t>
  </si>
  <si>
    <t>Folkehøgskoleundervisning</t>
  </si>
  <si>
    <t>85.592</t>
  </si>
  <si>
    <t>Arbeidsmarkedskurs</t>
  </si>
  <si>
    <t>85.593</t>
  </si>
  <si>
    <t>Studieforbunds- og frivillige organisasjoners kurs</t>
  </si>
  <si>
    <t>85.521</t>
  </si>
  <si>
    <t>Kommunal kulturskoleundervisning</t>
  </si>
  <si>
    <t>64.305</t>
  </si>
  <si>
    <t xml:space="preserve">Fond/legater opprettet for veldedige og allmennyttige formål, men som selv ikke fordeler støtte </t>
  </si>
  <si>
    <t>94.992</t>
  </si>
  <si>
    <t>Fond/legater som støtter veldedige og allmennyttige formål</t>
  </si>
  <si>
    <t>85.510</t>
  </si>
  <si>
    <t>Undervisning innen idrett og rekreasjon</t>
  </si>
  <si>
    <t>85.594</t>
  </si>
  <si>
    <t>Voksenopplæringssentre</t>
  </si>
  <si>
    <t>85.595</t>
  </si>
  <si>
    <t>Timelærervirksomhet</t>
  </si>
  <si>
    <t>85.596</t>
  </si>
  <si>
    <t>Undervisning innen religion</t>
  </si>
  <si>
    <t>85.599</t>
  </si>
  <si>
    <t>Annen undervisning ikke nevnt annet sted</t>
  </si>
  <si>
    <t>86.101</t>
  </si>
  <si>
    <t>Alminnelige somatiske sykehus</t>
  </si>
  <si>
    <t>86.102</t>
  </si>
  <si>
    <t>Somatiske spesialsykehus</t>
  </si>
  <si>
    <t>87.101</t>
  </si>
  <si>
    <t>Somatiske spesialsykehjem</t>
  </si>
  <si>
    <t>87.201</t>
  </si>
  <si>
    <t>Psykiatriske sykehjem</t>
  </si>
  <si>
    <t>86.107</t>
  </si>
  <si>
    <t>Rehabiliterings- og opptreningsinstitusjoner</t>
  </si>
  <si>
    <t>86.902</t>
  </si>
  <si>
    <t>Fysioterapitjenester</t>
  </si>
  <si>
    <t>86.103</t>
  </si>
  <si>
    <t>Andre somatiske spesialinstitusjoner</t>
  </si>
  <si>
    <t>86.104</t>
  </si>
  <si>
    <t>Institusjoner i psykisk helsevern for voksne</t>
  </si>
  <si>
    <t>86.105</t>
  </si>
  <si>
    <t>Institusjoner i psykisk helsevern for barn og unge</t>
  </si>
  <si>
    <t>87.102</t>
  </si>
  <si>
    <t>Somatiske sykehjem</t>
  </si>
  <si>
    <t>86.211</t>
  </si>
  <si>
    <t>Allmenn legetjeneste</t>
  </si>
  <si>
    <t>86.221</t>
  </si>
  <si>
    <t>Spesialisert legetjeneste, unntatt psykiatrisk legetjeneste</t>
  </si>
  <si>
    <t>86.212</t>
  </si>
  <si>
    <t>Somatiske poliklinikker</t>
  </si>
  <si>
    <t>86.222</t>
  </si>
  <si>
    <t>Legetjenester innen psykisk helsevern</t>
  </si>
  <si>
    <t>86.223</t>
  </si>
  <si>
    <t>Poliklinikker i psykisk helsevern for voksne</t>
  </si>
  <si>
    <t>86.224</t>
  </si>
  <si>
    <t>Poliklinikker i psykisk helsevern for barn og unge</t>
  </si>
  <si>
    <t>86.225</t>
  </si>
  <si>
    <t>Rusmiddelpoliklinikker</t>
  </si>
  <si>
    <t>86.230</t>
  </si>
  <si>
    <t>Tannhelsetjenester</t>
  </si>
  <si>
    <t>86.901</t>
  </si>
  <si>
    <t>Hjemmesykepleie</t>
  </si>
  <si>
    <t>Fysioterapitjeneste</t>
  </si>
  <si>
    <t>86.903</t>
  </si>
  <si>
    <t>Skole- og helsestasjonstjeneste</t>
  </si>
  <si>
    <t>86.904</t>
  </si>
  <si>
    <t>Annen forebyggende helsetjeneste</t>
  </si>
  <si>
    <t>86.905</t>
  </si>
  <si>
    <t>Klinisk psykologtjeneste</t>
  </si>
  <si>
    <t>86.906</t>
  </si>
  <si>
    <t>Medisinske laboratorietjenester</t>
  </si>
  <si>
    <t>86.907</t>
  </si>
  <si>
    <t>Ambulansetjenester</t>
  </si>
  <si>
    <t>86.909</t>
  </si>
  <si>
    <t>Andre helsetjenester</t>
  </si>
  <si>
    <t>86.106</t>
  </si>
  <si>
    <t xml:space="preserve">Rusmiddelinstitusjoner </t>
  </si>
  <si>
    <t>87.202</t>
  </si>
  <si>
    <t>Omsorgsinstitusjoner for rusmiddelmisbrukere</t>
  </si>
  <si>
    <t>75.000</t>
  </si>
  <si>
    <t>Veterinærtjenester</t>
  </si>
  <si>
    <t>87.901</t>
  </si>
  <si>
    <t>Institusjoner innen barne- og ungdomsvern</t>
  </si>
  <si>
    <t>87.301</t>
  </si>
  <si>
    <t>Aldershjem</t>
  </si>
  <si>
    <t>87.304</t>
  </si>
  <si>
    <t>Avlastningsboliger/ -institusjoner</t>
  </si>
  <si>
    <t>87.305</t>
  </si>
  <si>
    <t>Barneboliger</t>
  </si>
  <si>
    <t>87.909</t>
  </si>
  <si>
    <t>Omsorgsinstitusjoner ellers</t>
  </si>
  <si>
    <t>88.101</t>
  </si>
  <si>
    <t>Hjemmehjelp</t>
  </si>
  <si>
    <t>87.203</t>
  </si>
  <si>
    <t>Bofellesskap for psykisk utviklingshemmede</t>
  </si>
  <si>
    <t>87.302</t>
  </si>
  <si>
    <t>Bofellesskap for eldre og funksjonshemmede med fast tilknyttet personell hele døgnet</t>
  </si>
  <si>
    <t>87.303</t>
  </si>
  <si>
    <t>Bofellesskap for eldre og funksjonshemmede med fast tilknyttet personell deler av døgnet</t>
  </si>
  <si>
    <t>88.991</t>
  </si>
  <si>
    <t>Barneverntjenester</t>
  </si>
  <si>
    <t>88.997</t>
  </si>
  <si>
    <t>Sosialtjenester for rusmiddelmisbrukere uten botilbud</t>
  </si>
  <si>
    <t>88.992</t>
  </si>
  <si>
    <t>Familieverntjenester</t>
  </si>
  <si>
    <t>88.998</t>
  </si>
  <si>
    <t>Kommunale sosialkontortjenester</t>
  </si>
  <si>
    <t>88.911</t>
  </si>
  <si>
    <t>Barnehager</t>
  </si>
  <si>
    <t>88.912</t>
  </si>
  <si>
    <t>Barneparker og dagmammaer</t>
  </si>
  <si>
    <t>88.913</t>
  </si>
  <si>
    <t>Skolefritidsordninger</t>
  </si>
  <si>
    <t>88.914</t>
  </si>
  <si>
    <t>Fritidsklubber for barn og ungdom</t>
  </si>
  <si>
    <t>88.102</t>
  </si>
  <si>
    <t>Dagsentra/aktivitetssentra for eldre og funksjonshemmede</t>
  </si>
  <si>
    <t>88.103</t>
  </si>
  <si>
    <t>Eldresentre</t>
  </si>
  <si>
    <t>88.993</t>
  </si>
  <si>
    <t>Arbeidstrening for ordinært arbeidsmarked</t>
  </si>
  <si>
    <t>88.994</t>
  </si>
  <si>
    <t>Varig vernet arbeid</t>
  </si>
  <si>
    <t>88.995</t>
  </si>
  <si>
    <t>Sosiale velferdsorganisasjoner</t>
  </si>
  <si>
    <t>88.996</t>
  </si>
  <si>
    <t>Asylmottak</t>
  </si>
  <si>
    <t>Fond/legater opprettet for veldedige og allmennyttige formål, men som selv ikke fordeler støtte</t>
  </si>
  <si>
    <t>37.000</t>
  </si>
  <si>
    <t>Oppsamling og behandling av avløpsvann</t>
  </si>
  <si>
    <t>38.110</t>
  </si>
  <si>
    <t>Innsamling av ikke-farlig avfall</t>
  </si>
  <si>
    <t xml:space="preserve">Innsamling av ikke-farlig avfall </t>
  </si>
  <si>
    <t>39.000</t>
  </si>
  <si>
    <t>Miljørydding, miljørensing og lignende virksomhet</t>
  </si>
  <si>
    <t>94.110</t>
  </si>
  <si>
    <t>Næringslivs- og arbeidsgiverorganisasjoner</t>
  </si>
  <si>
    <t>94.120</t>
  </si>
  <si>
    <t>Yrkessammenslutninger</t>
  </si>
  <si>
    <t>94.200</t>
  </si>
  <si>
    <t>Arbeidstakerorganisasjoner</t>
  </si>
  <si>
    <t>94.910</t>
  </si>
  <si>
    <t>Religiøse organisasjoner</t>
  </si>
  <si>
    <t>94.920</t>
  </si>
  <si>
    <t>Partipolitiske organisasjoner</t>
  </si>
  <si>
    <t>59.110</t>
  </si>
  <si>
    <t>Produksjon av film, video og fjernsynsprogrammer</t>
  </si>
  <si>
    <t>59.120</t>
  </si>
  <si>
    <t>Etterarbeid knyttet til produksjon av film, video og fjernsynsprogrammer</t>
  </si>
  <si>
    <t>59.130</t>
  </si>
  <si>
    <t>Distribusjon av film, video og fjernsynsprogrammer</t>
  </si>
  <si>
    <t>59.140</t>
  </si>
  <si>
    <t>Filmframvisning</t>
  </si>
  <si>
    <t>90.011</t>
  </si>
  <si>
    <t>Utøvende kunstnere og underholdningsvirksomhet innen musikk</t>
  </si>
  <si>
    <t>90.012</t>
  </si>
  <si>
    <t>Utøvende kunstnere og underholdningsvirksomhet innen scenekunst</t>
  </si>
  <si>
    <t>90.019</t>
  </si>
  <si>
    <t>Utøvende kunstnere og underholdningsvirksomhet ikke nevnt annet sted</t>
  </si>
  <si>
    <t>90.020</t>
  </si>
  <si>
    <t>Tjenester tilknyttet underholdningsvirksomhet</t>
  </si>
  <si>
    <t>90.031</t>
  </si>
  <si>
    <t>Selvstendig kunstnerisk virksomhet innen visuell kunst</t>
  </si>
  <si>
    <t>90.032</t>
  </si>
  <si>
    <t>Selvstendig kunstnerisk virksomhet innen musikk</t>
  </si>
  <si>
    <t>90.033</t>
  </si>
  <si>
    <t>Selvstendig kunstnerisk virksomhet innen scenekunst</t>
  </si>
  <si>
    <t>90.034</t>
  </si>
  <si>
    <t>Selvstendig kunstnerisk virksomhet innen litteratur</t>
  </si>
  <si>
    <t>90.039</t>
  </si>
  <si>
    <t>Selvstendig kunstnerisk virksomhet ikke nevnt annet sted</t>
  </si>
  <si>
    <t>90.040</t>
  </si>
  <si>
    <t>Drift av lokaler tilknyttet kunstnerisk virksomhet</t>
  </si>
  <si>
    <t>93.210</t>
  </si>
  <si>
    <t>Drift av fornøyelses- og temaparker</t>
  </si>
  <si>
    <t>85.522</t>
  </si>
  <si>
    <t>Undervisning i kunstfag</t>
  </si>
  <si>
    <t>85.529</t>
  </si>
  <si>
    <t>Annen undervisning innen kultur</t>
  </si>
  <si>
    <t>93.292</t>
  </si>
  <si>
    <t>Fritidsetablissement</t>
  </si>
  <si>
    <t>63.910</t>
  </si>
  <si>
    <t>Nyhetsbyråer</t>
  </si>
  <si>
    <t>Drift av fag- og forskningsbiblioteker</t>
  </si>
  <si>
    <t>91.021</t>
  </si>
  <si>
    <t>Drift av kunst- og kunstindustrimuseer</t>
  </si>
  <si>
    <t>91.022</t>
  </si>
  <si>
    <t>Drift av kulturhistoriske museer</t>
  </si>
  <si>
    <t>91.023</t>
  </si>
  <si>
    <t>Drift av naturhistoriske museer</t>
  </si>
  <si>
    <t>91.029</t>
  </si>
  <si>
    <t>Drift av museer ikke nevnt annet sted</t>
  </si>
  <si>
    <t>91.030</t>
  </si>
  <si>
    <t>Drift av historiske steder og bygninger og lignende severdigheter</t>
  </si>
  <si>
    <t>91.040</t>
  </si>
  <si>
    <t>Drift av botaniske og zoologiske hager og naturreservater</t>
  </si>
  <si>
    <t>93.110</t>
  </si>
  <si>
    <t>Drift av idrettsanlegg</t>
  </si>
  <si>
    <t>93.120</t>
  </si>
  <si>
    <t>Idrettslag og -klubber</t>
  </si>
  <si>
    <t>93.190</t>
  </si>
  <si>
    <t>Andre sportsaktiviteter</t>
  </si>
  <si>
    <t>92.000</t>
  </si>
  <si>
    <t>Lotteri og totalisatorspill</t>
  </si>
  <si>
    <t>93.291</t>
  </si>
  <si>
    <t>Opplevelsesaktiviteter</t>
  </si>
  <si>
    <t>93.299</t>
  </si>
  <si>
    <t>Fritidsvirksomhet ellers</t>
  </si>
  <si>
    <t>96.010</t>
  </si>
  <si>
    <t>Vaskeri- og renserivirksomhet</t>
  </si>
  <si>
    <t>96.020</t>
  </si>
  <si>
    <t>Frisering og annen skjønnhetspleie</t>
  </si>
  <si>
    <t>96.030</t>
  </si>
  <si>
    <t>Begravelsesbyråvirksomhet og drift av kirkegårder og krematorier</t>
  </si>
  <si>
    <t>93.130</t>
  </si>
  <si>
    <t>Treningssentre</t>
  </si>
  <si>
    <t>96.040</t>
  </si>
  <si>
    <t>Virksomhet knyttet til kroppspleie og fysisk velvære</t>
  </si>
  <si>
    <t>97.000</t>
  </si>
  <si>
    <t>Lønnet arbeid i private husholdninger</t>
  </si>
  <si>
    <t>99.000</t>
  </si>
  <si>
    <t>Internasjonale organisasjoner og organer</t>
  </si>
  <si>
    <t>Næringskoder</t>
  </si>
  <si>
    <t>Innovasjonsnivå</t>
  </si>
  <si>
    <t>Søknadsmal for opplæringsprosjekter i klyngene</t>
  </si>
  <si>
    <t>&lt;Tekst&gt;</t>
  </si>
  <si>
    <t xml:space="preserve">Informasjon om søker - dette legges rett i esøknadsløsningen for dette </t>
  </si>
  <si>
    <t xml:space="preserve">Kostnad </t>
  </si>
  <si>
    <t>Tilskudd</t>
  </si>
  <si>
    <t>Investering</t>
  </si>
  <si>
    <t>Totalt per prosjekt</t>
  </si>
  <si>
    <t>Prosjekt 1</t>
  </si>
  <si>
    <t>Prosjekt 2</t>
  </si>
  <si>
    <t>Prosjekt 3</t>
  </si>
  <si>
    <t>Prosjekt 4</t>
  </si>
  <si>
    <t>Prosjekt 5</t>
  </si>
  <si>
    <t>Prosjekt 6</t>
  </si>
  <si>
    <t>Prosjekt 7</t>
  </si>
  <si>
    <t>Prosjekt 8</t>
  </si>
  <si>
    <t>Prosjekt 9</t>
  </si>
  <si>
    <t>Prosjekt 10</t>
  </si>
  <si>
    <t>Prosjekt 11</t>
  </si>
  <si>
    <t>Prosjekt 12</t>
  </si>
  <si>
    <t>Prosjekt 13</t>
  </si>
  <si>
    <t>Prosjekt 14</t>
  </si>
  <si>
    <t>Prosjekt 15</t>
  </si>
  <si>
    <t>Prosjekt 16</t>
  </si>
  <si>
    <t>Prosjekt 17</t>
  </si>
  <si>
    <t>Prosjekt 18</t>
  </si>
  <si>
    <t>Prosjekt 19</t>
  </si>
  <si>
    <t>Prosjekt 20</t>
  </si>
  <si>
    <t>&lt;Brukes til halv- og helårsrapportering&gt;</t>
  </si>
  <si>
    <t>&lt;Dato&gt;</t>
  </si>
  <si>
    <t>Søknadsmal for utviklingsprosjekter i Arena Pro og GCE-klynger</t>
  </si>
  <si>
    <t>Forklaring</t>
  </si>
  <si>
    <t>Normalt godkjennes en sjablonmessig timesats inkl. overhead på inntil 1,2 ‰ av brutto årslønn, begrenset til 600 kr/t og maksimalt 1 850 t/år pr. medarbeider. Unntaksvis, og med særskilt begrunnelse kan det godkjennes en timesats på inntil 1 200 kr/t. Oppgi hvilke timesatser som er benyttet og begrunnelse for disse i kommentarfeltet.</t>
  </si>
  <si>
    <t>Reisekostnader angis i henhold til statens satser. Oppholdskostnader kan ikke godkjennes for denne type prosjekter, med unntak av det minimum som er nødvendig for å dekke funksjonshemmedes særskilte behov.</t>
  </si>
  <si>
    <t>Angi forventede fakturerbare kostnader til materialer og forsyninger som forbrukes i prosjektet.</t>
  </si>
  <si>
    <t>Angi forventet andel av fakturerbare leiekostnader og/eller andel av bedriftsøkonomiske avskrivninger på nye lokaler og nytt verktøy og utstyr som må anskaffes, for den tid det benyttes i prosjektet.</t>
  </si>
  <si>
    <t xml:space="preserve">Forklaring </t>
  </si>
  <si>
    <t>Innovasjon på internasjonalt nivå</t>
  </si>
  <si>
    <t>Innovasjon på regionalt nivå</t>
  </si>
  <si>
    <t>Innovasjon på nasjonalt nivå</t>
  </si>
  <si>
    <t>Innovasjon på bedriftsnivå</t>
  </si>
  <si>
    <t>Ikke relevant</t>
  </si>
  <si>
    <t>Bygninger og anlegg</t>
  </si>
  <si>
    <t>Maskiner og utstyr (både nytt og brukt)</t>
  </si>
  <si>
    <t>Immatrielle rettigheter (IPR) herunder patenter, lisenser, knowhow .m.m.</t>
  </si>
  <si>
    <t>Fast eiendom</t>
  </si>
  <si>
    <t>Søknadsmal for investeringsprosjekter i klyngene</t>
  </si>
  <si>
    <t>Søknadsmal for forstudie i klyngene</t>
  </si>
  <si>
    <t>Totale kostnader for opplæringsprosjekter i klyngen</t>
  </si>
  <si>
    <t>Totalte kostnader for forstudier i klyngen</t>
  </si>
  <si>
    <t>Totalte kostnader for investeringsprosjekter i klyngen</t>
  </si>
  <si>
    <t>Totaltoversikt</t>
  </si>
  <si>
    <t>Utvikling og markedsføring av produkter og tjenester som er nye på et internasjonalt marked,  samt prosjekter som fører til nye produksjonsprosesser og organisasjonsformer som ikke er kjent internasjonalt.</t>
  </si>
  <si>
    <t>Utvikling og markedsføring av produkter og tjenester som er nye på nasjonale marked, samt prosjekter som omfatter utvikling og bruk av nye produksjonsprosesser eller organisasjonsformer som ikke er introdusert på nasjonalt nivå. Også introduksjon av tidligere eksporterte produkter og tjenester på nye markeder utenlands.</t>
  </si>
  <si>
    <t>Produksjon av produkter og tjenester eller bruk av produksjonsprosesser og organisasjonsformer som tidligere ikke er produsert eller benyttet i andre bedrifter i regionen.</t>
  </si>
  <si>
    <t>Prosjekter som representerer noe nytt enten i form av nye produkter, tjenester, produksjonsprosesser eller organisasjonsformer for den aktuelle bedrift.</t>
  </si>
  <si>
    <t>Omfatter prosjekter som ikke er innovasjonsprosjekter.</t>
  </si>
  <si>
    <t>For å få en oversikt over alle bidrag inn i prosjektet er det lagt inn en mulighet for å registrere kostnader som Innovasjon Norge ikke kan dekke . Marker disse  utgiftene med "Aktivitet utenfor statsstøtteregelverket". 
Det gjøres oppmerksom på at kostnadene skal oppgis eksklusiv mva., for virksomheter som har rett til fradrag for inngående mva., og at det kun er regnskapsførte kostnader påløpt etter dato for innsending av søknad som kan godkjennes.</t>
  </si>
  <si>
    <r>
      <rPr>
        <b/>
        <u/>
        <sz val="14"/>
        <color theme="1"/>
        <rFont val="Calibri"/>
        <family val="2"/>
        <scheme val="minor"/>
      </rPr>
      <t>Bakgrunn:</t>
    </r>
    <r>
      <rPr>
        <sz val="14"/>
        <color theme="1"/>
        <rFont val="Calibri"/>
        <family val="2"/>
        <scheme val="minor"/>
      </rPr>
      <t xml:space="preserve">
Beskriv idéen/målsettingen som ligger til grunn for prosjektet. Gi en kort begrunnelse for prosjektet og hvorfor det skal gjennomføres.
Beskriv kort hvilke behov som ikke dekkes tilstrekkelig i eksisterende løsninger, eller hvilket problem som skal løses gjennom prosjektet.
</t>
    </r>
    <r>
      <rPr>
        <b/>
        <u/>
        <sz val="14"/>
        <color theme="1"/>
        <rFont val="Calibri"/>
        <family val="2"/>
        <scheme val="minor"/>
      </rPr>
      <t>Prosjektmål:</t>
    </r>
    <r>
      <rPr>
        <sz val="14"/>
        <color theme="1"/>
        <rFont val="Calibri"/>
        <family val="2"/>
        <scheme val="minor"/>
      </rPr>
      <t xml:space="preserve">
Gi en kort beskrivelse av hva prosjektet skal lede til, og hva klyngen forventer å oppnå ved å gjennomføre prosjektet. Beskriv også hvordan prosjektresultatet skal benyttes for fremtidig verdiskaping i klyngen.</t>
    </r>
  </si>
  <si>
    <r>
      <rPr>
        <b/>
        <u/>
        <sz val="14"/>
        <color theme="1"/>
        <rFont val="Calibri"/>
        <family val="2"/>
        <scheme val="minor"/>
      </rPr>
      <t>Bakgrunn:</t>
    </r>
    <r>
      <rPr>
        <sz val="14"/>
        <color theme="1"/>
        <rFont val="Calibri"/>
        <family val="2"/>
        <scheme val="minor"/>
      </rPr>
      <t xml:space="preserve">
Beskriv idéen/målsettingen som ligger til grunn for prosjektet. Gi en kort begrunnelse for prosjektet og hvorfor det skal gjennomføres.
Beskriv kort hvilke behov som ikke dekkes tilstrekkelig i eksisterende løsninger, eller hvilket problem som skal løses gjennom prosjektet.
</t>
    </r>
    <r>
      <rPr>
        <b/>
        <u/>
        <sz val="14"/>
        <color theme="1"/>
        <rFont val="Calibri"/>
        <family val="2"/>
        <scheme val="minor"/>
      </rPr>
      <t>Prosjektmål:</t>
    </r>
    <r>
      <rPr>
        <sz val="14"/>
        <color theme="1"/>
        <rFont val="Calibri"/>
        <family val="2"/>
        <scheme val="minor"/>
      </rPr>
      <t xml:space="preserve">
Gi en kort beskrivelse av hva prosjektet skal lede til, og hva klyngen forventer å oppnå ved å gjennomføre prosjektet. 
</t>
    </r>
    <r>
      <rPr>
        <b/>
        <i/>
        <sz val="14"/>
        <color theme="1"/>
        <rFont val="Calibri"/>
        <family val="2"/>
        <scheme val="minor"/>
      </rPr>
      <t xml:space="preserve">For at en søknad om forstudie skal godkjennes må det foreligge klare planer om hvilke hovedprosjekt(er) forstudie skal resultere i, gi en kort beskrivelse av ett eller flere hovedprosjekter. </t>
    </r>
    <r>
      <rPr>
        <sz val="14"/>
        <color theme="1"/>
        <rFont val="Calibri"/>
        <family val="2"/>
        <scheme val="minor"/>
      </rPr>
      <t xml:space="preserve">
Beskriv også hvordan prosjektresultatet skal benyttes for fremtidig verdiskaping i klyngen.</t>
    </r>
  </si>
  <si>
    <r>
      <rPr>
        <b/>
        <u/>
        <sz val="14"/>
        <color theme="1"/>
        <rFont val="Calibri"/>
        <family val="2"/>
        <scheme val="minor"/>
      </rPr>
      <t>Bakgrunn:</t>
    </r>
    <r>
      <rPr>
        <sz val="14"/>
        <color theme="1"/>
        <rFont val="Calibri"/>
        <family val="2"/>
        <scheme val="minor"/>
      </rPr>
      <t xml:space="preserve">
Beskriv idéen/målsettingen som ligger til grunn for prosjektet. Gi en kort begrunnelse for prosjektet og hvorfor det skal gjennomføres.
Beskriv kort hvilke behov som ikke dekkes tilstrekkelig i eksisterende løsninger, eller hvilket problem som skal løses gjennom prosjektet.
</t>
    </r>
    <r>
      <rPr>
        <b/>
        <u/>
        <sz val="14"/>
        <color theme="1"/>
        <rFont val="Calibri"/>
        <family val="2"/>
        <scheme val="minor"/>
      </rPr>
      <t>Prosjektmål:</t>
    </r>
    <r>
      <rPr>
        <sz val="14"/>
        <color theme="1"/>
        <rFont val="Calibri"/>
        <family val="2"/>
        <scheme val="minor"/>
      </rPr>
      <t xml:space="preserve">
Gi en kort beskrivelse av hva prosjektet skal lede til, og hva klyngen forventer å oppnå ved å gjennomføre prosjektet. 
</t>
    </r>
    <r>
      <rPr>
        <b/>
        <i/>
        <sz val="14"/>
        <color theme="1"/>
        <rFont val="Calibri"/>
        <family val="2"/>
        <scheme val="minor"/>
      </rPr>
      <t xml:space="preserve">For at en søknad om forstudie skal godkjennes må det foreligge klare planer om hvilke hovedprosjekt(er) forstudie skal resultere i, gi en kort beskrivelse av ett eller flere hovedprosjekter. 
</t>
    </r>
    <r>
      <rPr>
        <sz val="14"/>
        <color theme="1"/>
        <rFont val="Calibri"/>
        <family val="2"/>
        <scheme val="minor"/>
      </rPr>
      <t xml:space="preserve">
Beskriv også hvordan prosjektresultatet skal benyttes for fremtidig verdiskaping i klyngen.</t>
    </r>
  </si>
  <si>
    <t>Finansieringsplanen skal vise hvordan prosjektet planlegges finansiert. Dette er normalt gjennom tilskudd og/eller lån fra Innovasjon Norge, eget arbeid og egne midler.  
Finansieringsplanen må vise at prosjektets kostnader er fullfinansiert</t>
  </si>
  <si>
    <t>Finansieringsplanen skal vise hvordan prosjektet planlegges finansiert. Dette er normalt gjennom tilskudd og/eller lån fra Innovasjon Norge, eget arbeid og egne midler.  
Finansieringsplanen må vise at prosjektets kostnader er fullfinansiert.</t>
  </si>
  <si>
    <t>Prosjektdeltakernes egeninnsats</t>
  </si>
  <si>
    <t>Timer</t>
  </si>
  <si>
    <t>Aktiviteter og kostnader i prosjektet</t>
  </si>
  <si>
    <t>Kostnad</t>
  </si>
  <si>
    <t>&lt;Aktivitet&gt;</t>
  </si>
  <si>
    <t>Aktivitet</t>
  </si>
  <si>
    <t>Kursdeltagere og reisekostnader</t>
  </si>
  <si>
    <t>Planlegging</t>
  </si>
  <si>
    <t>Leie av lokaler</t>
  </si>
  <si>
    <t>Sosialt arrangement</t>
  </si>
  <si>
    <t>Gjennomføring av fire workshops</t>
  </si>
  <si>
    <t>Finansieringsplanen skal vise hvordan prosjektet planlegges finansiert. Dette er normalt gjennom tilskudd og/eller lån fra Innovasjon Norge, eget arbeid eller egne midler.  
Finansieringsplanen må vise at prosjektets kostnader er fullfinansiert</t>
  </si>
  <si>
    <t>Deltagere eller målgruppe</t>
  </si>
  <si>
    <t>6.</t>
  </si>
  <si>
    <t>7.</t>
  </si>
  <si>
    <t>&lt;Hvilket krav stiller vi her?&gt;</t>
  </si>
  <si>
    <t xml:space="preserve">Gi en kort presentasjon av prosjektdeltakerne. Aktiv deltakelse fra den enkelte bedrift gjennom året behøver ikke å være avklart på forhånd, og det vil ikke være til hinder for støtte så fremt klyngen garanterer at støtten per deltaker ikke overstiger de tillatte satsene for de aktuelle av Innovasjon Norges ordninger. </t>
  </si>
  <si>
    <t>Planlegging av workshop</t>
  </si>
  <si>
    <t>Materiell til bruk i workshop</t>
  </si>
  <si>
    <t>Reisekostnader for deltakere</t>
  </si>
  <si>
    <t>Arrangere konferanse knyttet til opplæringsprosjektet</t>
  </si>
  <si>
    <t>Gjennomføring av to seminarer</t>
  </si>
  <si>
    <t>Forarbeid og planlegging</t>
  </si>
  <si>
    <t>Workshop holdt av medlemsbedrifter</t>
  </si>
  <si>
    <t>Reisekostnader og opphold for medlemsbedrifter</t>
  </si>
  <si>
    <t xml:space="preserve">Innleid fasilitator på workshop </t>
  </si>
  <si>
    <t>Bistand til gjennomføring av konferanse</t>
  </si>
  <si>
    <t>Leie av lokalene konferansen blir holdt</t>
  </si>
  <si>
    <t>Deltakeres tidsbruk på konferansen</t>
  </si>
  <si>
    <t xml:space="preserve">I et opplæringsprosjekt må vi vite hvem det er som skal motta opplæringen og hvem som skal stå for opplæringen. 
Gi en kort presentasjon av prosjektdeltakerne som skal motta og gi opplæringen. Aktiv deltakelse fra den enkelte bedrift gjennom året behøver ikke å være avklart på forhånd, og det vil ikke være til hinder for støtte så fremt klyngen garanterer at støtten per deltaker ikke overstiger de tillatte satsene for de aktuelle av Innovasjon Norges ordninger. </t>
  </si>
  <si>
    <r>
      <rPr>
        <b/>
        <u/>
        <sz val="14"/>
        <color theme="1"/>
        <rFont val="Calibri"/>
        <family val="2"/>
        <scheme val="minor"/>
      </rPr>
      <t>Bakgrunn:</t>
    </r>
    <r>
      <rPr>
        <sz val="14"/>
        <color theme="1"/>
        <rFont val="Calibri"/>
        <family val="2"/>
        <scheme val="minor"/>
      </rPr>
      <t xml:space="preserve">
Beskriv idéen/målsettingen som ligger til grunn for prosjektet. Gi en kort begrunnelse for prosjektet og hvorfor det skal gjennomføres.
Beskriv kort hvilke behov som ikke dekkes tilstrekkelig i eksisterende løsninger, eller hvilket problem som skal løses gjennom prosjektet.
</t>
    </r>
    <r>
      <rPr>
        <b/>
        <u/>
        <sz val="14"/>
        <color theme="1"/>
        <rFont val="Calibri"/>
        <family val="2"/>
        <scheme val="minor"/>
      </rPr>
      <t>Prosjektmål:</t>
    </r>
    <r>
      <rPr>
        <sz val="14"/>
        <color theme="1"/>
        <rFont val="Calibri"/>
        <family val="2"/>
        <scheme val="minor"/>
      </rPr>
      <t xml:space="preserve">
Gi en kort beskrivelse av hva prosjektet skal lede til, og hva klyngen forventer å oppnå ved å gjennomføre prosjektet. Beskriv også hvordan prosjektresultatet skal benyttes for fremtidig verdiskaping i klyngen.
</t>
    </r>
    <r>
      <rPr>
        <b/>
        <u/>
        <sz val="14"/>
        <color theme="1"/>
        <rFont val="Calibri"/>
        <family val="2"/>
        <scheme val="minor"/>
      </rPr>
      <t xml:space="preserve">Kompetanseheving
</t>
    </r>
    <r>
      <rPr>
        <sz val="14"/>
        <color theme="1"/>
        <rFont val="Calibri"/>
        <family val="2"/>
        <scheme val="minor"/>
      </rPr>
      <t xml:space="preserve">Gi en beskrivelse av hva det skal gis opplæring i. </t>
    </r>
  </si>
  <si>
    <r>
      <rPr>
        <b/>
        <u/>
        <sz val="14"/>
        <color theme="1"/>
        <rFont val="Calibri"/>
        <family val="2"/>
        <scheme val="minor"/>
      </rPr>
      <t xml:space="preserve">Bakgrunn:
</t>
    </r>
    <r>
      <rPr>
        <sz val="14"/>
        <color theme="1"/>
        <rFont val="Calibri"/>
        <family val="2"/>
        <scheme val="minor"/>
      </rPr>
      <t xml:space="preserve">Beskriv idéen/målsettingen som ligger til grunn for prosjektet. Gi en kort begrunnelse for prosjektet og hvorfor det skal gjennomføres.
Beskriv kort hvilke behov som ikke dekkes tilstrekkelig i eksisterende løsninger, eller hvilket problem som skal løses gjennom prosjektet.
</t>
    </r>
    <r>
      <rPr>
        <b/>
        <u/>
        <sz val="14"/>
        <color theme="1"/>
        <rFont val="Calibri"/>
        <family val="2"/>
        <scheme val="minor"/>
      </rPr>
      <t xml:space="preserve">
Prosjektmål:
</t>
    </r>
    <r>
      <rPr>
        <sz val="14"/>
        <color theme="1"/>
        <rFont val="Calibri"/>
        <family val="2"/>
        <scheme val="minor"/>
      </rPr>
      <t>Gi en kort beskrivelse av hva prosjektet skal lede til, og hva klyngen forventer å oppnå ved å gjennomføre prosjektet. Beskriv også hvordan prosjektresultatet skal benyttes for fremtidig verdiskaping i klyngen.</t>
    </r>
    <r>
      <rPr>
        <b/>
        <u/>
        <sz val="14"/>
        <color theme="1"/>
        <rFont val="Calibri"/>
        <family val="2"/>
        <scheme val="minor"/>
      </rPr>
      <t xml:space="preserve">
Kompetanseheving
</t>
    </r>
    <r>
      <rPr>
        <sz val="14"/>
        <color theme="1"/>
        <rFont val="Calibri"/>
        <family val="2"/>
        <scheme val="minor"/>
      </rPr>
      <t xml:space="preserve">Gi en beskrivelse av hva det skal gis opplæring i. </t>
    </r>
  </si>
  <si>
    <t>Konsulentbistand og rådgivning</t>
  </si>
  <si>
    <t>Kjøp av utredninger, analyser og rapporter</t>
  </si>
  <si>
    <t>Testing av idé/løsning</t>
  </si>
  <si>
    <t>Øvrige kostnader for utstyr, materialer og tjenester</t>
  </si>
  <si>
    <t xml:space="preserve">Navn på klynge: </t>
  </si>
  <si>
    <t>&lt;Navn&gt;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</si>
</sst>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lt;=9999]0000;General"/>
    <numFmt numFmtId="165" formatCode="_-[$kr-414]\ * #,##0.00_-;\-[$kr-414]\ * #,##0.00_-;_-[$kr-414]\ * &quot;-&quot;??_-;_-@_-"/>
  </numFmts>
  <fonts count="17" x14ac:knownFonts="1">
    <font>
      <sz val="11"/>
      <color theme="1"/>
      <name val="Calibri"/>
      <family val="2"/>
      <scheme val="minor"/>
    </font>
    <font>
      <b/>
      <sz val="11"/>
      <color theme="1"/>
      <name val="Calibri"/>
      <family val="2"/>
      <scheme val="minor"/>
    </font>
    <font>
      <b/>
      <sz val="12"/>
      <color theme="1"/>
      <name val="Calibri"/>
      <family val="2"/>
      <scheme val="minor"/>
    </font>
    <font>
      <sz val="11"/>
      <name val="Times New Roman"/>
      <family val="1"/>
    </font>
    <font>
      <sz val="11"/>
      <color indexed="8"/>
      <name val="Times New Roman"/>
      <family val="1"/>
    </font>
    <font>
      <b/>
      <sz val="14"/>
      <color theme="1"/>
      <name val="Calibri"/>
      <family val="2"/>
      <scheme val="minor"/>
    </font>
    <font>
      <sz val="14"/>
      <color theme="1"/>
      <name val="Calibri"/>
      <family val="2"/>
      <scheme val="minor"/>
    </font>
    <font>
      <sz val="8"/>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b/>
      <u/>
      <sz val="14"/>
      <color theme="1"/>
      <name val="Calibri"/>
      <family val="2"/>
      <scheme val="minor"/>
    </font>
    <font>
      <sz val="11"/>
      <color theme="1"/>
      <name val="Calibri"/>
      <family val="2"/>
      <scheme val="minor"/>
    </font>
    <font>
      <b/>
      <i/>
      <sz val="14"/>
      <color theme="1"/>
      <name val="Calibri"/>
      <family val="2"/>
      <scheme val="minor"/>
    </font>
    <font>
      <sz val="14"/>
      <color theme="9"/>
      <name val="Calibri"/>
      <family val="2"/>
      <scheme val="minor"/>
    </font>
    <font>
      <sz val="14"/>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medium">
        <color theme="1"/>
      </left>
      <right style="medium">
        <color indexed="64"/>
      </right>
      <top style="medium">
        <color theme="1"/>
      </top>
      <bottom style="medium">
        <color theme="1"/>
      </bottom>
      <diagonal/>
    </border>
    <border>
      <left style="thin">
        <color theme="0"/>
      </left>
      <right style="thin">
        <color theme="0"/>
      </right>
      <top style="thin">
        <color theme="1"/>
      </top>
      <bottom style="double">
        <color theme="1"/>
      </bottom>
      <diagonal/>
    </border>
    <border>
      <left style="thin">
        <color theme="0"/>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indexed="64"/>
      </left>
      <right style="thin">
        <color theme="0"/>
      </right>
      <top/>
      <bottom style="thin">
        <color theme="0"/>
      </bottom>
      <diagonal/>
    </border>
    <border>
      <left/>
      <right style="thin">
        <color theme="0"/>
      </right>
      <top style="thin">
        <color theme="0"/>
      </top>
      <bottom/>
      <diagonal/>
    </border>
    <border>
      <left/>
      <right style="medium">
        <color indexed="64"/>
      </right>
      <top style="medium">
        <color indexed="64"/>
      </top>
      <bottom style="thin">
        <color theme="0"/>
      </bottom>
      <diagonal/>
    </border>
    <border>
      <left/>
      <right style="medium">
        <color indexed="64"/>
      </right>
      <top style="thin">
        <color theme="0"/>
      </top>
      <bottom style="thin">
        <color theme="0"/>
      </bottom>
      <diagonal/>
    </border>
    <border>
      <left/>
      <right style="medium">
        <color indexed="64"/>
      </right>
      <top style="thin">
        <color theme="0"/>
      </top>
      <bottom style="medium">
        <color indexed="64"/>
      </bottom>
      <diagonal/>
    </border>
    <border>
      <left/>
      <right/>
      <top style="thin">
        <color indexed="64"/>
      </top>
      <bottom style="double">
        <color indexed="64"/>
      </bottom>
      <diagonal/>
    </border>
    <border>
      <left style="medium">
        <color indexed="64"/>
      </left>
      <right style="thin">
        <color theme="0"/>
      </right>
      <top style="thin">
        <color theme="0"/>
      </top>
      <bottom/>
      <diagonal/>
    </border>
    <border>
      <left/>
      <right style="medium">
        <color indexed="64"/>
      </right>
      <top style="thin">
        <color theme="0"/>
      </top>
      <bottom/>
      <diagonal/>
    </border>
    <border>
      <left/>
      <right style="medium">
        <color indexed="64"/>
      </right>
      <top/>
      <bottom style="thin">
        <color theme="0"/>
      </bottom>
      <diagonal/>
    </border>
    <border>
      <left style="thin">
        <color theme="0"/>
      </left>
      <right style="thin">
        <color theme="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right>
      <top/>
      <bottom/>
      <diagonal/>
    </border>
    <border>
      <left/>
      <right/>
      <top style="thin">
        <color theme="0"/>
      </top>
      <bottom/>
      <diagonal/>
    </border>
    <border>
      <left style="thin">
        <color theme="0"/>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top style="thin">
        <color theme="0"/>
      </top>
      <bottom/>
      <diagonal/>
    </border>
    <border>
      <left style="thin">
        <color theme="0"/>
      </left>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thin">
        <color theme="0"/>
      </bottom>
      <diagonal/>
    </border>
    <border>
      <left/>
      <right/>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thin">
        <color theme="0"/>
      </bottom>
      <diagonal/>
    </border>
    <border>
      <left style="thin">
        <color theme="0"/>
      </left>
      <right/>
      <top/>
      <bottom style="thin">
        <color theme="0"/>
      </bottom>
      <diagonal/>
    </border>
    <border>
      <left/>
      <right/>
      <top style="medium">
        <color indexed="64"/>
      </top>
      <bottom/>
      <diagonal/>
    </border>
    <border>
      <left style="thin">
        <color theme="0"/>
      </left>
      <right style="medium">
        <color indexed="64"/>
      </right>
      <top/>
      <bottom/>
      <diagonal/>
    </border>
    <border>
      <left style="thin">
        <color theme="0"/>
      </left>
      <right style="thin">
        <color theme="0"/>
      </right>
      <top/>
      <bottom style="medium">
        <color indexed="64"/>
      </bottom>
      <diagonal/>
    </border>
    <border>
      <left style="thin">
        <color theme="0"/>
      </left>
      <right style="thin">
        <color theme="0"/>
      </right>
      <top style="double">
        <color indexed="64"/>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theme="0"/>
      </left>
      <right/>
      <top style="medium">
        <color indexed="64"/>
      </top>
      <bottom style="medium">
        <color indexed="64"/>
      </bottom>
      <diagonal/>
    </border>
    <border>
      <left/>
      <right/>
      <top style="thin">
        <color theme="0"/>
      </top>
      <bottom style="thin">
        <color theme="0"/>
      </bottom>
      <diagonal/>
    </border>
    <border>
      <left style="thin">
        <color theme="0"/>
      </left>
      <right/>
      <top style="thin">
        <color theme="0"/>
      </top>
      <bottom style="medium">
        <color theme="1"/>
      </bottom>
      <diagonal/>
    </border>
    <border>
      <left style="thin">
        <color theme="0"/>
      </left>
      <right style="thin">
        <color theme="0"/>
      </right>
      <top style="thin">
        <color theme="0"/>
      </top>
      <bottom style="medium">
        <color theme="1"/>
      </bottom>
      <diagonal/>
    </border>
    <border>
      <left/>
      <right/>
      <top style="thin">
        <color theme="0"/>
      </top>
      <bottom style="medium">
        <color theme="1"/>
      </bottom>
      <diagonal/>
    </border>
    <border>
      <left style="thin">
        <color theme="0"/>
      </left>
      <right style="thin">
        <color theme="0"/>
      </right>
      <top style="medium">
        <color theme="1"/>
      </top>
      <bottom style="medium">
        <color theme="1"/>
      </bottom>
      <diagonal/>
    </border>
    <border>
      <left/>
      <right style="thin">
        <color theme="0"/>
      </right>
      <top style="thin">
        <color theme="0"/>
      </top>
      <bottom style="medium">
        <color indexed="64"/>
      </bottom>
      <diagonal/>
    </border>
    <border>
      <left style="thin">
        <color theme="0"/>
      </left>
      <right style="thin">
        <color theme="0"/>
      </right>
      <top style="thin">
        <color indexed="64"/>
      </top>
      <bottom/>
      <diagonal/>
    </border>
    <border>
      <left style="thin">
        <color theme="0"/>
      </left>
      <right/>
      <top style="thin">
        <color indexed="64"/>
      </top>
      <bottom style="double">
        <color indexed="64"/>
      </bottom>
      <diagonal/>
    </border>
    <border>
      <left style="thin">
        <color theme="0"/>
      </left>
      <right style="thin">
        <color theme="0"/>
      </right>
      <top style="thin">
        <color indexed="64"/>
      </top>
      <bottom style="double">
        <color indexed="64"/>
      </bottom>
      <diagonal/>
    </border>
    <border>
      <left/>
      <right style="thin">
        <color theme="0"/>
      </right>
      <top style="thin">
        <color indexed="64"/>
      </top>
      <bottom style="double">
        <color indexed="64"/>
      </bottom>
      <diagonal/>
    </border>
    <border>
      <left style="thin">
        <color theme="0"/>
      </left>
      <right/>
      <top style="thin">
        <color indexed="64"/>
      </top>
      <bottom style="medium">
        <color indexed="64"/>
      </bottom>
      <diagonal/>
    </border>
    <border>
      <left style="thin">
        <color theme="0"/>
      </left>
      <right style="thin">
        <color theme="0"/>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bottom style="medium">
        <color theme="1"/>
      </bottom>
      <diagonal/>
    </border>
    <border>
      <left style="thin">
        <color theme="0"/>
      </left>
      <right style="thin">
        <color theme="0"/>
      </right>
      <top/>
      <bottom style="medium">
        <color theme="1"/>
      </bottom>
      <diagonal/>
    </border>
    <border>
      <left/>
      <right style="thin">
        <color theme="0"/>
      </right>
      <top style="medium">
        <color theme="1"/>
      </top>
      <bottom style="medium">
        <color theme="1"/>
      </bottom>
      <diagonal/>
    </border>
    <border>
      <left style="medium">
        <color indexed="64"/>
      </left>
      <right style="thin">
        <color theme="0"/>
      </right>
      <top style="medium">
        <color theme="1"/>
      </top>
      <bottom style="medium">
        <color theme="1"/>
      </bottom>
      <diagonal/>
    </border>
    <border>
      <left style="thin">
        <color theme="0"/>
      </left>
      <right style="thin">
        <color theme="0"/>
      </right>
      <top style="thin">
        <color indexed="64"/>
      </top>
      <bottom style="medium">
        <color indexed="64"/>
      </bottom>
      <diagonal/>
    </border>
    <border>
      <left style="medium">
        <color indexed="64"/>
      </left>
      <right/>
      <top/>
      <bottom style="thin">
        <color theme="0"/>
      </bottom>
      <diagonal/>
    </border>
    <border>
      <left style="thin">
        <color theme="0"/>
      </left>
      <right/>
      <top style="medium">
        <color theme="1"/>
      </top>
      <bottom style="medium">
        <color theme="1"/>
      </bottom>
      <diagonal/>
    </border>
    <border>
      <left style="thin">
        <color theme="0"/>
      </left>
      <right/>
      <top style="thin">
        <color theme="0"/>
      </top>
      <bottom style="medium">
        <color indexed="64"/>
      </bottom>
      <diagonal/>
    </border>
    <border>
      <left style="thin">
        <color theme="0"/>
      </left>
      <right/>
      <top/>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right style="medium">
        <color indexed="64"/>
      </right>
      <top style="thin">
        <color indexed="64"/>
      </top>
      <bottom/>
      <diagonal/>
    </border>
    <border>
      <left/>
      <right/>
      <top style="thin">
        <color theme="0"/>
      </top>
      <bottom style="medium">
        <color indexed="64"/>
      </bottom>
      <diagonal/>
    </border>
  </borders>
  <cellStyleXfs count="4">
    <xf numFmtId="0" fontId="0" fillId="0" borderId="0"/>
    <xf numFmtId="0" fontId="3" fillId="0" borderId="0"/>
    <xf numFmtId="44" fontId="12" fillId="0" borderId="0" applyFont="0" applyFill="0" applyBorder="0" applyAlignment="0" applyProtection="0"/>
    <xf numFmtId="0" fontId="16" fillId="0" borderId="0" applyNumberFormat="0" applyFill="0" applyBorder="0" applyAlignment="0" applyProtection="0"/>
  </cellStyleXfs>
  <cellXfs count="207">
    <xf numFmtId="0" fontId="0" fillId="0" borderId="0" xfId="0"/>
    <xf numFmtId="0" fontId="1" fillId="0" borderId="0" xfId="0" applyFont="1"/>
    <xf numFmtId="0" fontId="0" fillId="0" borderId="0" xfId="0" applyFont="1"/>
    <xf numFmtId="0" fontId="0" fillId="0" borderId="6" xfId="0" applyBorder="1"/>
    <xf numFmtId="0" fontId="0" fillId="0" borderId="7" xfId="0" applyBorder="1"/>
    <xf numFmtId="0" fontId="0" fillId="0" borderId="9" xfId="0" applyBorder="1"/>
    <xf numFmtId="0" fontId="0" fillId="0" borderId="8"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21" xfId="0" applyBorder="1"/>
    <xf numFmtId="0" fontId="0" fillId="0" borderId="23" xfId="0" applyBorder="1"/>
    <xf numFmtId="0" fontId="5" fillId="0" borderId="2" xfId="0" applyFont="1" applyBorder="1" applyAlignment="1">
      <alignment horizontal="center" vertical="center"/>
    </xf>
    <xf numFmtId="0" fontId="6" fillId="0" borderId="25" xfId="0" applyFont="1" applyBorder="1"/>
    <xf numFmtId="0" fontId="6" fillId="0" borderId="20" xfId="0" applyFont="1" applyBorder="1"/>
    <xf numFmtId="0" fontId="6" fillId="0" borderId="9" xfId="0" applyFont="1" applyBorder="1"/>
    <xf numFmtId="0" fontId="5" fillId="0" borderId="9" xfId="0" applyFont="1" applyBorder="1"/>
    <xf numFmtId="0" fontId="6" fillId="0" borderId="6" xfId="0" applyFont="1" applyBorder="1"/>
    <xf numFmtId="0" fontId="6" fillId="0" borderId="23" xfId="0" applyFont="1" applyBorder="1"/>
    <xf numFmtId="0" fontId="6" fillId="0" borderId="17" xfId="0" applyFont="1" applyBorder="1"/>
    <xf numFmtId="0" fontId="6" fillId="0" borderId="0" xfId="0" applyFont="1" applyBorder="1"/>
    <xf numFmtId="0" fontId="6" fillId="0" borderId="8" xfId="0" applyFont="1" applyBorder="1"/>
    <xf numFmtId="0" fontId="5" fillId="0" borderId="3" xfId="0" applyFont="1" applyBorder="1"/>
    <xf numFmtId="0" fontId="6" fillId="0" borderId="13" xfId="0" applyFont="1" applyBorder="1"/>
    <xf numFmtId="0" fontId="5" fillId="0" borderId="11" xfId="0" applyFont="1" applyBorder="1"/>
    <xf numFmtId="0" fontId="6" fillId="0" borderId="11" xfId="0" applyFont="1" applyBorder="1"/>
    <xf numFmtId="0" fontId="6" fillId="0" borderId="18" xfId="0" applyFont="1" applyBorder="1"/>
    <xf numFmtId="0" fontId="6" fillId="0" borderId="19" xfId="0" applyFont="1" applyBorder="1"/>
    <xf numFmtId="0" fontId="6" fillId="0" borderId="24" xfId="0" applyFont="1" applyBorder="1"/>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0" fillId="0" borderId="0" xfId="0" applyAlignment="1">
      <alignment horizontal="center" vertical="center"/>
    </xf>
    <xf numFmtId="0" fontId="6" fillId="0" borderId="15" xfId="0" applyFont="1" applyBorder="1"/>
    <xf numFmtId="0" fontId="6" fillId="0" borderId="16" xfId="0" applyFont="1" applyBorder="1"/>
    <xf numFmtId="0" fontId="6" fillId="0" borderId="22" xfId="0" applyFont="1" applyBorder="1"/>
    <xf numFmtId="0" fontId="8" fillId="0" borderId="9" xfId="0" applyFont="1" applyBorder="1"/>
    <xf numFmtId="0" fontId="6" fillId="0" borderId="26" xfId="0" applyFont="1" applyBorder="1"/>
    <xf numFmtId="0" fontId="6" fillId="0" borderId="27" xfId="0" applyFont="1" applyBorder="1"/>
    <xf numFmtId="0" fontId="6" fillId="0" borderId="28" xfId="0" applyFont="1" applyBorder="1"/>
    <xf numFmtId="0" fontId="6" fillId="3" borderId="1" xfId="0" applyFont="1" applyFill="1" applyBorder="1"/>
    <xf numFmtId="0" fontId="6" fillId="0" borderId="29" xfId="0" applyFont="1" applyBorder="1" applyAlignment="1">
      <alignment horizontal="center" vertical="center"/>
    </xf>
    <xf numFmtId="0" fontId="6" fillId="0" borderId="29" xfId="0" applyFont="1" applyBorder="1"/>
    <xf numFmtId="0" fontId="6" fillId="3" borderId="1" xfId="0" applyFont="1" applyFill="1" applyBorder="1" applyAlignment="1">
      <alignment horizontal="center" vertical="center"/>
    </xf>
    <xf numFmtId="0" fontId="6" fillId="3" borderId="30" xfId="0" applyFont="1" applyFill="1" applyBorder="1"/>
    <xf numFmtId="0" fontId="6" fillId="3" borderId="31" xfId="0" applyFont="1" applyFill="1" applyBorder="1" applyAlignment="1">
      <alignment horizontal="center" vertical="center"/>
    </xf>
    <xf numFmtId="0" fontId="6" fillId="3" borderId="31" xfId="0" applyFont="1" applyFill="1" applyBorder="1"/>
    <xf numFmtId="0" fontId="6" fillId="3" borderId="32" xfId="0" applyFont="1" applyFill="1" applyBorder="1"/>
    <xf numFmtId="0" fontId="6" fillId="3" borderId="0" xfId="0" applyFont="1" applyFill="1" applyBorder="1"/>
    <xf numFmtId="0" fontId="6" fillId="3" borderId="6" xfId="0" applyFont="1" applyFill="1" applyBorder="1"/>
    <xf numFmtId="0" fontId="6" fillId="0" borderId="33" xfId="0" applyFont="1" applyBorder="1"/>
    <xf numFmtId="0" fontId="6" fillId="0" borderId="16" xfId="0" applyFont="1" applyBorder="1" applyAlignment="1">
      <alignment horizontal="center" vertical="center"/>
    </xf>
    <xf numFmtId="0" fontId="10" fillId="0" borderId="16" xfId="0" applyFont="1" applyBorder="1"/>
    <xf numFmtId="0" fontId="6" fillId="0" borderId="21" xfId="0" applyFont="1" applyBorder="1"/>
    <xf numFmtId="0" fontId="6" fillId="0" borderId="29" xfId="0" applyFont="1" applyBorder="1" applyAlignment="1">
      <alignment horizontal="left" vertical="center"/>
    </xf>
    <xf numFmtId="0" fontId="8" fillId="0" borderId="29" xfId="0" applyFont="1" applyBorder="1"/>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0" fillId="0" borderId="0" xfId="0" applyAlignment="1"/>
    <xf numFmtId="0" fontId="2" fillId="0" borderId="0" xfId="0" applyFont="1" applyAlignment="1"/>
    <xf numFmtId="0" fontId="0" fillId="0" borderId="0" xfId="0" applyAlignment="1">
      <alignment horizontal="left"/>
    </xf>
    <xf numFmtId="0" fontId="1" fillId="0" borderId="0" xfId="0" applyFont="1" applyAlignment="1"/>
    <xf numFmtId="49" fontId="3" fillId="2" borderId="1" xfId="1" applyNumberFormat="1" applyFont="1" applyFill="1" applyBorder="1" applyAlignment="1">
      <alignment horizontal="left" wrapText="1"/>
    </xf>
    <xf numFmtId="0" fontId="3" fillId="2" borderId="1" xfId="1" applyFont="1" applyFill="1" applyBorder="1" applyAlignment="1">
      <alignment horizontal="left" wrapText="1"/>
    </xf>
    <xf numFmtId="49" fontId="4" fillId="2" borderId="1" xfId="1" applyNumberFormat="1" applyFont="1" applyFill="1" applyBorder="1" applyAlignment="1">
      <alignment horizontal="left" wrapText="1"/>
    </xf>
    <xf numFmtId="0" fontId="4" fillId="2" borderId="1" xfId="1" applyFont="1" applyFill="1" applyBorder="1" applyAlignment="1">
      <alignment horizontal="left" wrapText="1"/>
    </xf>
    <xf numFmtId="164" fontId="3" fillId="2" borderId="1" xfId="1" applyNumberFormat="1" applyFont="1" applyFill="1" applyBorder="1" applyAlignment="1">
      <alignment horizontal="left" wrapText="1"/>
    </xf>
    <xf numFmtId="0" fontId="5" fillId="0" borderId="25" xfId="0" applyFont="1" applyBorder="1"/>
    <xf numFmtId="0" fontId="1" fillId="0" borderId="14" xfId="0" applyFont="1" applyBorder="1"/>
    <xf numFmtId="0" fontId="0" fillId="0" borderId="38" xfId="0" applyBorder="1"/>
    <xf numFmtId="0" fontId="0" fillId="3" borderId="0" xfId="0" applyFill="1" applyBorder="1"/>
    <xf numFmtId="0" fontId="0" fillId="0" borderId="39" xfId="0" applyBorder="1"/>
    <xf numFmtId="0" fontId="0" fillId="0" borderId="40" xfId="0" applyBorder="1"/>
    <xf numFmtId="0" fontId="0" fillId="0" borderId="41" xfId="0" applyBorder="1"/>
    <xf numFmtId="0" fontId="0" fillId="0" borderId="26" xfId="0" applyBorder="1"/>
    <xf numFmtId="0" fontId="0" fillId="0" borderId="42" xfId="0" applyBorder="1"/>
    <xf numFmtId="0" fontId="0" fillId="3" borderId="17" xfId="0" applyFill="1" applyBorder="1"/>
    <xf numFmtId="0" fontId="0" fillId="3" borderId="41" xfId="0" applyFill="1" applyBorder="1"/>
    <xf numFmtId="0" fontId="1" fillId="0" borderId="20" xfId="0" applyFont="1" applyBorder="1"/>
    <xf numFmtId="0" fontId="0" fillId="0" borderId="43" xfId="0" applyBorder="1"/>
    <xf numFmtId="0" fontId="0" fillId="0" borderId="44" xfId="0" applyBorder="1"/>
    <xf numFmtId="0" fontId="0" fillId="0" borderId="45" xfId="0" applyBorder="1"/>
    <xf numFmtId="0" fontId="1" fillId="0" borderId="46" xfId="0" applyFont="1" applyBorder="1"/>
    <xf numFmtId="0" fontId="0" fillId="0" borderId="46" xfId="0" applyBorder="1"/>
    <xf numFmtId="0" fontId="5" fillId="0" borderId="35" xfId="0" applyFont="1" applyBorder="1" applyAlignment="1">
      <alignment horizontal="center" vertical="center"/>
    </xf>
    <xf numFmtId="0" fontId="0" fillId="0" borderId="47" xfId="0" applyBorder="1"/>
    <xf numFmtId="0" fontId="0" fillId="3" borderId="26" xfId="0" applyFill="1" applyBorder="1"/>
    <xf numFmtId="0" fontId="0" fillId="3" borderId="42" xfId="0" applyFill="1" applyBorder="1"/>
    <xf numFmtId="0" fontId="0" fillId="0" borderId="48" xfId="0" applyBorder="1"/>
    <xf numFmtId="0" fontId="5" fillId="0" borderId="49" xfId="0" applyFont="1" applyBorder="1" applyAlignment="1">
      <alignment horizontal="center" vertical="center"/>
    </xf>
    <xf numFmtId="0" fontId="6" fillId="0" borderId="50" xfId="0" applyFont="1" applyBorder="1"/>
    <xf numFmtId="0" fontId="0" fillId="0" borderId="51" xfId="0" applyBorder="1"/>
    <xf numFmtId="0" fontId="0" fillId="0" borderId="0" xfId="0" applyFill="1" applyBorder="1" applyAlignment="1"/>
    <xf numFmtId="0" fontId="5" fillId="0" borderId="35" xfId="0" applyFont="1" applyBorder="1"/>
    <xf numFmtId="0" fontId="5" fillId="0" borderId="55" xfId="0" applyFont="1" applyBorder="1"/>
    <xf numFmtId="165" fontId="6" fillId="0" borderId="9" xfId="0" applyNumberFormat="1" applyFont="1" applyBorder="1"/>
    <xf numFmtId="165" fontId="6" fillId="0" borderId="8" xfId="0" applyNumberFormat="1" applyFont="1" applyBorder="1"/>
    <xf numFmtId="165" fontId="6" fillId="0" borderId="13" xfId="0" applyNumberFormat="1" applyFont="1" applyBorder="1"/>
    <xf numFmtId="165" fontId="6" fillId="0" borderId="6" xfId="0" applyNumberFormat="1" applyFont="1" applyBorder="1"/>
    <xf numFmtId="165" fontId="6" fillId="0" borderId="25" xfId="0" applyNumberFormat="1" applyFont="1" applyBorder="1"/>
    <xf numFmtId="0" fontId="6" fillId="0" borderId="57" xfId="0" applyFont="1" applyBorder="1"/>
    <xf numFmtId="0" fontId="6" fillId="0" borderId="58" xfId="0" applyFont="1" applyBorder="1"/>
    <xf numFmtId="0" fontId="6" fillId="0" borderId="59" xfId="0" applyFont="1" applyBorder="1"/>
    <xf numFmtId="0" fontId="6" fillId="0" borderId="60" xfId="0" applyFont="1" applyBorder="1"/>
    <xf numFmtId="0" fontId="6" fillId="0" borderId="61" xfId="0" applyFont="1" applyBorder="1"/>
    <xf numFmtId="0" fontId="6" fillId="0" borderId="62" xfId="0" applyFont="1" applyBorder="1"/>
    <xf numFmtId="0" fontId="6" fillId="0" borderId="63" xfId="0" applyFont="1" applyBorder="1"/>
    <xf numFmtId="0" fontId="6" fillId="0" borderId="64" xfId="0" applyFont="1" applyBorder="1"/>
    <xf numFmtId="0" fontId="6" fillId="0" borderId="66" xfId="0" applyFont="1" applyBorder="1"/>
    <xf numFmtId="0" fontId="6" fillId="0" borderId="57" xfId="0" applyFont="1" applyBorder="1" applyAlignment="1">
      <alignment horizontal="center" vertical="center"/>
    </xf>
    <xf numFmtId="0" fontId="6" fillId="0" borderId="69" xfId="0" applyFont="1" applyBorder="1"/>
    <xf numFmtId="0" fontId="6" fillId="0" borderId="70" xfId="0" applyFont="1" applyBorder="1"/>
    <xf numFmtId="0" fontId="6" fillId="0" borderId="44" xfId="0" applyFont="1" applyBorder="1"/>
    <xf numFmtId="0" fontId="6" fillId="0" borderId="71" xfId="0" applyFont="1" applyBorder="1"/>
    <xf numFmtId="0" fontId="5" fillId="0" borderId="72" xfId="0" applyFont="1" applyBorder="1"/>
    <xf numFmtId="0" fontId="6" fillId="0" borderId="41" xfId="0" applyFont="1" applyBorder="1"/>
    <xf numFmtId="0" fontId="6" fillId="0" borderId="73" xfId="0" applyFont="1" applyBorder="1"/>
    <xf numFmtId="0" fontId="6" fillId="0" borderId="67" xfId="0" applyFont="1" applyBorder="1" applyAlignment="1">
      <alignment horizontal="center" vertical="center"/>
    </xf>
    <xf numFmtId="0" fontId="8" fillId="0" borderId="62" xfId="0" applyFont="1" applyBorder="1"/>
    <xf numFmtId="44" fontId="6" fillId="0" borderId="9" xfId="2" applyFont="1" applyBorder="1"/>
    <xf numFmtId="44" fontId="6" fillId="0" borderId="6" xfId="2" applyFont="1" applyBorder="1"/>
    <xf numFmtId="44" fontId="6" fillId="0" borderId="8" xfId="2" applyFont="1" applyBorder="1"/>
    <xf numFmtId="44" fontId="6" fillId="0" borderId="25" xfId="2" applyFont="1" applyBorder="1"/>
    <xf numFmtId="0" fontId="6" fillId="0" borderId="74" xfId="0" applyFont="1" applyBorder="1"/>
    <xf numFmtId="0" fontId="6" fillId="0" borderId="75" xfId="0" applyFont="1" applyBorder="1"/>
    <xf numFmtId="0" fontId="6" fillId="0" borderId="76" xfId="0" applyFont="1" applyBorder="1"/>
    <xf numFmtId="44" fontId="6" fillId="0" borderId="13" xfId="2" applyFont="1" applyBorder="1"/>
    <xf numFmtId="0" fontId="5" fillId="0" borderId="13" xfId="0" applyFont="1" applyBorder="1"/>
    <xf numFmtId="0" fontId="5" fillId="0" borderId="8" xfId="0" applyFont="1" applyBorder="1"/>
    <xf numFmtId="0" fontId="5" fillId="0" borderId="65" xfId="0" applyFont="1" applyBorder="1"/>
    <xf numFmtId="0" fontId="6" fillId="0" borderId="58" xfId="0" applyFont="1" applyBorder="1" applyAlignment="1">
      <alignment horizontal="center" vertical="center"/>
    </xf>
    <xf numFmtId="0" fontId="6" fillId="0" borderId="14" xfId="0" applyFont="1" applyBorder="1"/>
    <xf numFmtId="165" fontId="6" fillId="0" borderId="7" xfId="0" applyNumberFormat="1" applyFont="1" applyBorder="1"/>
    <xf numFmtId="0" fontId="14" fillId="0" borderId="1" xfId="0" applyFont="1" applyBorder="1" applyAlignment="1">
      <alignment horizontal="center"/>
    </xf>
    <xf numFmtId="0" fontId="5" fillId="0" borderId="2" xfId="0" applyFont="1" applyBorder="1"/>
    <xf numFmtId="0" fontId="6" fillId="0" borderId="34" xfId="0" applyFont="1" applyBorder="1"/>
    <xf numFmtId="0" fontId="6" fillId="0" borderId="38" xfId="0" applyFont="1" applyBorder="1"/>
    <xf numFmtId="0" fontId="5" fillId="0" borderId="0" xfId="0" applyFont="1" applyBorder="1"/>
    <xf numFmtId="0" fontId="5" fillId="0" borderId="77" xfId="0" applyFont="1" applyBorder="1"/>
    <xf numFmtId="0" fontId="5" fillId="0" borderId="0" xfId="0" applyFont="1" applyBorder="1" applyAlignment="1">
      <alignment horizontal="center" vertical="center"/>
    </xf>
    <xf numFmtId="0" fontId="6" fillId="0" borderId="14" xfId="0" applyFont="1" applyBorder="1" applyAlignment="1">
      <alignment horizontal="center" vertical="center"/>
    </xf>
    <xf numFmtId="44" fontId="6" fillId="0" borderId="29" xfId="2" applyFont="1" applyBorder="1"/>
    <xf numFmtId="0" fontId="6" fillId="0" borderId="78" xfId="0" applyFont="1" applyBorder="1"/>
    <xf numFmtId="0" fontId="6" fillId="0" borderId="79" xfId="0" applyFont="1" applyBorder="1"/>
    <xf numFmtId="44" fontId="6" fillId="0" borderId="35" xfId="2" applyFont="1" applyBorder="1"/>
    <xf numFmtId="0" fontId="6" fillId="0" borderId="47" xfId="0" applyFont="1" applyBorder="1" applyAlignment="1">
      <alignment horizontal="center" vertical="center"/>
    </xf>
    <xf numFmtId="0" fontId="6" fillId="3" borderId="80" xfId="0" applyFont="1" applyFill="1" applyBorder="1"/>
    <xf numFmtId="0" fontId="6" fillId="0" borderId="81" xfId="0" applyFont="1" applyBorder="1" applyAlignment="1">
      <alignment horizontal="center" vertical="center"/>
    </xf>
    <xf numFmtId="0" fontId="6" fillId="0" borderId="83" xfId="0" applyFont="1" applyBorder="1"/>
    <xf numFmtId="0" fontId="6" fillId="3" borderId="84" xfId="0" applyFont="1" applyFill="1" applyBorder="1"/>
    <xf numFmtId="0" fontId="6" fillId="3" borderId="85" xfId="0" applyFont="1" applyFill="1" applyBorder="1"/>
    <xf numFmtId="0" fontId="6" fillId="0" borderId="86" xfId="0" applyFont="1" applyBorder="1"/>
    <xf numFmtId="0" fontId="6" fillId="0" borderId="87" xfId="0" applyFont="1" applyBorder="1"/>
    <xf numFmtId="0" fontId="6" fillId="0" borderId="88" xfId="0" applyFont="1" applyBorder="1"/>
    <xf numFmtId="0" fontId="6" fillId="0" borderId="89" xfId="0" applyFont="1" applyBorder="1"/>
    <xf numFmtId="0" fontId="6" fillId="0" borderId="90" xfId="0" applyFont="1" applyBorder="1"/>
    <xf numFmtId="165" fontId="6" fillId="0" borderId="9" xfId="2" applyNumberFormat="1" applyFont="1" applyBorder="1"/>
    <xf numFmtId="165" fontId="6" fillId="0" borderId="29" xfId="2" applyNumberFormat="1" applyFont="1" applyBorder="1"/>
    <xf numFmtId="0" fontId="9" fillId="0" borderId="6" xfId="0" applyFont="1" applyBorder="1" applyAlignment="1">
      <alignment horizontal="center" vertical="top"/>
    </xf>
    <xf numFmtId="0" fontId="15" fillId="0" borderId="6" xfId="0" applyFont="1" applyBorder="1"/>
    <xf numFmtId="0" fontId="0" fillId="0" borderId="20" xfId="0" applyBorder="1"/>
    <xf numFmtId="0" fontId="1" fillId="0" borderId="9" xfId="0" applyFont="1" applyBorder="1"/>
    <xf numFmtId="0" fontId="16" fillId="0" borderId="0" xfId="3" applyBorder="1"/>
    <xf numFmtId="0" fontId="6" fillId="0" borderId="0" xfId="0" applyFont="1"/>
    <xf numFmtId="0" fontId="6" fillId="0" borderId="68" xfId="0"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14" xfId="0" applyFont="1" applyBorder="1" applyAlignment="1">
      <alignment horizontal="center" vertical="top" wrapText="1"/>
    </xf>
    <xf numFmtId="0" fontId="6" fillId="0" borderId="56" xfId="0" applyFont="1" applyBorder="1" applyAlignment="1">
      <alignment horizontal="center" vertical="top" wrapText="1"/>
    </xf>
    <xf numFmtId="0" fontId="6" fillId="0" borderId="7" xfId="0" applyFont="1" applyBorder="1" applyAlignment="1">
      <alignment horizontal="center" vertical="top" wrapText="1"/>
    </xf>
    <xf numFmtId="0" fontId="6" fillId="0" borderId="56" xfId="0" applyFont="1" applyBorder="1" applyAlignment="1">
      <alignment horizontal="center" vertical="top"/>
    </xf>
    <xf numFmtId="0" fontId="6" fillId="0" borderId="7" xfId="0" applyFont="1" applyBorder="1" applyAlignment="1">
      <alignment horizontal="center" vertical="top"/>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52" xfId="0" applyFont="1" applyBorder="1" applyAlignment="1">
      <alignment horizontal="center" vertical="top" wrapText="1"/>
    </xf>
    <xf numFmtId="0" fontId="6" fillId="0" borderId="53" xfId="0" applyFont="1" applyBorder="1" applyAlignment="1">
      <alignment horizontal="center" vertical="top"/>
    </xf>
    <xf numFmtId="0" fontId="6" fillId="0" borderId="54" xfId="0" applyFont="1" applyBorder="1" applyAlignment="1">
      <alignment horizontal="center" vertical="top"/>
    </xf>
    <xf numFmtId="0" fontId="5" fillId="0" borderId="81" xfId="0" applyFont="1" applyBorder="1" applyAlignment="1">
      <alignment horizontal="center" vertical="center"/>
    </xf>
    <xf numFmtId="0" fontId="5" fillId="0" borderId="44" xfId="0" applyFont="1" applyBorder="1" applyAlignment="1">
      <alignment horizontal="center" vertical="center"/>
    </xf>
    <xf numFmtId="0" fontId="5" fillId="0" borderId="82" xfId="0" applyFont="1" applyBorder="1" applyAlignment="1">
      <alignment horizontal="center" vertical="center"/>
    </xf>
    <xf numFmtId="0" fontId="6" fillId="0" borderId="76" xfId="0" applyFont="1" applyBorder="1" applyAlignment="1">
      <alignment horizontal="center"/>
    </xf>
    <xf numFmtId="0" fontId="6" fillId="0" borderId="91" xfId="0" applyFont="1" applyBorder="1" applyAlignment="1">
      <alignment horizontal="center"/>
    </xf>
    <xf numFmtId="0" fontId="6" fillId="0" borderId="61" xfId="0" applyFont="1" applyBorder="1" applyAlignment="1">
      <alignment horizontal="center"/>
    </xf>
    <xf numFmtId="0" fontId="6" fillId="0" borderId="76" xfId="0" applyFont="1" applyBorder="1" applyAlignment="1">
      <alignment horizontal="center" vertical="top" wrapText="1"/>
    </xf>
    <xf numFmtId="0" fontId="6" fillId="0" borderId="91" xfId="0" applyFont="1" applyBorder="1" applyAlignment="1">
      <alignment horizontal="center" vertical="top" wrapText="1"/>
    </xf>
    <xf numFmtId="0" fontId="6" fillId="0" borderId="61" xfId="0" applyFont="1" applyBorder="1" applyAlignment="1">
      <alignment horizontal="center" vertical="top" wrapText="1"/>
    </xf>
    <xf numFmtId="0" fontId="6" fillId="0" borderId="38" xfId="0" applyFont="1" applyBorder="1" applyAlignment="1">
      <alignment horizontal="center" vertical="top" wrapText="1"/>
    </xf>
    <xf numFmtId="0" fontId="6" fillId="0" borderId="34" xfId="0" applyFont="1" applyBorder="1" applyAlignment="1">
      <alignment horizontal="center" vertical="top"/>
    </xf>
    <xf numFmtId="0" fontId="6" fillId="0" borderId="21" xfId="0" applyFont="1" applyBorder="1" applyAlignment="1">
      <alignment horizontal="center" vertical="top"/>
    </xf>
  </cellXfs>
  <cellStyles count="4">
    <cellStyle name="Hyperkobling" xfId="3" builtinId="8"/>
    <cellStyle name="Normal" xfId="0" builtinId="0"/>
    <cellStyle name="Normal 2" xfId="1" xr:uid="{E1553F37-3BF8-4A37-A298-4BC3D3C5F88A}"/>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F5C1E-1B34-4F34-BD53-E951D5E2CFF8}">
  <sheetPr>
    <tabColor theme="7"/>
  </sheetPr>
  <dimension ref="A1:X69"/>
  <sheetViews>
    <sheetView zoomScale="80" zoomScaleNormal="80" workbookViewId="0">
      <selection activeCell="K36" sqref="K36"/>
    </sheetView>
  </sheetViews>
  <sheetFormatPr baseColWidth="10" defaultRowHeight="14.25" x14ac:dyDescent="0.45"/>
  <cols>
    <col min="2" max="2" width="17.73046875" customWidth="1"/>
    <col min="3" max="3" width="76.33203125" customWidth="1"/>
    <col min="4" max="4" width="37.33203125" customWidth="1"/>
    <col min="5" max="5" width="30.1328125" customWidth="1"/>
  </cols>
  <sheetData>
    <row r="1" spans="1:24" ht="14.65" thickBot="1" x14ac:dyDescent="0.5">
      <c r="A1" s="3"/>
      <c r="B1" s="6"/>
      <c r="C1" s="6"/>
      <c r="D1" s="83"/>
      <c r="E1" s="6"/>
      <c r="F1" s="3"/>
      <c r="G1" s="3"/>
      <c r="H1" s="3"/>
      <c r="I1" s="3"/>
      <c r="J1" s="3"/>
      <c r="K1" s="3"/>
      <c r="L1" s="3"/>
      <c r="M1" s="3"/>
      <c r="N1" s="3"/>
      <c r="O1" s="3"/>
      <c r="P1" s="3"/>
      <c r="Q1" s="3"/>
      <c r="R1" s="3"/>
      <c r="S1" s="3"/>
      <c r="T1" s="3"/>
      <c r="U1" s="3"/>
      <c r="V1" s="3"/>
      <c r="W1" s="3"/>
      <c r="X1" s="3"/>
    </row>
    <row r="2" spans="1:24" x14ac:dyDescent="0.45">
      <c r="A2" s="8"/>
      <c r="B2" s="9"/>
      <c r="C2" s="10"/>
      <c r="D2" s="85"/>
      <c r="E2" s="86"/>
      <c r="F2" s="4"/>
      <c r="G2" s="3"/>
      <c r="H2" s="3"/>
      <c r="I2" s="3"/>
      <c r="J2" s="3"/>
      <c r="K2" s="3"/>
      <c r="L2" s="3"/>
      <c r="M2" s="3"/>
      <c r="N2" s="3"/>
      <c r="O2" s="3"/>
      <c r="P2" s="3"/>
      <c r="Q2" s="3"/>
      <c r="R2" s="3"/>
      <c r="S2" s="3"/>
      <c r="T2" s="3"/>
      <c r="U2" s="3"/>
      <c r="V2" s="3"/>
      <c r="W2" s="3"/>
      <c r="X2" s="3"/>
    </row>
    <row r="3" spans="1:24" x14ac:dyDescent="0.45">
      <c r="A3" s="8"/>
      <c r="B3" s="174"/>
      <c r="D3" s="99"/>
      <c r="E3" s="93"/>
      <c r="F3" s="4"/>
      <c r="G3" s="3"/>
      <c r="H3" s="3"/>
      <c r="I3" s="3"/>
      <c r="J3" s="3"/>
      <c r="K3" s="3"/>
      <c r="L3" s="3"/>
      <c r="M3" s="3"/>
      <c r="N3" s="3"/>
      <c r="O3" s="3"/>
      <c r="P3" s="3"/>
      <c r="Q3" s="3"/>
      <c r="R3" s="3"/>
      <c r="S3" s="3"/>
      <c r="T3" s="3"/>
      <c r="U3" s="3"/>
      <c r="V3" s="3"/>
      <c r="W3" s="3"/>
      <c r="X3" s="3"/>
    </row>
    <row r="4" spans="1:24" ht="23.25" x14ac:dyDescent="0.45">
      <c r="A4" s="8"/>
      <c r="B4" s="11"/>
      <c r="C4" s="172" t="s">
        <v>1752</v>
      </c>
      <c r="D4" s="8"/>
      <c r="E4" s="87"/>
      <c r="F4" s="4"/>
      <c r="G4" s="3"/>
      <c r="H4" s="3"/>
      <c r="I4" s="3"/>
      <c r="J4" s="3"/>
      <c r="K4" s="3"/>
      <c r="L4" s="3"/>
      <c r="M4" s="3"/>
      <c r="N4" s="3"/>
      <c r="O4" s="3"/>
      <c r="P4" s="3"/>
      <c r="Q4" s="3"/>
      <c r="R4" s="3"/>
      <c r="S4" s="3"/>
      <c r="T4" s="3"/>
      <c r="U4" s="3"/>
      <c r="V4" s="3"/>
      <c r="W4" s="3"/>
      <c r="X4" s="3"/>
    </row>
    <row r="5" spans="1:24" x14ac:dyDescent="0.45">
      <c r="A5" s="8"/>
      <c r="B5" s="11"/>
      <c r="C5" s="175" t="s">
        <v>1800</v>
      </c>
      <c r="D5" s="8" t="s">
        <v>1801</v>
      </c>
      <c r="E5" s="87"/>
      <c r="F5" s="4"/>
      <c r="G5" s="3"/>
      <c r="H5" s="3"/>
      <c r="I5" s="3"/>
      <c r="J5" s="3"/>
      <c r="K5" s="3"/>
      <c r="L5" s="3"/>
      <c r="M5" s="3"/>
      <c r="N5" s="3"/>
      <c r="O5" s="3"/>
      <c r="P5" s="3"/>
      <c r="Q5" s="3"/>
      <c r="R5" s="3"/>
      <c r="S5" s="3"/>
      <c r="T5" s="3"/>
      <c r="U5" s="3"/>
      <c r="V5" s="3"/>
      <c r="W5" s="3"/>
      <c r="X5" s="3"/>
    </row>
    <row r="6" spans="1:24" x14ac:dyDescent="0.45">
      <c r="A6" s="8"/>
      <c r="B6" s="11"/>
      <c r="C6" s="3"/>
      <c r="D6" s="8"/>
      <c r="E6" s="87"/>
      <c r="F6" s="4"/>
      <c r="G6" s="3"/>
      <c r="H6" s="3"/>
      <c r="I6" s="3"/>
      <c r="J6" s="3"/>
      <c r="K6" s="3"/>
      <c r="L6" s="3"/>
      <c r="M6" s="3"/>
      <c r="N6" s="3"/>
      <c r="O6" s="3"/>
      <c r="P6" s="3"/>
      <c r="Q6" s="3"/>
      <c r="R6" s="3"/>
      <c r="S6" s="3"/>
      <c r="T6" s="3"/>
      <c r="U6" s="3"/>
      <c r="V6" s="3"/>
      <c r="W6" s="3"/>
      <c r="X6" s="3"/>
    </row>
    <row r="7" spans="1:24" ht="14.65" thickBot="1" x14ac:dyDescent="0.5">
      <c r="A7" s="8"/>
      <c r="B7" s="11"/>
      <c r="C7" s="6"/>
      <c r="D7" s="83"/>
      <c r="E7" s="87"/>
      <c r="F7" s="4"/>
      <c r="G7" s="3"/>
      <c r="H7" s="3"/>
      <c r="I7" s="3"/>
      <c r="J7" s="3"/>
      <c r="K7" s="3"/>
      <c r="L7" s="3"/>
      <c r="M7" s="3"/>
      <c r="N7" s="3"/>
      <c r="O7" s="3"/>
      <c r="P7" s="3"/>
      <c r="Q7" s="3"/>
      <c r="R7" s="3"/>
      <c r="S7" s="3"/>
      <c r="T7" s="3"/>
      <c r="U7" s="3"/>
      <c r="V7" s="3"/>
      <c r="W7" s="3"/>
      <c r="X7" s="3"/>
    </row>
    <row r="8" spans="1:24" ht="18.399999999999999" thickBot="1" x14ac:dyDescent="0.5">
      <c r="A8" s="82"/>
      <c r="B8" s="96"/>
      <c r="C8" s="15" t="s">
        <v>1749</v>
      </c>
      <c r="D8" s="15" t="s">
        <v>25</v>
      </c>
      <c r="E8" s="14"/>
      <c r="F8" s="4"/>
      <c r="G8" s="3"/>
      <c r="H8" s="3"/>
      <c r="I8" s="3"/>
      <c r="J8" s="3"/>
      <c r="K8" s="3"/>
      <c r="L8" s="3"/>
      <c r="M8" s="3"/>
      <c r="N8" s="3"/>
      <c r="O8" s="3"/>
      <c r="P8" s="3"/>
      <c r="Q8" s="3"/>
      <c r="R8" s="3"/>
      <c r="S8" s="3"/>
      <c r="T8" s="3"/>
      <c r="U8" s="3"/>
      <c r="V8" s="3"/>
      <c r="W8" s="3"/>
      <c r="X8" s="3"/>
    </row>
    <row r="9" spans="1:24" ht="18" x14ac:dyDescent="0.55000000000000004">
      <c r="A9" s="8"/>
      <c r="B9" s="11"/>
      <c r="C9" s="23"/>
      <c r="D9" s="23"/>
      <c r="E9" s="87"/>
      <c r="F9" s="4"/>
      <c r="G9" s="3"/>
      <c r="H9" s="3"/>
      <c r="I9" s="3"/>
      <c r="J9" s="3"/>
      <c r="K9" s="3"/>
      <c r="L9" s="3"/>
      <c r="M9" s="3"/>
      <c r="N9" s="3"/>
      <c r="O9" s="3"/>
      <c r="P9" s="3"/>
      <c r="Q9" s="3"/>
      <c r="R9" s="3"/>
      <c r="S9" s="3"/>
      <c r="T9" s="3"/>
      <c r="U9" s="3"/>
      <c r="V9" s="3"/>
      <c r="W9" s="3"/>
      <c r="X9" s="3"/>
    </row>
    <row r="10" spans="1:24" ht="18" x14ac:dyDescent="0.55000000000000004">
      <c r="A10" s="8"/>
      <c r="B10" s="11"/>
      <c r="C10" s="23" t="s">
        <v>18</v>
      </c>
      <c r="D10" s="23">
        <f>SUMIF('Opplæring 1'!H$42:H$63,"Ekstern kursleder",'Opplæring 1'!I$42:I$63) + (SUMIF('Opplæring 2'!H$40:H$63,"Ekstern kursleder",'Opplæring 2'!I$40:I$63))+(SUMIF('Opplæring 3'!H$40:H$63,"Ekstern kursleder",'Opplæring 3'!I$40:I$63)) + (SUMIF('Opplæring 4'!H$40:H$63,"Ekstern kursleder",'Opplæring 4'!I$40:I$63)+(SUMIF('Opplæring 5'!H$40:H$63,"Ekstern kursleder",'Opplæring 5'!I$40:I$63))+(SUMIF('Opplæring 6'!H$40:H$63,"Ekstern kursleder",'Opplæring 6'!I$40:I$63)))</f>
        <v>0</v>
      </c>
      <c r="E10" s="87"/>
      <c r="F10" s="4"/>
      <c r="G10" s="3"/>
      <c r="H10" s="3"/>
      <c r="I10" s="3"/>
      <c r="J10" s="3"/>
      <c r="K10" s="3"/>
      <c r="L10" s="3"/>
      <c r="M10" s="3"/>
      <c r="N10" s="3"/>
      <c r="O10" s="3"/>
      <c r="P10" s="3"/>
      <c r="Q10" s="3"/>
      <c r="R10" s="3"/>
      <c r="S10" s="3"/>
      <c r="T10" s="3"/>
      <c r="U10" s="3"/>
      <c r="V10" s="3"/>
      <c r="W10" s="3"/>
      <c r="X10" s="3"/>
    </row>
    <row r="11" spans="1:24" ht="18" x14ac:dyDescent="0.55000000000000004">
      <c r="A11" s="8"/>
      <c r="B11" s="11"/>
      <c r="C11" s="23" t="s">
        <v>19</v>
      </c>
      <c r="D11" s="23">
        <f>SUMIF('Opplæring 1'!H$42:H$63,"Rådgivning/konsulentbistand",'Opplæring 1'!I$42:I$63) + (SUMIF('Opplæring 2'!H$40:H$63,"Rådgivning/konsulentbistand",'Opplæring 2'!I$40:I$63)) + (SUMIF('Opplæring 3'!H$40:H$63,"Rådgivning/konsulentbistand",'Opplæring 3'!I$40:I$63)) + (SUMIF('Opplæring 4'!H$40:H$63,"Rådgivning/konsulentbistand",'Opplæring 4'!I$40:I$63)) +  (SUMIF('Opplæring 5'!H$40:H$63,"Rådgivning/konsulentbistand",'Opplæring 5'!I$40:I$63)) + (SUMIF('Opplæring 6'!H$40:H$63,"Rådgivning/konsulentbistand",'Opplæring 6'!I$40:I$63)) + (SUMIF('Opplæring 7'!H$40:H$63,"Rådgivning/konsulentbistand",'Opplæring 7'!I$40:I$63))+(SUMIF('Opplæring 8'!H$40:H$63,"Rådgivning/konsulentbistand",'Opplæring 8'!I$40:I$63))</f>
        <v>0</v>
      </c>
      <c r="E11" s="87"/>
      <c r="F11" s="4"/>
      <c r="G11" s="3"/>
      <c r="H11" s="3"/>
      <c r="I11" s="3"/>
      <c r="J11" s="3"/>
      <c r="K11" s="3"/>
      <c r="L11" s="3"/>
      <c r="M11" s="3"/>
      <c r="N11" s="3"/>
      <c r="O11" s="3"/>
      <c r="P11" s="3"/>
      <c r="Q11" s="3"/>
      <c r="R11" s="3"/>
      <c r="S11" s="3"/>
      <c r="T11" s="3"/>
      <c r="U11" s="3"/>
      <c r="V11" s="3"/>
      <c r="W11" s="3"/>
      <c r="X11" s="3"/>
    </row>
    <row r="12" spans="1:24" ht="18" x14ac:dyDescent="0.55000000000000004">
      <c r="A12" s="8"/>
      <c r="B12" s="11"/>
      <c r="C12" s="23" t="s">
        <v>20</v>
      </c>
      <c r="D12" s="23">
        <f>SUMIF('Opplæring 1'!H42:H63,"Intern kursleder inkl. overhead",'Opplæring 1'!I42:I63) + (SUMIF('Opplæring 2'!F40:F63,"Intern kursleder inkl. overhead",'Opplæring 2'!I40:I63)) + (SUMIF('Opplæring 3'!F40:F63,"Intern kursleder inkl. overhead",'Opplæring 3'!I40:I63)) + (SUMIF('Opplæring 4'!F40:F63,"Intern kursleder inkl. overhead",'Opplæring 4'!I40:I63))+(SUMIF('Opplæring 5'!F40:F63,"Intern kursleder inkl. overhead",'Opplæring 5'!I40:I63))+(SUMIF('Opplæring 6'!F40:F63,"Intern kursleder inkl. overhead",'Opplæring 6'!I40:I63))+(SUMIF('Opplæring 7'!F40:F63,"Intern kursleder inkl. overhead",'Opplæring 7'!I40:I63))+(SUMIF('Opplæring 8'!F40:F63,"Intern kursleder inkl. overhead",'Opplæring 8'!I40:I63))</f>
        <v>0</v>
      </c>
      <c r="E12" s="87"/>
      <c r="F12" s="4"/>
      <c r="G12" s="3"/>
      <c r="H12" s="3"/>
      <c r="I12" s="3"/>
      <c r="J12" s="3"/>
      <c r="K12" s="3"/>
      <c r="L12" s="3"/>
      <c r="M12" s="3"/>
      <c r="N12" s="3"/>
      <c r="O12" s="3"/>
      <c r="P12" s="3"/>
      <c r="Q12" s="3"/>
      <c r="R12" s="3"/>
      <c r="S12" s="3"/>
      <c r="T12" s="3"/>
      <c r="U12" s="3"/>
      <c r="V12" s="3"/>
      <c r="W12" s="3"/>
      <c r="X12" s="3"/>
    </row>
    <row r="13" spans="1:24" ht="18" x14ac:dyDescent="0.55000000000000004">
      <c r="A13" s="8"/>
      <c r="B13" s="11"/>
      <c r="C13" s="23" t="s">
        <v>21</v>
      </c>
      <c r="D13" s="23">
        <f>SUMIF('Opplæring 1'!H$42:H$63,"Kursdeltakere inkl. overhead",'Opplæring 1'!I$42:I$63) + (SUMIF('Opplæring 2'!H$40:H$63,"Kursdeltakere inkl. overhead",'Opplæring 2'!I$40:I$63)) +  (SUMIF('Opplæring 3'!H$40:H$63,"Kursdeltakere inkl. overhead",'Opplæring 3'!I$40:I$63)) +  (SUMIF('Opplæring 4'!H$40:H$63,"Kursdeltakere inkl. overhead",'Opplæring 4'!I$40:I$63))+ (SUMIF('Opplæring 5'!H$40:H$63,"Kursdeltakere inkl. overhead",'Opplæring 5'!I$40:I$63))+ (SUMIF('Opplæring 6'!H$40:H$63,"Kursdeltakere inkl. overhead",'Opplæring 6'!I$40:I$63))+ (SUMIF('Opplæring 7'!H$40:H$63,"Kursdeltakere inkl. overhead",'Opplæring 7'!I$40:I$63))+ (SUMIF('Opplæring 8'!H$40:H$63,"Kursdeltakere inkl. overhead",'Opplæring 8'!I$40:I$63))</f>
        <v>0</v>
      </c>
      <c r="E13" s="87"/>
      <c r="F13" s="4"/>
      <c r="G13" s="3"/>
      <c r="H13" s="3"/>
      <c r="I13" s="3"/>
      <c r="J13" s="3"/>
      <c r="K13" s="3"/>
      <c r="L13" s="3"/>
      <c r="M13" s="3"/>
      <c r="N13" s="3"/>
      <c r="O13" s="3"/>
      <c r="P13" s="3"/>
      <c r="Q13" s="3"/>
      <c r="R13" s="3"/>
      <c r="S13" s="3"/>
      <c r="T13" s="3"/>
      <c r="U13" s="3"/>
      <c r="V13" s="3"/>
      <c r="W13" s="3"/>
      <c r="X13" s="3"/>
    </row>
    <row r="14" spans="1:24" ht="18" x14ac:dyDescent="0.55000000000000004">
      <c r="A14" s="8"/>
      <c r="B14" s="11"/>
      <c r="C14" s="23" t="s">
        <v>22</v>
      </c>
      <c r="D14" s="23">
        <f>SUMIF('Opplæring 1'!H$42:H$63,"Reise- og oppholdskostnader",'Opplæring 1'!I$42:I$63) + (SUMIF('Opplæring 2'!H$40:H$63,"Reise- og oppholdskostnader",'Opplæring 2'!I$40:I$63)) +  (SUMIF('Opplæring 3'!H$40:H$63,"Reise- og oppholdskostnader",'Opplæring 3'!I$40:I$63)) +  (SUMIF('Opplæring 4'!H$40:H$63,"Reise- og oppholdskostnader",'Opplæring 4'!I$40:I$63))+ (SUMIF('Opplæring 5'!H$40:H$63,"Reise- og oppholdskostnader",'Opplæring 5'!I$40:I$63))+ (SUMIF('Opplæring 6'!H$40:H$63,"Reise- og oppholdskostnader",'Opplæring 6'!I$40:I$63))+ (SUMIF('Opplæring 7'!H$40:H$63,"Reise- og oppholdskostnader",'Opplæring 7'!I$40:I$63))+ (SUMIF('Opplæring 8'!H$40:H$63,"Reise- og oppholdskostnader",'Opplæring 8'!I$40:I$63))</f>
        <v>0</v>
      </c>
      <c r="E14" s="87"/>
      <c r="F14" s="4"/>
      <c r="G14" s="3"/>
      <c r="H14" s="3"/>
      <c r="I14" s="3"/>
      <c r="J14" s="3"/>
      <c r="K14" s="3"/>
      <c r="L14" s="3"/>
      <c r="M14" s="3"/>
      <c r="N14" s="3"/>
      <c r="O14" s="3"/>
      <c r="P14" s="3"/>
      <c r="Q14" s="3"/>
      <c r="R14" s="3"/>
      <c r="S14" s="3"/>
      <c r="T14" s="3"/>
      <c r="U14" s="3"/>
      <c r="V14" s="3"/>
      <c r="W14" s="3"/>
      <c r="X14" s="3"/>
    </row>
    <row r="15" spans="1:24" ht="18" x14ac:dyDescent="0.55000000000000004">
      <c r="A15" s="8"/>
      <c r="B15" s="11"/>
      <c r="C15" s="23" t="s">
        <v>23</v>
      </c>
      <c r="D15" s="23">
        <f>SUMIF('Opplæring 1'!H$42:H$63,"Materialer og utstyr (forbruk)",'Opplæring 1'!I$42:I$63)+(SUMIF('Opplæring 2'!H$40:H$63,"Materialer og utstyr (forbruk)",'Opplæring 2'!I$40:I$63))+(SUMIF('Opplæring 3'!H$40:H$63,"Materialer og utstyr (forbruk)",'Opplæring 3'!I$40:I$63))+(SUMIF('Opplæring 4'!H$40:H$63,"Materialer og utstyr (forbruk)",'Opplæring 4'!I$40:I$63))+(SUMIF('Opplæring 5'!H$40:H$63,"Materialer og utstyr (forbruk)",'Opplæring 5'!I$40:I$63))+(SUMIF('Opplæring 6'!H$40:H$63,"Materialer og utstyr (forbruk)",'Opplæring 6'!I$40:I$63))*(SUMIF('Opplæring 7'!H$40:H$63,"Materialer og utstyr (forbruk)",'Opplæring 7'!I$40:I$63))+(SUMIF('Opplæring 8'!H$40:H$63,"Materialer og utstyr (forbruk)",'Opplæring 8'!I$40:I$63))</f>
        <v>0</v>
      </c>
      <c r="E15" s="87"/>
      <c r="F15" s="4"/>
      <c r="G15" s="3"/>
      <c r="H15" s="3"/>
      <c r="I15" s="3"/>
      <c r="J15" s="3"/>
      <c r="K15" s="3"/>
      <c r="L15" s="3"/>
      <c r="M15" s="3"/>
      <c r="N15" s="3"/>
      <c r="O15" s="3"/>
      <c r="P15" s="3"/>
      <c r="Q15" s="3"/>
      <c r="R15" s="3"/>
      <c r="S15" s="3"/>
      <c r="T15" s="3"/>
      <c r="U15" s="3"/>
      <c r="V15" s="3"/>
      <c r="W15" s="3"/>
      <c r="X15" s="3"/>
    </row>
    <row r="16" spans="1:24" ht="18" x14ac:dyDescent="0.55000000000000004">
      <c r="A16" s="8"/>
      <c r="B16" s="11"/>
      <c r="C16" s="23" t="s">
        <v>24</v>
      </c>
      <c r="D16" s="23">
        <f>SUMIF('Opplæring 1'!H$42:H$63,"Lokaler og utstyr (leie/avskrivninger)",'Opplæring 1'!I$42:I$63)+(SUMIF('Opplæring 2'!H$40:H$63,"Lokaler og utstyr (leie/avskrivninger)",'Opplæring 2'!I$40:I$63))+(SUMIF('Opplæring 3'!H$40:H$63,"Lokaler og utstyr (leie/avskrivninger)",'Opplæring 3'!I$40:I$63))+(SUMIF('Opplæring 4'!H$40:H$63,"Lokaler og utstyr (leie/avskrivninger)",'Opplæring 4'!I$40:I$63))+(SUMIF('Opplæring 5'!H$40:H$63,"Lokaler og utstyr (leie/avskrivninger)",'Opplæring 5'!I$40:I$63)+(SUMIF('Opplæring 6'!H$40:H$63,"Lokaler og utstyr (leie/avskrivninger)",'Opplæring 6'!I$40:I$63)+(SUMIF('Opplæring 7'!H$40:H$63,"Lokaler og utstyr (leie/avskrivninger)",'Opplæring 7'!I$40:I$63)+(SUMIF('Opplæring 8'!H$40:H$63,"Lokaler og utstyr (leie/avskrivninger)",'Opplæring 8'!I$40:I$63)))))</f>
        <v>0</v>
      </c>
      <c r="E16" s="87"/>
      <c r="F16" s="4"/>
      <c r="G16" s="3"/>
      <c r="H16" s="3"/>
      <c r="I16" s="3"/>
      <c r="J16" s="3"/>
      <c r="K16" s="3"/>
      <c r="L16" s="3"/>
      <c r="M16" s="3"/>
      <c r="N16" s="3"/>
      <c r="O16" s="3"/>
      <c r="P16" s="3"/>
      <c r="Q16" s="3"/>
      <c r="R16" s="3"/>
      <c r="S16" s="3"/>
      <c r="T16" s="3"/>
      <c r="U16" s="3"/>
      <c r="V16" s="3"/>
      <c r="W16" s="3"/>
      <c r="X16" s="3"/>
    </row>
    <row r="17" spans="1:24" ht="18.399999999999999" thickBot="1" x14ac:dyDescent="0.6">
      <c r="A17" s="8"/>
      <c r="B17" s="11"/>
      <c r="C17" s="81" t="s">
        <v>26</v>
      </c>
      <c r="D17" s="16">
        <f>SUM(D10:D16)</f>
        <v>0</v>
      </c>
      <c r="E17" s="87"/>
      <c r="F17" s="4"/>
      <c r="G17" s="3"/>
      <c r="H17" s="3"/>
      <c r="I17" s="3"/>
      <c r="J17" s="3"/>
      <c r="K17" s="3"/>
      <c r="L17" s="3"/>
      <c r="M17" s="3"/>
      <c r="N17" s="3"/>
      <c r="O17" s="3"/>
      <c r="P17" s="3"/>
      <c r="Q17" s="3"/>
      <c r="R17" s="3"/>
      <c r="S17" s="3"/>
      <c r="T17" s="3"/>
      <c r="U17" s="3"/>
      <c r="V17" s="3"/>
      <c r="W17" s="3"/>
      <c r="X17" s="3"/>
    </row>
    <row r="18" spans="1:24" ht="18.399999999999999" thickTop="1" x14ac:dyDescent="0.55000000000000004">
      <c r="A18" s="8"/>
      <c r="B18" s="88"/>
      <c r="C18" s="23"/>
      <c r="D18" s="23"/>
      <c r="E18" s="89"/>
      <c r="F18" s="4"/>
      <c r="G18" s="3"/>
      <c r="H18" s="3"/>
      <c r="I18" s="3"/>
      <c r="J18" s="3"/>
      <c r="K18" s="3"/>
      <c r="L18" s="3"/>
      <c r="M18" s="3"/>
      <c r="N18" s="3"/>
      <c r="O18" s="3"/>
      <c r="P18" s="3"/>
      <c r="Q18" s="3"/>
      <c r="R18" s="3"/>
      <c r="S18" s="3"/>
      <c r="T18" s="3"/>
      <c r="U18" s="3"/>
      <c r="V18" s="3"/>
      <c r="W18" s="3"/>
      <c r="X18" s="3"/>
    </row>
    <row r="19" spans="1:24" ht="4.9000000000000004" customHeight="1" x14ac:dyDescent="0.55000000000000004">
      <c r="A19" s="8"/>
      <c r="B19" s="90"/>
      <c r="C19" s="62"/>
      <c r="D19" s="62"/>
      <c r="E19" s="91"/>
      <c r="F19" s="4"/>
      <c r="G19" s="3"/>
      <c r="H19" s="3"/>
      <c r="I19" s="3"/>
      <c r="J19" s="3"/>
      <c r="K19" s="3"/>
      <c r="L19" s="3"/>
      <c r="M19" s="3"/>
      <c r="N19" s="3"/>
      <c r="O19" s="3"/>
      <c r="P19" s="3"/>
      <c r="Q19" s="3"/>
      <c r="R19" s="3"/>
      <c r="S19" s="3"/>
      <c r="T19" s="3"/>
      <c r="U19" s="3"/>
      <c r="V19" s="3"/>
      <c r="W19" s="3"/>
      <c r="X19" s="3"/>
    </row>
    <row r="20" spans="1:24" ht="18.399999999999999" thickBot="1" x14ac:dyDescent="0.6">
      <c r="A20" s="82"/>
      <c r="B20" s="92"/>
      <c r="C20" s="30"/>
      <c r="D20" s="23"/>
      <c r="E20" s="93"/>
      <c r="F20" s="4"/>
      <c r="G20" s="3"/>
      <c r="H20" s="3"/>
      <c r="I20" s="3"/>
      <c r="J20" s="3"/>
      <c r="K20" s="3"/>
      <c r="L20" s="3"/>
      <c r="M20" s="3"/>
      <c r="N20" s="3"/>
      <c r="O20" s="3"/>
      <c r="P20" s="3"/>
      <c r="Q20" s="3"/>
      <c r="R20" s="3"/>
      <c r="S20" s="3"/>
      <c r="T20" s="3"/>
      <c r="U20" s="3"/>
      <c r="V20" s="3"/>
      <c r="W20" s="3"/>
      <c r="X20" s="3"/>
    </row>
    <row r="21" spans="1:24" ht="18.399999999999999" thickBot="1" x14ac:dyDescent="0.5">
      <c r="A21" s="8"/>
      <c r="B21" s="97"/>
      <c r="C21" s="15" t="s">
        <v>1750</v>
      </c>
      <c r="D21" s="15" t="s">
        <v>25</v>
      </c>
      <c r="E21" s="14"/>
      <c r="F21" s="4"/>
      <c r="G21" s="3"/>
      <c r="H21" s="3"/>
      <c r="I21" s="3"/>
      <c r="J21" s="3"/>
      <c r="K21" s="3"/>
      <c r="L21" s="3"/>
      <c r="M21" s="3"/>
      <c r="N21" s="3"/>
      <c r="O21" s="3"/>
      <c r="P21" s="3"/>
      <c r="Q21" s="3"/>
      <c r="R21" s="3"/>
      <c r="S21" s="3"/>
      <c r="T21" s="3"/>
      <c r="U21" s="3"/>
      <c r="V21" s="3"/>
      <c r="W21" s="3"/>
      <c r="X21" s="3"/>
    </row>
    <row r="22" spans="1:24" ht="18" x14ac:dyDescent="0.55000000000000004">
      <c r="A22" s="8"/>
      <c r="B22" s="11"/>
      <c r="C22" s="23"/>
      <c r="D22" s="23"/>
      <c r="E22" s="87"/>
      <c r="F22" s="4"/>
      <c r="G22" s="3"/>
      <c r="H22" s="3"/>
      <c r="I22" s="3"/>
      <c r="J22" s="3"/>
      <c r="K22" s="3"/>
      <c r="L22" s="3"/>
      <c r="M22" s="3"/>
      <c r="N22" s="3"/>
      <c r="O22" s="3"/>
      <c r="P22" s="3"/>
      <c r="Q22" s="3"/>
      <c r="R22" s="3"/>
      <c r="S22" s="3"/>
      <c r="T22" s="3"/>
      <c r="U22" s="3"/>
      <c r="V22" s="3"/>
      <c r="W22" s="3"/>
      <c r="X22" s="3"/>
    </row>
    <row r="23" spans="1:24" ht="18" x14ac:dyDescent="0.55000000000000004">
      <c r="A23" s="8"/>
      <c r="B23" s="11"/>
      <c r="C23" s="23" t="s">
        <v>45</v>
      </c>
      <c r="D23" s="177">
        <f>SUMIF('Forstudie 1'!H$40:H$63,"Personalkostnader ansatte, inkl. overhead",'Forstudie 1'!I$40:I$63)+(SUMIF('Forstudie 2'!H$40:H$63,"Personalkostnader ansatte, inkl. overhead",'Forstudie 2'!I$40:I$63))+(SUMIF('Forstudie 3'!H$40:H$63,"Personalkostnader ansatte, inkl. overhead",'Forstudie 3'!I$40:I$63))+(SUMIF('Forstudie 4'!H$40:H$63,"Personalkostnader ansatte, inkl. overhead",'Forstudie 4'!I$40:I$63))+(SUMIF('Forstudie 5'!H$40:H$63,"Personalkostnader ansatte, inkl. overhead",'Forstudie 5'!I$40:I$63))+(SUMIF('Forstudie 6'!H$40:H$63,"Personalkostnader ansatte, inkl. overhead",'Forstudie 6'!I$40:I$63))+(SUMIF('Forstudie 7'!H$40:H$63,"Personalkostnader ansatte, inkl. overhead",'Forstudie 7'!I$40:I$63))</f>
        <v>0</v>
      </c>
      <c r="E23" s="87"/>
      <c r="F23" s="4"/>
      <c r="G23" s="3"/>
      <c r="H23" s="3"/>
      <c r="I23" s="3"/>
      <c r="J23" s="3"/>
      <c r="K23" s="3"/>
      <c r="L23" s="3"/>
      <c r="M23" s="3"/>
      <c r="N23" s="3"/>
      <c r="O23" s="3"/>
      <c r="P23" s="3"/>
      <c r="Q23" s="3"/>
      <c r="R23" s="3"/>
      <c r="S23" s="3"/>
      <c r="T23" s="3"/>
      <c r="U23" s="3"/>
      <c r="V23" s="3"/>
      <c r="W23" s="3"/>
      <c r="X23" s="3"/>
    </row>
    <row r="24" spans="1:24" ht="18" x14ac:dyDescent="0.55000000000000004">
      <c r="A24" s="8"/>
      <c r="B24" s="11"/>
      <c r="C24" s="23" t="s">
        <v>1796</v>
      </c>
      <c r="D24" s="177">
        <f>SUMIF('Forstudie 1'!H$40:H$63,"Konsulentbistand og rådgivning",'Forstudie 1'!I$40:I$63) + (SUMIF('Forstudie 2'!H$40:H$63,"Konsulentbistand og rådgivning",'Forstudie 2'!I$40:I$63)) +  (SUMIF('Forstudie 3'!H$40:H$63,"Konsulentbistand og rådgivning",'Forstudie 3'!I$40:I$63)) +  (SUMIF('Forstudie 4'!H$40:H$63,"Konsulentbistand og rådgivning",'Forstudie 4'!I$40:I$63)) +  (SUMIF('Forstudie 5'!H$40:H$63,"Konsulentbistand og rådgivning",'Forstudie 5'!I$40:I$63)) +  (SUMIF('Forstudie 6'!H$40:H$63,"Konsulentbistand og rådgivning",'Forstudie 6'!I$40:I$63))+  (SUMIF('Forstudie 7'!H$40:H$63,"Konsulentbistand og rådgivning",'Forstudie 7'!I$40:I$63))</f>
        <v>0</v>
      </c>
      <c r="E24" s="87"/>
      <c r="F24" s="4"/>
      <c r="G24" s="3"/>
      <c r="H24" s="3"/>
      <c r="I24" s="3"/>
      <c r="J24" s="3"/>
      <c r="K24" s="3"/>
      <c r="L24" s="3"/>
      <c r="M24" s="3"/>
      <c r="N24" s="3"/>
      <c r="O24" s="3"/>
      <c r="P24" s="3"/>
      <c r="Q24" s="3"/>
      <c r="R24" s="3"/>
      <c r="S24" s="3"/>
      <c r="T24" s="3"/>
      <c r="U24" s="3"/>
      <c r="V24" s="3"/>
      <c r="W24" s="3"/>
      <c r="X24" s="3"/>
    </row>
    <row r="25" spans="1:24" ht="18" x14ac:dyDescent="0.55000000000000004">
      <c r="A25" s="8"/>
      <c r="B25" s="11"/>
      <c r="C25" s="23" t="s">
        <v>1797</v>
      </c>
      <c r="D25" s="177">
        <f>SUMIF('Forstudie 1'!H$40:H$63,"Kjøp av utredninger, analyser og rapporter",'Forstudie 1'!I$40:I$63) + (SUMIF('Forstudie 2'!H$40:H$63,"Kjøp av utredninger, analyser og rapporter",'Forstudie 2'!I$40:I$63)) + (SUMIF('Forstudie 3'!H$40:H$63,"Kjøp av utredninger, analyser og rapporter",'Forstudie 3'!I$40:I$63)) +(SUMIF('Forstudie 4'!H$40:H$63,"Kjøp av utredninger, analyser og rapporter",'Forstudie 4'!I$40:I$63)) + (SUMIF('Forstudie 5'!H$40:H$63,"Kjøp av utredninger, analyser og rapporter",'Forstudie 5'!I$40:I$63))+(SUMIF('Forstudie 6'!H$40:H$63,"Kjøp av utredninger, analyser og rapporter",'Forstudie 6'!I$40:I$63))+(SUMIF('Forstudie 7'!H$40:H$63,"Kjøp av utredninger, analyser og rapporter",'Forstudie 7'!I$40:I$63))</f>
        <v>0</v>
      </c>
      <c r="E25" s="87"/>
      <c r="F25" s="4"/>
      <c r="G25" s="3"/>
      <c r="H25" s="3"/>
      <c r="I25" s="3"/>
      <c r="J25" s="3"/>
      <c r="K25" s="3"/>
      <c r="L25" s="3"/>
      <c r="M25" s="3"/>
      <c r="N25" s="3"/>
      <c r="O25" s="3"/>
      <c r="P25" s="3"/>
      <c r="Q25" s="3"/>
      <c r="R25" s="3"/>
      <c r="S25" s="3"/>
      <c r="T25" s="3"/>
      <c r="U25" s="3"/>
      <c r="V25" s="3"/>
      <c r="W25" s="3"/>
      <c r="X25" s="3"/>
    </row>
    <row r="26" spans="1:24" ht="18" x14ac:dyDescent="0.55000000000000004">
      <c r="A26" s="8"/>
      <c r="B26" s="11"/>
      <c r="C26" s="23" t="s">
        <v>1798</v>
      </c>
      <c r="D26" s="177">
        <f>SUMIF('Forstudie 1'!H$40:H$63,"Testing av idé/løsning",'Forstudie 1'!I$40:I$63) + (SUMIF('Forstudie 2'!H$40:H$63,"Testing av idé/løsning",'Forstudie 2'!I$40:I$63)) +  (SUMIF('Forstudie 3'!H$40:H$63,"Testing av idé/løsning",'Forstudie 3'!I$40:I$63)) +  (SUMIF('Forstudie 4'!H$40:H$63,"Testing av idé/løsning",'Forstudie 4'!I$40:I$63)) +  (SUMIF('Forstudie 5'!H$40:H$63,"Testing av idé/løsning",'Forstudie 5'!I$40:I$63)) +  (SUMIF('Forstudie 6'!H$40:H$63,"Testing av idé/løsning",'Forstudie 6'!I$40:I$63))+ (SUMIF('Forstudie 7'!H$40:H$63,"Testing av idé/løsning",'Forstudie 7'!I$40:I$63))</f>
        <v>0</v>
      </c>
      <c r="E26" s="87"/>
      <c r="F26" s="4"/>
      <c r="G26" s="3"/>
      <c r="H26" s="3"/>
      <c r="I26" s="3"/>
      <c r="J26" s="3"/>
      <c r="K26" s="3"/>
      <c r="L26" s="3"/>
      <c r="M26" s="3"/>
      <c r="N26" s="3"/>
      <c r="O26" s="3"/>
      <c r="P26" s="3"/>
      <c r="Q26" s="3"/>
      <c r="R26" s="3"/>
      <c r="S26" s="3"/>
      <c r="T26" s="3"/>
      <c r="U26" s="3"/>
      <c r="V26" s="3"/>
      <c r="W26" s="3"/>
      <c r="X26" s="3"/>
    </row>
    <row r="27" spans="1:24" ht="18" x14ac:dyDescent="0.55000000000000004">
      <c r="A27" s="8"/>
      <c r="B27" s="11"/>
      <c r="C27" s="23" t="s">
        <v>1799</v>
      </c>
      <c r="D27" s="177">
        <f>SUMIF('Forstudie 1'!H$40:H$63,"Øvrige kostnader for utstyr, materialer og tjenester",'Forstudie 1'!I$40:I$63) + (SUMIF('Forstudie 2'!H$40:H$63,"Øvrige kostnader for utstyr, materialer og tjenester",'Forstudie 2'!I$40:I$63)) +  (SUMIF('Forstudie 3'!H$40:H$63,"Øvrige kostnader for utstyr, materialer og tjenester",'Forstudie 3'!I$40:I$63)) + (SUMIF('Forstudie 4'!H$40:H$63,"Øvrige kostnader for utstyr, materialer og tjenester",'Forstudie 4'!I$40:I$63)) +  (SUMIF('Forstudie 5'!H$40:H$63,"Øvrige kostnader for utstyr, materialer og tjenester",'Forstudie 5'!I$40:I$63)) +(SUMIF('Forstudie 6'!H$40:H$63,"Øvrige kostnader for utstyr, materialer og tjenester",'Forstudie 6'!I$40:I$63)) +(SUMIF('Forstudie 7'!H$40:H$63,"Øvrige kostnader for utstyr, materialer og tjenester",'Forstudie 7'!I$40:I$63))</f>
        <v>0</v>
      </c>
      <c r="E27" s="87"/>
      <c r="F27" s="4"/>
      <c r="G27" s="3"/>
      <c r="H27" s="3"/>
      <c r="I27" s="3"/>
      <c r="J27" s="3"/>
      <c r="K27" s="3"/>
      <c r="L27" s="3"/>
      <c r="M27" s="3"/>
      <c r="N27" s="3"/>
      <c r="O27" s="3"/>
      <c r="P27" s="3"/>
      <c r="Q27" s="3"/>
      <c r="R27" s="3"/>
      <c r="S27" s="3"/>
      <c r="T27" s="3"/>
      <c r="U27" s="3"/>
      <c r="V27" s="3"/>
      <c r="W27" s="3"/>
      <c r="X27" s="3"/>
    </row>
    <row r="28" spans="1:24" ht="18.399999999999999" thickBot="1" x14ac:dyDescent="0.6">
      <c r="A28" s="8"/>
      <c r="B28" s="11"/>
      <c r="C28" s="81" t="s">
        <v>26</v>
      </c>
      <c r="D28" s="16">
        <f>SUM(D23:D27)</f>
        <v>0</v>
      </c>
      <c r="E28" s="87"/>
      <c r="F28" s="4"/>
      <c r="G28" s="3"/>
      <c r="H28" s="3"/>
      <c r="I28" s="3"/>
      <c r="J28" s="3"/>
      <c r="K28" s="3"/>
      <c r="L28" s="3"/>
      <c r="M28" s="3"/>
      <c r="N28" s="3"/>
      <c r="O28" s="3"/>
      <c r="P28" s="3"/>
      <c r="Q28" s="3"/>
      <c r="R28" s="3"/>
      <c r="S28" s="3"/>
      <c r="T28" s="3"/>
      <c r="U28" s="3"/>
      <c r="V28" s="3"/>
      <c r="W28" s="3"/>
      <c r="X28" s="3"/>
    </row>
    <row r="29" spans="1:24" ht="18.399999999999999" thickTop="1" x14ac:dyDescent="0.55000000000000004">
      <c r="A29" s="8"/>
      <c r="B29" s="11"/>
      <c r="C29" s="105"/>
      <c r="D29" s="23"/>
      <c r="E29" s="87"/>
      <c r="F29" s="4"/>
      <c r="G29" s="3"/>
      <c r="H29" s="3"/>
      <c r="I29" s="3"/>
      <c r="J29" s="3"/>
      <c r="K29" s="3"/>
      <c r="L29" s="3"/>
      <c r="M29" s="3"/>
      <c r="N29" s="3"/>
      <c r="O29" s="3"/>
      <c r="P29" s="3"/>
      <c r="Q29" s="3"/>
      <c r="R29" s="3"/>
      <c r="S29" s="3"/>
      <c r="T29" s="3"/>
      <c r="U29" s="3"/>
      <c r="V29" s="3"/>
      <c r="W29" s="3"/>
      <c r="X29" s="3"/>
    </row>
    <row r="30" spans="1:24" ht="3.4" customHeight="1" x14ac:dyDescent="0.55000000000000004">
      <c r="A30" s="8"/>
      <c r="B30" s="90"/>
      <c r="C30" s="84"/>
      <c r="D30" s="61"/>
      <c r="E30" s="91"/>
      <c r="F30" s="4"/>
      <c r="G30" s="3"/>
      <c r="H30" s="3"/>
      <c r="I30" s="3"/>
      <c r="J30" s="3"/>
      <c r="K30" s="3"/>
      <c r="L30" s="3"/>
      <c r="M30" s="3"/>
      <c r="N30" s="3"/>
      <c r="O30" s="3"/>
      <c r="P30" s="3"/>
      <c r="Q30" s="3"/>
      <c r="R30" s="3"/>
      <c r="S30" s="3"/>
      <c r="T30" s="3"/>
      <c r="U30" s="3"/>
      <c r="V30" s="3"/>
      <c r="W30" s="3"/>
      <c r="X30" s="3"/>
    </row>
    <row r="31" spans="1:24" ht="18.399999999999999" thickBot="1" x14ac:dyDescent="0.6">
      <c r="A31" s="8"/>
      <c r="B31" s="11"/>
      <c r="C31" s="104"/>
      <c r="D31" s="23"/>
      <c r="E31" s="87"/>
      <c r="F31" s="4"/>
      <c r="G31" s="3"/>
      <c r="H31" s="3"/>
      <c r="I31" s="3"/>
      <c r="J31" s="3"/>
      <c r="K31" s="3"/>
      <c r="L31" s="3"/>
      <c r="M31" s="3"/>
      <c r="N31" s="3"/>
      <c r="O31" s="3"/>
      <c r="P31" s="3"/>
      <c r="Q31" s="3"/>
      <c r="R31" s="3"/>
      <c r="S31" s="3"/>
      <c r="T31" s="3"/>
      <c r="U31" s="3"/>
      <c r="V31" s="3"/>
      <c r="W31" s="3"/>
      <c r="X31" s="3"/>
    </row>
    <row r="32" spans="1:24" ht="18.399999999999999" thickBot="1" x14ac:dyDescent="0.5">
      <c r="A32" s="8"/>
      <c r="B32" s="97"/>
      <c r="C32" s="15" t="s">
        <v>1751</v>
      </c>
      <c r="D32" s="15" t="s">
        <v>25</v>
      </c>
      <c r="E32" s="14"/>
      <c r="F32" s="4"/>
      <c r="G32" s="3"/>
      <c r="H32" s="3"/>
      <c r="I32" s="3"/>
      <c r="J32" s="3"/>
      <c r="K32" s="3"/>
      <c r="L32" s="3"/>
      <c r="M32" s="3"/>
      <c r="N32" s="3"/>
      <c r="O32" s="3"/>
      <c r="P32" s="3"/>
      <c r="Q32" s="3"/>
      <c r="R32" s="3"/>
      <c r="S32" s="3"/>
      <c r="T32" s="3"/>
      <c r="U32" s="3"/>
      <c r="V32" s="3"/>
      <c r="W32" s="3"/>
      <c r="X32" s="3"/>
    </row>
    <row r="33" spans="1:24" ht="18" x14ac:dyDescent="0.55000000000000004">
      <c r="A33" s="8"/>
      <c r="B33" s="11"/>
      <c r="C33" s="23" t="s">
        <v>1746</v>
      </c>
      <c r="D33" s="23">
        <f>SUMIF('Investering 1'!H$40:H$61,"Fast eiendom",'Investering 1'!I$40:I$61) + (SUMIF('Investering 2'!H$40:H$61,"Fast eiendom",'Investering 2'!I$40:I$61))</f>
        <v>0</v>
      </c>
      <c r="E33" s="87"/>
      <c r="F33" s="4"/>
      <c r="G33" s="3"/>
      <c r="H33" s="3"/>
      <c r="I33" s="3"/>
      <c r="J33" s="3"/>
      <c r="K33" s="3"/>
      <c r="L33" s="3"/>
      <c r="M33" s="3"/>
      <c r="N33" s="3"/>
      <c r="O33" s="3"/>
      <c r="P33" s="3"/>
      <c r="Q33" s="3"/>
      <c r="R33" s="3"/>
      <c r="S33" s="3"/>
      <c r="T33" s="3"/>
      <c r="U33" s="3"/>
      <c r="V33" s="3"/>
      <c r="W33" s="3"/>
      <c r="X33" s="3"/>
    </row>
    <row r="34" spans="1:24" ht="18" x14ac:dyDescent="0.55000000000000004">
      <c r="A34" s="8"/>
      <c r="B34" s="11"/>
      <c r="C34" s="23" t="s">
        <v>1743</v>
      </c>
      <c r="D34" s="23">
        <f>SUMIF('Investering 1'!H$40:H$61,"Bygninger og anlegg",'Investering 1'!I$40:I$61) + (SUMIF('Investering 2'!H$40:H$61,"Bygninger og anlegg",'Investering 2'!I$40:I$61))</f>
        <v>0</v>
      </c>
      <c r="E34" s="87"/>
      <c r="F34" s="4"/>
      <c r="G34" s="3"/>
      <c r="H34" s="3"/>
      <c r="I34" s="3"/>
      <c r="J34" s="3"/>
      <c r="K34" s="3"/>
      <c r="L34" s="3"/>
      <c r="M34" s="3"/>
      <c r="N34" s="3"/>
      <c r="O34" s="3"/>
      <c r="P34" s="3"/>
      <c r="Q34" s="3"/>
      <c r="R34" s="3"/>
      <c r="S34" s="3"/>
      <c r="T34" s="3"/>
      <c r="U34" s="3"/>
      <c r="V34" s="3"/>
      <c r="W34" s="3"/>
      <c r="X34" s="3"/>
    </row>
    <row r="35" spans="1:24" ht="18" x14ac:dyDescent="0.55000000000000004">
      <c r="A35" s="8"/>
      <c r="B35" s="11"/>
      <c r="C35" s="23" t="s">
        <v>1744</v>
      </c>
      <c r="D35" s="23">
        <f>SUMIF('Investering 1'!H$40:H$61,"Maskiner og utstyr (både nytt og brukt)",'Investering 1'!I$40:I$61) + (SUMIF('Investering 2'!H$40:H$61,"Maskiner og utstyr (både nytt og brukt)",'Investering 2'!I$40:I$61))</f>
        <v>0</v>
      </c>
      <c r="E35" s="87"/>
      <c r="F35" s="4"/>
      <c r="G35" s="3"/>
      <c r="H35" s="3"/>
      <c r="I35" s="3"/>
      <c r="J35" s="3"/>
      <c r="K35" s="3"/>
      <c r="L35" s="3"/>
      <c r="M35" s="3"/>
      <c r="N35" s="3"/>
      <c r="O35" s="3"/>
      <c r="P35" s="3"/>
      <c r="Q35" s="3"/>
      <c r="R35" s="3"/>
      <c r="S35" s="3"/>
      <c r="T35" s="3"/>
      <c r="U35" s="3"/>
      <c r="V35" s="3"/>
      <c r="W35" s="3"/>
      <c r="X35" s="3"/>
    </row>
    <row r="36" spans="1:24" ht="18" x14ac:dyDescent="0.55000000000000004">
      <c r="A36" s="8"/>
      <c r="B36" s="11"/>
      <c r="C36" s="23" t="s">
        <v>1745</v>
      </c>
      <c r="D36" s="23">
        <f>SUMIF('Investering 1'!H$40:H$61,"Immatrielle rettigheter (IPR) herunder patenter, lisenser, knowhow .m.m.",'Investering 1'!I$40:I$61) + (SUMIF('Investering 2'!H$40:H$61,"Immatrielle rettigheter (IPR) herunder patenter, lisenser, knowhow .m.m.",'Investering 2'!I$40:I$61))</f>
        <v>0</v>
      </c>
      <c r="E36" s="87"/>
      <c r="F36" s="4"/>
      <c r="G36" s="3"/>
      <c r="H36" s="3"/>
      <c r="I36" s="3"/>
      <c r="J36" s="3"/>
      <c r="K36" s="3"/>
      <c r="L36" s="3"/>
      <c r="M36" s="3"/>
      <c r="N36" s="3"/>
      <c r="O36" s="3"/>
      <c r="P36" s="3"/>
      <c r="Q36" s="3"/>
      <c r="R36" s="3"/>
      <c r="S36" s="3"/>
      <c r="T36" s="3"/>
      <c r="U36" s="3"/>
      <c r="V36" s="3"/>
      <c r="W36" s="3"/>
      <c r="X36" s="3"/>
    </row>
    <row r="37" spans="1:24" ht="18.399999999999999" thickBot="1" x14ac:dyDescent="0.6">
      <c r="A37" s="8"/>
      <c r="B37" s="11"/>
      <c r="C37" s="81" t="s">
        <v>26</v>
      </c>
      <c r="D37" s="16">
        <f>SUM(D33:D36)</f>
        <v>0</v>
      </c>
      <c r="E37" s="87"/>
      <c r="F37" s="4"/>
      <c r="G37" s="3"/>
      <c r="H37" s="3"/>
      <c r="I37" s="3"/>
      <c r="J37" s="3"/>
      <c r="K37" s="3"/>
      <c r="L37" s="3"/>
      <c r="M37" s="3"/>
      <c r="N37" s="3"/>
      <c r="O37" s="3"/>
      <c r="P37" s="3"/>
      <c r="Q37" s="3"/>
      <c r="R37" s="3"/>
      <c r="S37" s="3"/>
      <c r="T37" s="3"/>
      <c r="U37" s="3"/>
      <c r="V37" s="3"/>
      <c r="W37" s="3"/>
      <c r="X37" s="3"/>
    </row>
    <row r="38" spans="1:24" ht="14.65" thickTop="1" x14ac:dyDescent="0.45">
      <c r="A38" s="8"/>
      <c r="B38" s="11"/>
      <c r="C38" s="7"/>
      <c r="D38" s="7"/>
      <c r="E38" s="87"/>
      <c r="F38" s="4"/>
      <c r="G38" s="3"/>
      <c r="H38" s="3"/>
      <c r="I38" s="3"/>
      <c r="J38" s="3"/>
      <c r="K38" s="3"/>
      <c r="L38" s="3"/>
      <c r="M38" s="3"/>
      <c r="N38" s="3"/>
      <c r="O38" s="3"/>
      <c r="P38" s="3"/>
      <c r="Q38" s="3"/>
      <c r="R38" s="3"/>
      <c r="S38" s="3"/>
      <c r="T38" s="3"/>
      <c r="U38" s="3"/>
      <c r="V38" s="3"/>
      <c r="W38" s="3"/>
      <c r="X38" s="3"/>
    </row>
    <row r="39" spans="1:24" ht="5.65" customHeight="1" thickBot="1" x14ac:dyDescent="0.5">
      <c r="A39" s="8"/>
      <c r="B39" s="100"/>
      <c r="C39" s="84"/>
      <c r="D39" s="84"/>
      <c r="E39" s="101"/>
      <c r="F39" s="4"/>
      <c r="G39" s="3"/>
      <c r="H39" s="3"/>
      <c r="I39" s="3"/>
      <c r="J39" s="3"/>
      <c r="K39" s="3"/>
      <c r="L39" s="3"/>
      <c r="M39" s="3"/>
      <c r="N39" s="3"/>
      <c r="O39" s="3"/>
      <c r="P39" s="3"/>
      <c r="Q39" s="3"/>
      <c r="R39" s="3"/>
      <c r="S39" s="3"/>
      <c r="T39" s="3"/>
      <c r="U39" s="3"/>
      <c r="V39" s="3"/>
      <c r="W39" s="3"/>
      <c r="X39" s="3"/>
    </row>
    <row r="40" spans="1:24" ht="14.65" thickBot="1" x14ac:dyDescent="0.5">
      <c r="A40" s="8"/>
      <c r="B40" s="9"/>
      <c r="C40" s="102"/>
      <c r="D40" s="102"/>
      <c r="E40" s="86"/>
      <c r="F40" s="4"/>
      <c r="G40" s="3"/>
      <c r="H40" s="3"/>
      <c r="I40" s="3"/>
      <c r="J40" s="3"/>
      <c r="K40" s="3"/>
      <c r="L40" s="3"/>
      <c r="M40" s="3"/>
      <c r="N40" s="3"/>
      <c r="O40" s="3"/>
      <c r="P40" s="3"/>
      <c r="Q40" s="3"/>
      <c r="R40" s="3"/>
      <c r="S40" s="3"/>
      <c r="T40" s="3"/>
      <c r="U40" s="3"/>
      <c r="V40" s="3"/>
      <c r="W40" s="3"/>
      <c r="X40" s="3"/>
    </row>
    <row r="41" spans="1:24" ht="18.399999999999999" thickBot="1" x14ac:dyDescent="0.5">
      <c r="A41" s="8"/>
      <c r="B41" s="97"/>
      <c r="C41" s="15" t="s">
        <v>1708</v>
      </c>
      <c r="D41" s="98" t="s">
        <v>25</v>
      </c>
      <c r="E41" s="103"/>
      <c r="F41" s="4"/>
      <c r="G41" s="3"/>
      <c r="H41" s="3"/>
      <c r="I41" s="3"/>
      <c r="J41" s="3"/>
      <c r="K41" s="3"/>
      <c r="L41" s="3"/>
      <c r="M41" s="3"/>
      <c r="N41" s="3"/>
      <c r="O41" s="3"/>
      <c r="P41" s="3"/>
      <c r="Q41" s="3"/>
      <c r="R41" s="3"/>
      <c r="S41" s="3"/>
      <c r="T41" s="3"/>
      <c r="U41" s="3"/>
      <c r="V41" s="3"/>
      <c r="W41" s="3"/>
      <c r="X41" s="3"/>
    </row>
    <row r="42" spans="1:24" x14ac:dyDescent="0.45">
      <c r="A42" s="8"/>
      <c r="B42" s="11" t="s">
        <v>1709</v>
      </c>
      <c r="C42" s="176" t="str">
        <f>'Opplæring 1'!E$12</f>
        <v>&lt;Tekst&gt;</v>
      </c>
      <c r="D42" s="176">
        <f>'Opplæring 1'!H$64</f>
        <v>0</v>
      </c>
      <c r="E42" s="87"/>
      <c r="F42" s="4"/>
      <c r="G42" s="3"/>
      <c r="H42" s="3"/>
      <c r="I42" s="3"/>
      <c r="J42" s="3"/>
      <c r="K42" s="3"/>
      <c r="L42" s="3"/>
      <c r="M42" s="3"/>
      <c r="N42" s="3"/>
      <c r="O42" s="3"/>
      <c r="P42" s="3"/>
      <c r="Q42" s="3"/>
      <c r="R42" s="3"/>
      <c r="S42" s="3"/>
      <c r="T42" s="3"/>
      <c r="U42" s="3"/>
      <c r="V42" s="3"/>
      <c r="W42" s="3"/>
      <c r="X42" s="3"/>
    </row>
    <row r="43" spans="1:24" x14ac:dyDescent="0.45">
      <c r="A43" s="8"/>
      <c r="B43" s="11" t="s">
        <v>1710</v>
      </c>
      <c r="C43" s="176" t="str">
        <f>'Opplæring 2'!E$12</f>
        <v>&lt;Tekst&gt;</v>
      </c>
      <c r="D43" s="176">
        <f>'Opplæring 2'!H64</f>
        <v>0</v>
      </c>
      <c r="E43" s="87"/>
      <c r="F43" s="4"/>
      <c r="G43" s="3"/>
      <c r="H43" s="3"/>
      <c r="I43" s="3"/>
      <c r="J43" s="3"/>
      <c r="K43" s="3"/>
      <c r="L43" s="3"/>
      <c r="M43" s="3"/>
      <c r="N43" s="3"/>
      <c r="O43" s="3"/>
      <c r="P43" s="3"/>
      <c r="Q43" s="3"/>
      <c r="R43" s="3"/>
      <c r="S43" s="3"/>
      <c r="T43" s="3"/>
      <c r="U43" s="3"/>
      <c r="V43" s="3"/>
      <c r="W43" s="3"/>
      <c r="X43" s="3"/>
    </row>
    <row r="44" spans="1:24" x14ac:dyDescent="0.45">
      <c r="A44" s="8"/>
      <c r="B44" s="11" t="s">
        <v>1711</v>
      </c>
      <c r="C44" s="176" t="str">
        <f>'Opplæring 3'!E$12</f>
        <v>&lt;Tekst&gt;</v>
      </c>
      <c r="D44" s="176">
        <f>'Opplæring 3'!H64</f>
        <v>0</v>
      </c>
      <c r="E44" s="87"/>
      <c r="F44" s="4"/>
      <c r="G44" s="3"/>
      <c r="H44" s="3"/>
      <c r="I44" s="3"/>
      <c r="J44" s="3"/>
      <c r="K44" s="3"/>
      <c r="L44" s="3"/>
      <c r="M44" s="3"/>
      <c r="N44" s="3"/>
      <c r="O44" s="3"/>
      <c r="P44" s="3"/>
      <c r="Q44" s="3"/>
      <c r="R44" s="3"/>
      <c r="S44" s="3"/>
      <c r="T44" s="3"/>
      <c r="U44" s="3"/>
      <c r="V44" s="3"/>
      <c r="W44" s="3"/>
      <c r="X44" s="3"/>
    </row>
    <row r="45" spans="1:24" x14ac:dyDescent="0.45">
      <c r="A45" s="8"/>
      <c r="B45" s="11" t="s">
        <v>1712</v>
      </c>
      <c r="C45" s="176" t="str">
        <f>'Opplæring 4'!E$12</f>
        <v>&lt;Tekst&gt;</v>
      </c>
      <c r="D45" s="176">
        <f>'Opplæring 4'!H64</f>
        <v>0</v>
      </c>
      <c r="E45" s="87"/>
      <c r="F45" s="4"/>
      <c r="G45" s="3"/>
      <c r="H45" s="3"/>
      <c r="I45" s="3"/>
      <c r="J45" s="3"/>
      <c r="K45" s="3"/>
      <c r="L45" s="3"/>
      <c r="M45" s="3"/>
      <c r="N45" s="3"/>
      <c r="O45" s="3"/>
      <c r="P45" s="3"/>
      <c r="Q45" s="3"/>
      <c r="R45" s="3"/>
      <c r="S45" s="3"/>
      <c r="T45" s="3"/>
      <c r="U45" s="3"/>
      <c r="V45" s="3"/>
      <c r="W45" s="3"/>
      <c r="X45" s="3"/>
    </row>
    <row r="46" spans="1:24" x14ac:dyDescent="0.45">
      <c r="A46" s="8"/>
      <c r="B46" s="11" t="s">
        <v>1713</v>
      </c>
      <c r="C46" s="176" t="str">
        <f>'Opplæring 5'!E$12</f>
        <v>&lt;Tekst&gt;</v>
      </c>
      <c r="D46" s="176">
        <f>'Opplæring 5'!H64</f>
        <v>0</v>
      </c>
      <c r="E46" s="87"/>
      <c r="F46" s="4"/>
      <c r="G46" s="3"/>
      <c r="H46" s="3"/>
      <c r="I46" s="3"/>
      <c r="J46" s="3"/>
      <c r="K46" s="3"/>
      <c r="L46" s="3"/>
      <c r="M46" s="3"/>
      <c r="N46" s="3"/>
      <c r="O46" s="3"/>
      <c r="P46" s="3"/>
      <c r="Q46" s="3"/>
      <c r="R46" s="3"/>
      <c r="S46" s="3"/>
      <c r="T46" s="3"/>
      <c r="U46" s="3"/>
      <c r="V46" s="3"/>
      <c r="W46" s="3"/>
      <c r="X46" s="3"/>
    </row>
    <row r="47" spans="1:24" x14ac:dyDescent="0.45">
      <c r="A47" s="8"/>
      <c r="B47" s="11" t="s">
        <v>1714</v>
      </c>
      <c r="C47" s="176" t="str">
        <f>'Opplæring 6'!E$12</f>
        <v>&lt;Tekst&gt;</v>
      </c>
      <c r="D47" s="176">
        <f>'Opplæring 6'!H64</f>
        <v>0</v>
      </c>
      <c r="E47" s="87"/>
      <c r="F47" s="4"/>
      <c r="G47" s="3"/>
      <c r="H47" s="3"/>
      <c r="I47" s="3"/>
      <c r="J47" s="3"/>
      <c r="K47" s="3"/>
      <c r="L47" s="3"/>
      <c r="M47" s="3"/>
      <c r="N47" s="3"/>
      <c r="O47" s="3"/>
      <c r="P47" s="3"/>
      <c r="Q47" s="3"/>
      <c r="R47" s="3"/>
      <c r="S47" s="3"/>
      <c r="T47" s="3"/>
      <c r="U47" s="3"/>
      <c r="V47" s="3"/>
      <c r="W47" s="3"/>
      <c r="X47" s="3"/>
    </row>
    <row r="48" spans="1:24" x14ac:dyDescent="0.45">
      <c r="A48" s="8"/>
      <c r="B48" s="11" t="s">
        <v>1715</v>
      </c>
      <c r="C48" s="176" t="str">
        <f>'Opplæring 7'!E$12</f>
        <v>&lt;Tekst&gt;</v>
      </c>
      <c r="D48" s="176">
        <f>'Opplæring 7'!H64</f>
        <v>0</v>
      </c>
      <c r="E48" s="87"/>
      <c r="F48" s="4"/>
      <c r="G48" s="3"/>
      <c r="H48" s="3"/>
      <c r="I48" s="3"/>
      <c r="J48" s="3"/>
      <c r="K48" s="3"/>
      <c r="L48" s="3"/>
      <c r="M48" s="3"/>
      <c r="N48" s="3"/>
      <c r="O48" s="3"/>
      <c r="P48" s="3"/>
      <c r="Q48" s="3"/>
      <c r="R48" s="3"/>
      <c r="S48" s="3"/>
      <c r="T48" s="3"/>
      <c r="U48" s="3"/>
      <c r="V48" s="3"/>
      <c r="W48" s="3"/>
      <c r="X48" s="3"/>
    </row>
    <row r="49" spans="1:24" x14ac:dyDescent="0.45">
      <c r="A49" s="8"/>
      <c r="B49" s="11" t="s">
        <v>1716</v>
      </c>
      <c r="C49" s="176" t="str">
        <f>'Opplæring 8'!E$12</f>
        <v>&lt;Tekst&gt;</v>
      </c>
      <c r="D49" s="176">
        <f>'Opplæring 8'!H64</f>
        <v>0</v>
      </c>
      <c r="E49" s="87"/>
      <c r="F49" s="4"/>
      <c r="G49" s="3"/>
      <c r="H49" s="3"/>
      <c r="I49" s="3"/>
      <c r="J49" s="3"/>
      <c r="K49" s="3"/>
      <c r="L49" s="3"/>
      <c r="M49" s="3"/>
      <c r="N49" s="3"/>
      <c r="O49" s="3"/>
      <c r="P49" s="3"/>
      <c r="Q49" s="3"/>
      <c r="R49" s="3"/>
      <c r="S49" s="3"/>
      <c r="T49" s="3"/>
      <c r="U49" s="3"/>
      <c r="V49" s="3"/>
      <c r="W49" s="3"/>
      <c r="X49" s="3"/>
    </row>
    <row r="50" spans="1:24" x14ac:dyDescent="0.45">
      <c r="A50" s="8"/>
      <c r="B50" s="11" t="s">
        <v>1717</v>
      </c>
      <c r="C50" s="7" t="str">
        <f>'Forstudie 1'!E$12</f>
        <v>&lt;Tekst&gt;</v>
      </c>
      <c r="D50" s="7"/>
      <c r="E50" s="87"/>
      <c r="F50" s="4"/>
      <c r="G50" s="3"/>
      <c r="H50" s="3"/>
      <c r="I50" s="3"/>
      <c r="J50" s="3"/>
      <c r="K50" s="3"/>
      <c r="L50" s="3"/>
      <c r="M50" s="3"/>
      <c r="N50" s="3"/>
      <c r="O50" s="3"/>
      <c r="P50" s="3"/>
      <c r="Q50" s="3"/>
      <c r="R50" s="3"/>
      <c r="S50" s="3"/>
      <c r="T50" s="3"/>
      <c r="U50" s="3"/>
      <c r="V50" s="3"/>
      <c r="W50" s="3"/>
      <c r="X50" s="3"/>
    </row>
    <row r="51" spans="1:24" x14ac:dyDescent="0.45">
      <c r="A51" s="8"/>
      <c r="B51" s="11" t="s">
        <v>1718</v>
      </c>
      <c r="C51" s="7" t="str">
        <f>'Forstudie 2'!E$12</f>
        <v>&lt;Tekst&gt;</v>
      </c>
      <c r="D51" s="7"/>
      <c r="E51" s="87"/>
      <c r="F51" s="4"/>
      <c r="G51" s="3"/>
      <c r="H51" s="3"/>
      <c r="I51" s="3"/>
      <c r="J51" s="3"/>
      <c r="K51" s="3"/>
      <c r="L51" s="3"/>
      <c r="M51" s="3"/>
      <c r="N51" s="3"/>
      <c r="O51" s="3"/>
      <c r="P51" s="3"/>
      <c r="Q51" s="3"/>
      <c r="R51" s="3"/>
      <c r="S51" s="3"/>
      <c r="T51" s="3"/>
      <c r="U51" s="3"/>
      <c r="V51" s="3"/>
      <c r="W51" s="3"/>
      <c r="X51" s="3"/>
    </row>
    <row r="52" spans="1:24" x14ac:dyDescent="0.45">
      <c r="A52" s="8"/>
      <c r="B52" s="11" t="s">
        <v>1719</v>
      </c>
      <c r="C52" s="7" t="str">
        <f>'Forstudie 3'!E$12</f>
        <v>&lt;Tekst&gt;</v>
      </c>
      <c r="D52" s="7"/>
      <c r="E52" s="87"/>
      <c r="F52" s="4"/>
      <c r="G52" s="3"/>
      <c r="H52" s="3"/>
      <c r="I52" s="3"/>
      <c r="J52" s="3"/>
      <c r="K52" s="3"/>
      <c r="L52" s="3"/>
      <c r="M52" s="3"/>
      <c r="N52" s="3"/>
      <c r="O52" s="3"/>
      <c r="P52" s="3"/>
      <c r="Q52" s="3"/>
      <c r="R52" s="3"/>
      <c r="S52" s="3"/>
      <c r="T52" s="3"/>
      <c r="U52" s="3"/>
      <c r="V52" s="3"/>
      <c r="W52" s="3"/>
      <c r="X52" s="3"/>
    </row>
    <row r="53" spans="1:24" x14ac:dyDescent="0.45">
      <c r="A53" s="8"/>
      <c r="B53" s="11" t="s">
        <v>1720</v>
      </c>
      <c r="C53" s="7" t="str">
        <f>'Forstudie 4'!E$12</f>
        <v>&lt;Tekst&gt;</v>
      </c>
      <c r="D53" s="7"/>
      <c r="E53" s="87"/>
      <c r="F53" s="4"/>
      <c r="G53" s="3"/>
      <c r="H53" s="3"/>
      <c r="I53" s="3"/>
      <c r="J53" s="3"/>
      <c r="K53" s="3"/>
      <c r="L53" s="3"/>
      <c r="M53" s="3"/>
      <c r="N53" s="3"/>
      <c r="O53" s="3"/>
      <c r="P53" s="3"/>
      <c r="Q53" s="3"/>
      <c r="R53" s="3"/>
      <c r="S53" s="3"/>
      <c r="T53" s="3"/>
      <c r="U53" s="3"/>
      <c r="V53" s="3"/>
      <c r="W53" s="3"/>
      <c r="X53" s="3"/>
    </row>
    <row r="54" spans="1:24" x14ac:dyDescent="0.45">
      <c r="A54" s="8"/>
      <c r="B54" s="11" t="s">
        <v>1721</v>
      </c>
      <c r="C54" s="7" t="str">
        <f>'Forstudie 5'!E$12</f>
        <v>&lt;Tekst&gt;</v>
      </c>
      <c r="D54" s="7"/>
      <c r="E54" s="87"/>
      <c r="F54" s="4"/>
      <c r="G54" s="3"/>
      <c r="H54" s="3"/>
      <c r="I54" s="3"/>
      <c r="J54" s="3"/>
      <c r="K54" s="3"/>
      <c r="L54" s="3"/>
      <c r="M54" s="3"/>
      <c r="N54" s="3"/>
      <c r="O54" s="3"/>
      <c r="P54" s="3"/>
      <c r="Q54" s="3"/>
      <c r="R54" s="3"/>
      <c r="S54" s="3"/>
      <c r="T54" s="3"/>
      <c r="U54" s="3"/>
      <c r="V54" s="3"/>
      <c r="W54" s="3"/>
      <c r="X54" s="3"/>
    </row>
    <row r="55" spans="1:24" x14ac:dyDescent="0.45">
      <c r="A55" s="8"/>
      <c r="B55" s="11" t="s">
        <v>1722</v>
      </c>
      <c r="C55" s="7" t="str">
        <f>'Forstudie 6'!E$12</f>
        <v>&lt;Tekst&gt;</v>
      </c>
      <c r="D55" s="7"/>
      <c r="E55" s="87"/>
      <c r="F55" s="4"/>
      <c r="G55" s="3"/>
      <c r="H55" s="3"/>
      <c r="I55" s="3"/>
      <c r="J55" s="3"/>
      <c r="K55" s="3"/>
      <c r="L55" s="3"/>
      <c r="M55" s="3"/>
      <c r="N55" s="3"/>
      <c r="O55" s="3"/>
      <c r="P55" s="3"/>
      <c r="Q55" s="3"/>
      <c r="R55" s="3"/>
      <c r="S55" s="3"/>
      <c r="T55" s="3"/>
      <c r="U55" s="3"/>
      <c r="V55" s="3"/>
      <c r="W55" s="3"/>
      <c r="X55" s="3"/>
    </row>
    <row r="56" spans="1:24" x14ac:dyDescent="0.45">
      <c r="A56" s="8"/>
      <c r="B56" s="11" t="s">
        <v>1723</v>
      </c>
      <c r="C56" s="7" t="str">
        <f>'Forstudie 7'!E$12</f>
        <v>&lt;Tekst&gt;</v>
      </c>
      <c r="D56" s="7"/>
      <c r="E56" s="87"/>
      <c r="F56" s="4"/>
      <c r="G56" s="3"/>
      <c r="H56" s="3"/>
      <c r="I56" s="3"/>
      <c r="J56" s="3"/>
      <c r="K56" s="3"/>
      <c r="L56" s="3"/>
      <c r="M56" s="3"/>
      <c r="N56" s="3"/>
      <c r="O56" s="3"/>
      <c r="P56" s="3"/>
      <c r="Q56" s="3"/>
      <c r="R56" s="3"/>
      <c r="S56" s="3"/>
      <c r="T56" s="3"/>
      <c r="U56" s="3"/>
      <c r="V56" s="3"/>
      <c r="W56" s="3"/>
      <c r="X56" s="3"/>
    </row>
    <row r="57" spans="1:24" x14ac:dyDescent="0.45">
      <c r="A57" s="8"/>
      <c r="B57" s="11" t="s">
        <v>1724</v>
      </c>
      <c r="C57" s="7" t="str">
        <f>'Forstudie 8'!E$12</f>
        <v>&lt;Tekst&gt;</v>
      </c>
      <c r="D57" s="7"/>
      <c r="E57" s="87"/>
      <c r="F57" s="4"/>
      <c r="G57" s="3"/>
      <c r="H57" s="3"/>
      <c r="I57" s="3"/>
      <c r="J57" s="3"/>
      <c r="K57" s="3"/>
      <c r="L57" s="3"/>
      <c r="M57" s="3"/>
      <c r="N57" s="3"/>
      <c r="O57" s="3"/>
      <c r="P57" s="3"/>
      <c r="Q57" s="3"/>
      <c r="R57" s="3"/>
      <c r="S57" s="3"/>
      <c r="T57" s="3"/>
      <c r="U57" s="3"/>
      <c r="V57" s="3"/>
      <c r="W57" s="3"/>
      <c r="X57" s="3"/>
    </row>
    <row r="58" spans="1:24" x14ac:dyDescent="0.45">
      <c r="A58" s="8"/>
      <c r="B58" s="11" t="s">
        <v>1725</v>
      </c>
      <c r="C58" s="7" t="str">
        <f>'Investering 1'!E$12</f>
        <v>&lt;Tekst&gt;</v>
      </c>
      <c r="D58" s="7"/>
      <c r="E58" s="87"/>
      <c r="F58" s="4"/>
      <c r="G58" s="3"/>
      <c r="H58" s="3"/>
      <c r="I58" s="3"/>
      <c r="J58" s="3"/>
      <c r="K58" s="3"/>
      <c r="L58" s="3"/>
      <c r="M58" s="3"/>
      <c r="N58" s="3"/>
      <c r="O58" s="3"/>
      <c r="P58" s="3"/>
      <c r="Q58" s="3"/>
      <c r="R58" s="3"/>
      <c r="S58" s="3"/>
      <c r="T58" s="3"/>
      <c r="U58" s="3"/>
      <c r="V58" s="3"/>
      <c r="W58" s="3"/>
      <c r="X58" s="3"/>
    </row>
    <row r="59" spans="1:24" x14ac:dyDescent="0.45">
      <c r="A59" s="8"/>
      <c r="B59" s="11" t="s">
        <v>1726</v>
      </c>
      <c r="C59" s="7" t="str">
        <f>'Investering 2'!E$12</f>
        <v>&lt;Tekst&gt;</v>
      </c>
      <c r="D59" s="7"/>
      <c r="E59" s="87"/>
      <c r="F59" s="4"/>
      <c r="G59" s="3"/>
      <c r="H59" s="3"/>
      <c r="I59" s="3"/>
      <c r="J59" s="3"/>
      <c r="K59" s="3"/>
      <c r="L59" s="3"/>
      <c r="M59" s="3"/>
      <c r="N59" s="3"/>
      <c r="O59" s="3"/>
      <c r="P59" s="3"/>
      <c r="Q59" s="3"/>
      <c r="R59" s="3"/>
      <c r="S59" s="3"/>
      <c r="T59" s="3"/>
      <c r="U59" s="3"/>
      <c r="V59" s="3"/>
      <c r="W59" s="3"/>
      <c r="X59" s="3"/>
    </row>
    <row r="60" spans="1:24" x14ac:dyDescent="0.45">
      <c r="A60" s="8"/>
      <c r="B60" s="11" t="s">
        <v>1727</v>
      </c>
      <c r="C60" s="7"/>
      <c r="D60" s="8"/>
      <c r="E60" s="87"/>
      <c r="F60" s="4"/>
      <c r="G60" s="3"/>
      <c r="H60" s="3"/>
      <c r="I60" s="3"/>
      <c r="J60" s="3"/>
      <c r="K60" s="3"/>
      <c r="L60" s="3"/>
      <c r="M60" s="3"/>
      <c r="N60" s="3"/>
      <c r="O60" s="3"/>
      <c r="P60" s="3"/>
      <c r="Q60" s="3"/>
      <c r="R60" s="3"/>
      <c r="S60" s="3"/>
      <c r="T60" s="3"/>
      <c r="U60" s="3"/>
      <c r="V60" s="3"/>
      <c r="W60" s="3"/>
      <c r="X60" s="3"/>
    </row>
    <row r="61" spans="1:24" x14ac:dyDescent="0.45">
      <c r="A61" s="8"/>
      <c r="B61" s="11" t="s">
        <v>1728</v>
      </c>
      <c r="C61" s="7"/>
      <c r="D61" s="8"/>
      <c r="E61" s="87"/>
      <c r="F61" s="4"/>
      <c r="G61" s="3"/>
      <c r="H61" s="3"/>
      <c r="I61" s="3"/>
      <c r="J61" s="3"/>
      <c r="K61" s="3"/>
      <c r="L61" s="3"/>
      <c r="M61" s="3"/>
      <c r="N61" s="3"/>
      <c r="O61" s="3"/>
      <c r="P61" s="3"/>
      <c r="Q61" s="3"/>
      <c r="R61" s="3"/>
      <c r="S61" s="3"/>
      <c r="T61" s="3"/>
      <c r="U61" s="3"/>
      <c r="V61" s="3"/>
      <c r="W61" s="3"/>
      <c r="X61" s="3"/>
    </row>
    <row r="62" spans="1:24" x14ac:dyDescent="0.45">
      <c r="A62" s="8"/>
      <c r="B62" s="11"/>
      <c r="C62" s="7"/>
      <c r="D62" s="8"/>
      <c r="E62" s="87"/>
      <c r="F62" s="4"/>
      <c r="G62" s="3"/>
      <c r="H62" s="3"/>
      <c r="I62" s="3"/>
      <c r="J62" s="3"/>
      <c r="K62" s="3"/>
      <c r="L62" s="3"/>
      <c r="M62" s="3"/>
      <c r="N62" s="3"/>
      <c r="O62" s="3"/>
      <c r="P62" s="3"/>
      <c r="Q62" s="3"/>
      <c r="R62" s="3"/>
      <c r="S62" s="3"/>
      <c r="T62" s="3"/>
      <c r="U62" s="3"/>
      <c r="V62" s="3"/>
      <c r="W62" s="3"/>
      <c r="X62" s="3"/>
    </row>
    <row r="63" spans="1:24" x14ac:dyDescent="0.45">
      <c r="A63" s="8"/>
      <c r="B63" s="11"/>
      <c r="C63" s="7"/>
      <c r="D63" s="8"/>
      <c r="E63" s="87"/>
      <c r="F63" s="4"/>
      <c r="G63" s="3"/>
      <c r="H63" s="3"/>
      <c r="I63" s="3"/>
      <c r="J63" s="3"/>
      <c r="K63" s="3"/>
      <c r="L63" s="3"/>
      <c r="M63" s="3"/>
      <c r="N63" s="3"/>
      <c r="O63" s="3"/>
      <c r="P63" s="3"/>
      <c r="Q63" s="3"/>
      <c r="R63" s="3"/>
      <c r="S63" s="3"/>
      <c r="T63" s="3"/>
      <c r="U63" s="3"/>
      <c r="V63" s="3"/>
      <c r="W63" s="3"/>
      <c r="X63" s="3"/>
    </row>
    <row r="64" spans="1:24" x14ac:dyDescent="0.45">
      <c r="A64" s="8"/>
      <c r="B64" s="11"/>
      <c r="C64" s="7"/>
      <c r="D64" s="4"/>
      <c r="E64" s="87"/>
      <c r="F64" s="4"/>
      <c r="G64" s="3"/>
      <c r="H64" s="3"/>
      <c r="I64" s="3"/>
      <c r="J64" s="3"/>
      <c r="K64" s="3"/>
      <c r="L64" s="3"/>
      <c r="M64" s="3"/>
      <c r="N64" s="3"/>
      <c r="O64" s="3"/>
      <c r="P64" s="3"/>
      <c r="Q64" s="3"/>
      <c r="R64" s="3"/>
      <c r="S64" s="3"/>
      <c r="T64" s="3"/>
      <c r="U64" s="3"/>
      <c r="V64" s="3"/>
      <c r="W64" s="3"/>
      <c r="X64" s="3"/>
    </row>
    <row r="65" spans="1:24" x14ac:dyDescent="0.45">
      <c r="A65" s="8"/>
      <c r="B65" s="11"/>
      <c r="C65" s="7"/>
      <c r="D65" s="4"/>
      <c r="E65" s="87"/>
      <c r="F65" s="4"/>
      <c r="G65" s="3"/>
      <c r="H65" s="3"/>
      <c r="I65" s="3"/>
      <c r="J65" s="3"/>
      <c r="K65" s="3"/>
      <c r="L65" s="3"/>
      <c r="M65" s="3"/>
      <c r="N65" s="3"/>
      <c r="O65" s="3"/>
      <c r="P65" s="3"/>
      <c r="Q65" s="3"/>
      <c r="R65" s="3"/>
      <c r="S65" s="3"/>
      <c r="T65" s="3"/>
      <c r="U65" s="3"/>
      <c r="V65" s="3"/>
      <c r="W65" s="3"/>
      <c r="X65" s="3"/>
    </row>
    <row r="66" spans="1:24" x14ac:dyDescent="0.45">
      <c r="A66" s="8"/>
      <c r="B66" s="11"/>
      <c r="C66" s="7"/>
      <c r="D66" s="4"/>
      <c r="E66" s="87"/>
      <c r="F66" s="4"/>
      <c r="G66" s="3"/>
      <c r="H66" s="3"/>
      <c r="I66" s="3"/>
      <c r="J66" s="3"/>
      <c r="K66" s="3"/>
      <c r="L66" s="3"/>
      <c r="M66" s="3"/>
      <c r="N66" s="3"/>
      <c r="O66" s="3"/>
      <c r="P66" s="3"/>
      <c r="Q66" s="3"/>
      <c r="R66" s="3"/>
      <c r="S66" s="3"/>
      <c r="T66" s="3"/>
      <c r="U66" s="3"/>
      <c r="V66" s="3"/>
      <c r="W66" s="3"/>
      <c r="X66" s="3"/>
    </row>
    <row r="67" spans="1:24" ht="14.65" thickBot="1" x14ac:dyDescent="0.5">
      <c r="A67" s="8"/>
      <c r="B67" s="12"/>
      <c r="C67" s="94"/>
      <c r="D67" s="94"/>
      <c r="E67" s="95"/>
      <c r="F67" s="4"/>
      <c r="G67" s="3"/>
      <c r="H67" s="3"/>
      <c r="I67" s="3"/>
      <c r="J67" s="3"/>
      <c r="K67" s="3"/>
      <c r="L67" s="3"/>
      <c r="M67" s="3"/>
      <c r="N67" s="3"/>
      <c r="O67" s="3"/>
      <c r="P67" s="3"/>
      <c r="Q67" s="3"/>
      <c r="R67" s="3"/>
      <c r="S67" s="3"/>
      <c r="T67" s="3"/>
      <c r="U67" s="3"/>
      <c r="V67" s="3"/>
      <c r="W67" s="3"/>
      <c r="X67" s="3"/>
    </row>
    <row r="68" spans="1:24" x14ac:dyDescent="0.45">
      <c r="E68" s="5"/>
      <c r="F68" s="3"/>
      <c r="G68" s="3"/>
      <c r="H68" s="3"/>
      <c r="I68" s="3"/>
      <c r="J68" s="3"/>
      <c r="K68" s="3"/>
      <c r="L68" s="3"/>
      <c r="M68" s="3"/>
      <c r="N68" s="3"/>
      <c r="O68" s="3"/>
      <c r="P68" s="3"/>
      <c r="Q68" s="3"/>
      <c r="R68" s="3"/>
      <c r="S68" s="3"/>
      <c r="T68" s="3"/>
      <c r="U68" s="3"/>
      <c r="V68" s="3"/>
      <c r="W68" s="3"/>
      <c r="X68" s="3"/>
    </row>
    <row r="69" spans="1:24" x14ac:dyDescent="0.45">
      <c r="E69" s="3"/>
      <c r="F69" s="3"/>
      <c r="G69" s="3"/>
      <c r="H69" s="3"/>
      <c r="I69" s="3"/>
      <c r="J69" s="3"/>
      <c r="K69" s="3"/>
      <c r="L69" s="3"/>
      <c r="M69" s="3"/>
      <c r="N69" s="3"/>
      <c r="O69" s="3"/>
      <c r="P69" s="3"/>
      <c r="Q69" s="3"/>
      <c r="R69" s="3"/>
      <c r="S69" s="3"/>
      <c r="T69" s="3"/>
      <c r="U69" s="3"/>
      <c r="V69" s="3"/>
      <c r="W69" s="3"/>
      <c r="X69" s="3"/>
    </row>
  </sheetData>
  <phoneticPr fontId="7" type="noConversion"/>
  <hyperlinks>
    <hyperlink ref="C42" location="'Opplæring 1'!A1" display="'Opplæring 1'!A1" xr:uid="{A57204D6-1172-4EDD-A959-4FF4B965CD5E}"/>
    <hyperlink ref="C43" location="'Opplæring 2'!A1" display="'Opplæring 2'!A1" xr:uid="{0EF06C13-B199-487E-97ED-F24B6D1F91A1}"/>
    <hyperlink ref="C44" location="'Opplæring 3'!A1" display="'Opplæring 3'!A1" xr:uid="{0D904D80-81B3-4E4E-9375-3BB8824C73E7}"/>
    <hyperlink ref="C45" location="'Opplæring 4'!A1" display="'Opplæring 4'!A1" xr:uid="{7E82F911-B85F-4BF8-B744-9E93E36FF3B0}"/>
    <hyperlink ref="C46:C49" location="'Opplæring 4'!A1" display="'Opplæring 4'!A1" xr:uid="{7E7CD9FF-688E-465E-A76A-A638D1B9B0E9}"/>
    <hyperlink ref="D42" location="'Opplæring 1'!A1" display="'Opplæring 1'!A1" xr:uid="{E96737FB-5F73-4472-919B-CA4970F515B2}"/>
    <hyperlink ref="D43" location="'Opplæring 2'!A1" display="'Opplæring 2'!A1" xr:uid="{352A2553-2523-433F-8981-D9BB7547F054}"/>
    <hyperlink ref="D44" location="'Opplæring 3'!A1" display="'Opplæring 3'!A1" xr:uid="{C0F25C3C-1EAF-4713-A055-A01259A926E9}"/>
    <hyperlink ref="D45" location="'Opplæring 4'!A1" display="'Opplæring 4'!A1" xr:uid="{556DF25F-375D-4D7B-B329-008109E01389}"/>
    <hyperlink ref="D46:D49" location="'Opplæring 4'!A1" display="'Opplæring 4'!A1" xr:uid="{77C203F5-06A7-4BB0-A050-469602B8038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74C80-C786-4069-B5F0-568B45718BE5}">
  <sheetPr>
    <tabColor theme="9" tint="-0.499984740745262"/>
  </sheetPr>
  <dimension ref="A1:AL257"/>
  <sheetViews>
    <sheetView topLeftCell="A19" zoomScale="106" zoomScaleNormal="106"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14.1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6.75"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BC0A1A4-A43F-40DA-A722-D62115F5FE5A}">
          <x14:formula1>
            <xm:f>Støtteark!$M$3:$M$8</xm:f>
          </x14:formula1>
          <xm:sqref>E34:E35</xm:sqref>
        </x14:dataValidation>
        <x14:dataValidation type="list" allowBlank="1" showInputMessage="1" showErrorMessage="1" xr:uid="{75934E15-0A47-4A3E-A629-EB9F17EC0A39}">
          <x14:formula1>
            <xm:f>Støtteark!$B$3:$B$11</xm:f>
          </x14:formula1>
          <xm:sqref>H40:H63</xm:sqref>
        </x14:dataValidation>
        <x14:dataValidation type="list" allowBlank="1" showInputMessage="1" showErrorMessage="1" xr:uid="{F6CE4704-B3A0-452B-9C85-21A6F8153ED5}">
          <x14:formula1>
            <xm:f>Støtteark!$B$4:$B$11</xm:f>
          </x14:formula1>
          <xm:sqref>H64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88D44-CEFE-400C-BFCD-C070206F31D6}">
  <sheetPr>
    <tabColor rgb="FF7030A0"/>
  </sheetPr>
  <dimension ref="A1:AL257"/>
  <sheetViews>
    <sheetView topLeftCell="A16" zoomScale="70" zoomScaleNormal="70" workbookViewId="0">
      <selection activeCell="H43" sqref="H43"/>
    </sheetView>
  </sheetViews>
  <sheetFormatPr baseColWidth="10" defaultRowHeight="14.25" x14ac:dyDescent="0.45"/>
  <cols>
    <col min="4" max="4" width="4.9296875" style="45" customWidth="1"/>
    <col min="5" max="5" width="52.19921875" customWidth="1"/>
    <col min="6" max="7" width="16.33203125" customWidth="1"/>
    <col min="8" max="8" width="79.3984375" customWidth="1"/>
    <col min="9" max="9" width="48.464843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02.5" customHeight="1" x14ac:dyDescent="0.55000000000000004">
      <c r="A19" s="3"/>
      <c r="B19" s="8"/>
      <c r="C19" s="17"/>
      <c r="D19" s="20"/>
      <c r="E19" s="181" t="s">
        <v>1760</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23"/>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38.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130"/>
      <c r="E32" s="23"/>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4.7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20"/>
      <c r="G40" s="18"/>
      <c r="H40" s="18" t="s">
        <v>47</v>
      </c>
      <c r="I40" s="133">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20"/>
      <c r="G41" s="20"/>
      <c r="H41" s="20"/>
      <c r="I41" s="133">
        <v>0</v>
      </c>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v>0</v>
      </c>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6"/>
      <c r="E69" s="181" t="s">
        <v>1763</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23"/>
      <c r="G70" s="115"/>
      <c r="H70" s="23"/>
      <c r="I70" s="139"/>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69:I69"/>
    <mergeCell ref="E84:I84"/>
    <mergeCell ref="E11:I11"/>
    <mergeCell ref="E13:I13"/>
    <mergeCell ref="E15:I15"/>
    <mergeCell ref="E19:I19"/>
    <mergeCell ref="E21:I21"/>
    <mergeCell ref="E25:I25"/>
    <mergeCell ref="E26:I26"/>
    <mergeCell ref="E33:I33"/>
    <mergeCell ref="E34:I34"/>
    <mergeCell ref="D37:I3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7C9A5AA-5542-4FC5-9129-879ABF108E37}">
          <x14:formula1>
            <xm:f>Støtteark!$B$4:$B$11</xm:f>
          </x14:formula1>
          <xm:sqref>H64</xm:sqref>
        </x14:dataValidation>
        <x14:dataValidation type="list" allowBlank="1" showInputMessage="1" showErrorMessage="1" xr:uid="{71E5BC63-61B6-45BE-B3DC-774ADAFA8E36}">
          <x14:formula1>
            <xm:f>Støtteark!$M$3:$M$8</xm:f>
          </x14:formula1>
          <xm:sqref>E34:E35</xm:sqref>
        </x14:dataValidation>
        <x14:dataValidation type="list" allowBlank="1" showInputMessage="1" showErrorMessage="1" xr:uid="{F5E0C94F-451E-4F0B-98B7-FA99B6F45E17}">
          <x14:formula1>
            <xm:f>Støtteark!$F$3:$F$9</xm:f>
          </x14:formula1>
          <xm:sqref>H40:H63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12A13-28E4-4A72-BFD2-31474A5EA2E4}">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69:I69"/>
    <mergeCell ref="E84:I84"/>
    <mergeCell ref="E11:I11"/>
    <mergeCell ref="E13:I13"/>
    <mergeCell ref="E15:I15"/>
    <mergeCell ref="E19:I19"/>
    <mergeCell ref="E21:I21"/>
    <mergeCell ref="E25:I25"/>
    <mergeCell ref="E26:I26"/>
    <mergeCell ref="E33:I33"/>
    <mergeCell ref="E34:I34"/>
    <mergeCell ref="D37:I3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7077F5D7-6846-41D7-B20B-7C0BE9263BEF}">
          <x14:formula1>
            <xm:f>Støtteark!$M$3:$M$8</xm:f>
          </x14:formula1>
          <xm:sqref>E34:E35</xm:sqref>
        </x14:dataValidation>
        <x14:dataValidation type="list" allowBlank="1" showInputMessage="1" showErrorMessage="1" xr:uid="{4BE0DE42-7342-4560-9AFA-325F8A6FAC87}">
          <x14:formula1>
            <xm:f>Støtteark!$B$4:$B$11</xm:f>
          </x14:formula1>
          <xm:sqref>H64</xm:sqref>
        </x14:dataValidation>
        <x14:dataValidation type="list" allowBlank="1" showInputMessage="1" showErrorMessage="1" xr:uid="{131EDC16-62CA-491D-92BE-26700D44172E}">
          <x14:formula1>
            <xm:f>Støtteark!$F$3:$F$9</xm:f>
          </x14:formula1>
          <xm:sqref>H40:H63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E514-7015-4B9B-BC2A-8604F339A6B0}">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2E3A5A4-057D-4049-97EA-91330FEFA4FD}">
          <x14:formula1>
            <xm:f>Støtteark!$B$4:$B$11</xm:f>
          </x14:formula1>
          <xm:sqref>H64</xm:sqref>
        </x14:dataValidation>
        <x14:dataValidation type="list" allowBlank="1" showInputMessage="1" showErrorMessage="1" xr:uid="{99F1084F-B212-4E90-AC71-5CD7F80B55D5}">
          <x14:formula1>
            <xm:f>Støtteark!$M$3:$M$8</xm:f>
          </x14:formula1>
          <xm:sqref>E34:E35</xm:sqref>
        </x14:dataValidation>
        <x14:dataValidation type="list" allowBlank="1" showInputMessage="1" showErrorMessage="1" xr:uid="{FEBD8826-C1CA-407A-8BC5-27690548C7F2}">
          <x14:formula1>
            <xm:f>Støtteark!$F$3:$F$9</xm:f>
          </x14:formula1>
          <xm:sqref>H40:H63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5668F-9950-4EC0-8517-D0CCBB8AB1CD}">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6A1F52C-A275-46DF-95DF-43E36CD7FF36}">
          <x14:formula1>
            <xm:f>Støtteark!$M$3:$M$8</xm:f>
          </x14:formula1>
          <xm:sqref>E34:E35</xm:sqref>
        </x14:dataValidation>
        <x14:dataValidation type="list" allowBlank="1" showInputMessage="1" showErrorMessage="1" xr:uid="{CC4057D4-DA4E-4D65-9186-960C348E801A}">
          <x14:formula1>
            <xm:f>Støtteark!$B$4:$B$11</xm:f>
          </x14:formula1>
          <xm:sqref>H64</xm:sqref>
        </x14:dataValidation>
        <x14:dataValidation type="list" allowBlank="1" showInputMessage="1" showErrorMessage="1" xr:uid="{F4AB480F-88FE-4B3A-B2D4-19991D810964}">
          <x14:formula1>
            <xm:f>Støtteark!$F$3:$F$9</xm:f>
          </x14:formula1>
          <xm:sqref>H40:H63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11F8-7852-4FA8-8412-463E5EAA0D8C}">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88854D4-0BF7-4480-B6DC-4879F07B5C87}">
          <x14:formula1>
            <xm:f>Støtteark!$B$4:$B$11</xm:f>
          </x14:formula1>
          <xm:sqref>H64</xm:sqref>
        </x14:dataValidation>
        <x14:dataValidation type="list" allowBlank="1" showInputMessage="1" showErrorMessage="1" xr:uid="{DB1C95E2-77A1-4BC0-9ECF-5DB84220DEFC}">
          <x14:formula1>
            <xm:f>Støtteark!$M$3:$M$8</xm:f>
          </x14:formula1>
          <xm:sqref>E34:E35</xm:sqref>
        </x14:dataValidation>
        <x14:dataValidation type="list" allowBlank="1" showInputMessage="1" showErrorMessage="1" xr:uid="{A7C43850-8FEF-4D3C-BC12-AB10F406470F}">
          <x14:formula1>
            <xm:f>Støtteark!$F$3:$F$9</xm:f>
          </x14:formula1>
          <xm:sqref>H40:H63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3FD41-4609-40FE-B6EE-500A956D530A}">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7EC9D04B-D5E7-4848-9C6E-EAE9BABB1A4D}">
          <x14:formula1>
            <xm:f>Støtteark!$F$3:$F$9</xm:f>
          </x14:formula1>
          <xm:sqref>H40:H63</xm:sqref>
        </x14:dataValidation>
        <x14:dataValidation type="list" allowBlank="1" showInputMessage="1" showErrorMessage="1" xr:uid="{C82F9EA5-53E0-446B-909D-8AC7E3EC66AD}">
          <x14:formula1>
            <xm:f>Støtteark!$M$3:$M$8</xm:f>
          </x14:formula1>
          <xm:sqref>E34:E35</xm:sqref>
        </x14:dataValidation>
        <x14:dataValidation type="list" allowBlank="1" showInputMessage="1" showErrorMessage="1" xr:uid="{C4DA14C4-1B25-49C5-BE25-324B88509841}">
          <x14:formula1>
            <xm:f>Støtteark!$B$4:$B$11</xm:f>
          </x14:formula1>
          <xm:sqref>H64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02BB5-B3E7-48C8-AC77-16A7B101BFCD}">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C141354-47FD-482B-9A79-86A5EFC8A3E1}">
          <x14:formula1>
            <xm:f>Støtteark!$B$4:$B$11</xm:f>
          </x14:formula1>
          <xm:sqref>H64</xm:sqref>
        </x14:dataValidation>
        <x14:dataValidation type="list" allowBlank="1" showInputMessage="1" showErrorMessage="1" xr:uid="{5B841D90-F578-4139-AB60-0B01A38CF321}">
          <x14:formula1>
            <xm:f>Støtteark!$M$3:$M$8</xm:f>
          </x14:formula1>
          <xm:sqref>E34:E35</xm:sqref>
        </x14:dataValidation>
        <x14:dataValidation type="list" allowBlank="1" showInputMessage="1" showErrorMessage="1" xr:uid="{30AECD06-D988-4623-8A4F-A47326320424}">
          <x14:formula1>
            <xm:f>Støtteark!$F$3:$F$9</xm:f>
          </x14:formula1>
          <xm:sqref>H40:H63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592A0-E04D-4896-AAAE-E9C57AA98FB1}">
  <sheetPr>
    <tabColor rgb="FF7030A0"/>
  </sheetPr>
  <dimension ref="A1:AL257"/>
  <sheetViews>
    <sheetView topLeftCell="A22" zoomScale="60" zoomScaleNormal="60" workbookViewId="0">
      <selection activeCell="E25" sqref="E25:I25"/>
    </sheetView>
  </sheetViews>
  <sheetFormatPr baseColWidth="10" defaultRowHeight="14.25" x14ac:dyDescent="0.45"/>
  <cols>
    <col min="4" max="4" width="4.9296875" style="45" customWidth="1"/>
    <col min="5" max="5" width="52.19921875" customWidth="1"/>
    <col min="6" max="7" width="15.9296875" customWidth="1"/>
    <col min="8" max="8" width="76.06640625" customWidth="1"/>
    <col min="9" max="9" width="32.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1748</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51.25" customHeight="1" x14ac:dyDescent="0.55000000000000004">
      <c r="A19" s="3"/>
      <c r="B19" s="8"/>
      <c r="C19" s="17"/>
      <c r="D19" s="24"/>
      <c r="E19" s="181" t="s">
        <v>1761</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4.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17"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5"/>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5"/>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18"/>
      <c r="F61" s="18"/>
      <c r="G61" s="18"/>
      <c r="H61" s="18"/>
      <c r="I61" s="170">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c r="F62" s="18"/>
      <c r="G62" s="20"/>
      <c r="H62" s="20"/>
      <c r="I62" s="170">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09">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10">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11">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38"/>
      <c r="E70" s="115"/>
      <c r="F70" s="115"/>
      <c r="G70" s="115"/>
      <c r="H70" s="24"/>
      <c r="I70" s="23"/>
      <c r="J70" s="129"/>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38"/>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21"/>
      <c r="H80" s="16"/>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CC3E0E1-E0FE-43FF-BA31-F36B99192CBF}">
          <x14:formula1>
            <xm:f>Støtteark!$F$3:$F$9</xm:f>
          </x14:formula1>
          <xm:sqref>H40:H63</xm:sqref>
        </x14:dataValidation>
        <x14:dataValidation type="list" allowBlank="1" showInputMessage="1" showErrorMessage="1" xr:uid="{A6FC8B90-856E-4888-8B13-53394472F82F}">
          <x14:formula1>
            <xm:f>Støtteark!$M$3:$M$8</xm:f>
          </x14:formula1>
          <xm:sqref>E34:E35</xm:sqref>
        </x14:dataValidation>
        <x14:dataValidation type="list" allowBlank="1" showInputMessage="1" showErrorMessage="1" xr:uid="{16AE5EE6-A47F-47A2-A440-6C8603C4849E}">
          <x14:formula1>
            <xm:f>Støtteark!$B$4:$B$11</xm:f>
          </x14:formula1>
          <xm:sqref>H64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13EE-7178-4C6C-81E7-DF6906323BAA}">
  <sheetPr>
    <tabColor theme="4" tint="-0.499984740745262"/>
  </sheetPr>
  <dimension ref="A1:AL255"/>
  <sheetViews>
    <sheetView topLeftCell="A24" zoomScale="70" zoomScaleNormal="70" workbookViewId="0">
      <selection activeCell="E25" sqref="E25:I25"/>
    </sheetView>
  </sheetViews>
  <sheetFormatPr baseColWidth="10" defaultRowHeight="14.25" x14ac:dyDescent="0.45"/>
  <cols>
    <col min="4" max="4" width="4.9296875" style="45" customWidth="1"/>
    <col min="5" max="5" width="60.73046875" customWidth="1"/>
    <col min="6" max="7" width="9.1328125" customWidth="1"/>
    <col min="8" max="8" width="73.6640625" customWidth="1"/>
    <col min="9" max="9" width="15.929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1747</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73.25" customHeight="1" x14ac:dyDescent="0.55000000000000004">
      <c r="A19" s="3"/>
      <c r="B19" s="8"/>
      <c r="C19" s="17"/>
      <c r="D19" s="20"/>
      <c r="E19" s="181" t="s">
        <v>1759</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23"/>
      <c r="E20" s="30"/>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49.9"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22"/>
      <c r="F32" s="66"/>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119"/>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8"/>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5"/>
      <c r="E41" s="156" t="s">
        <v>1768</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5"/>
      <c r="E42" s="18" t="s">
        <v>1767</v>
      </c>
      <c r="F42" s="18"/>
      <c r="G42" s="18"/>
      <c r="H42" s="18"/>
      <c r="I42" s="170"/>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5"/>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5"/>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5"/>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5"/>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5"/>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5"/>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5"/>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5"/>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5"/>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5"/>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6"/>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c r="F61" s="20"/>
      <c r="G61" s="20"/>
      <c r="H61" s="20"/>
      <c r="I61" s="18">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40"/>
      <c r="E62" s="24" t="s">
        <v>46</v>
      </c>
      <c r="F62" s="24"/>
      <c r="G62" s="24"/>
      <c r="H62" s="24"/>
      <c r="I62" s="24">
        <f>I63-(SUMIF(H40:H61,"Aktivitet utenfor statsstøtteregelverket",I40:I61))</f>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399999999999999" thickBot="1" x14ac:dyDescent="0.6">
      <c r="A63" s="3"/>
      <c r="B63" s="8"/>
      <c r="C63" s="22"/>
      <c r="D63" s="41"/>
      <c r="E63" s="26" t="s">
        <v>26</v>
      </c>
      <c r="F63" s="26"/>
      <c r="G63" s="26"/>
      <c r="H63" s="26"/>
      <c r="I63" s="26">
        <f>SUM(I40:I61)</f>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75" thickTop="1" thickBot="1" x14ac:dyDescent="0.6">
      <c r="A64" s="3"/>
      <c r="B64" s="8"/>
      <c r="C64" s="50"/>
      <c r="D64" s="54"/>
      <c r="E64" s="55"/>
      <c r="F64" s="55"/>
      <c r="G64" s="55"/>
      <c r="H64" s="55"/>
      <c r="I64" s="55"/>
      <c r="J64" s="5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6" customHeight="1" thickBot="1" x14ac:dyDescent="0.6">
      <c r="A65" s="3"/>
      <c r="B65" s="8"/>
      <c r="C65" s="57"/>
      <c r="D65" s="58"/>
      <c r="E65" s="59"/>
      <c r="F65" s="59"/>
      <c r="G65" s="59"/>
      <c r="H65" s="59"/>
      <c r="I65" s="59"/>
      <c r="J65" s="60"/>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21" x14ac:dyDescent="0.65">
      <c r="A66" s="3"/>
      <c r="B66" s="8"/>
      <c r="C66" s="17"/>
      <c r="D66" s="54"/>
      <c r="E66" s="68" t="s">
        <v>1737</v>
      </c>
      <c r="F66" s="55"/>
      <c r="G66" s="55"/>
      <c r="H66" s="55"/>
      <c r="I66" s="55"/>
      <c r="J66" s="52"/>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72" customHeight="1" x14ac:dyDescent="0.55000000000000004">
      <c r="A67" s="3"/>
      <c r="B67" s="8"/>
      <c r="C67" s="17"/>
      <c r="D67" s="36"/>
      <c r="E67" s="181" t="s">
        <v>1762</v>
      </c>
      <c r="F67" s="184"/>
      <c r="G67" s="184"/>
      <c r="H67" s="184"/>
      <c r="I67" s="185"/>
      <c r="J67" s="52"/>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8.399999999999999" thickBot="1" x14ac:dyDescent="0.6">
      <c r="A68" s="3"/>
      <c r="B68" s="8"/>
      <c r="C68" s="17"/>
      <c r="D68" s="38"/>
      <c r="E68" s="115"/>
      <c r="F68" s="115"/>
      <c r="G68" s="115"/>
      <c r="H68" s="24"/>
      <c r="I68" s="118"/>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8.399999999999999" thickBot="1" x14ac:dyDescent="0.6">
      <c r="A69" s="3"/>
      <c r="B69" s="8"/>
      <c r="C69" s="22"/>
      <c r="D69" s="42">
        <v>7</v>
      </c>
      <c r="E69" s="27" t="s">
        <v>34</v>
      </c>
      <c r="F69" s="117"/>
      <c r="G69" s="138"/>
      <c r="H69" s="148" t="s">
        <v>1765</v>
      </c>
      <c r="I69" s="15" t="s">
        <v>1706</v>
      </c>
      <c r="J69" s="21"/>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 x14ac:dyDescent="0.55000000000000004">
      <c r="A70" s="3"/>
      <c r="B70" s="8"/>
      <c r="C70" s="22"/>
      <c r="D70" s="36"/>
      <c r="E70" s="20" t="s">
        <v>32</v>
      </c>
      <c r="F70" s="20"/>
      <c r="G70" s="20"/>
      <c r="H70" s="18"/>
      <c r="I70" s="109">
        <v>0</v>
      </c>
      <c r="J70" s="21"/>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 x14ac:dyDescent="0.55000000000000004">
      <c r="A71" s="3"/>
      <c r="B71" s="8"/>
      <c r="C71" s="22"/>
      <c r="D71" s="36"/>
      <c r="E71" s="20" t="s">
        <v>1764</v>
      </c>
      <c r="F71" s="20"/>
      <c r="G71" s="20"/>
      <c r="H71" s="24"/>
      <c r="I71" s="112">
        <v>0</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33</v>
      </c>
      <c r="F72" s="20"/>
      <c r="G72" s="145"/>
      <c r="H72" s="147">
        <v>0</v>
      </c>
      <c r="I72" s="146">
        <f>H72*700</f>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c r="F73" s="20"/>
      <c r="G73" s="20"/>
      <c r="H73" s="20"/>
      <c r="I73" s="20"/>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c r="F74" s="20"/>
      <c r="G74" s="20"/>
      <c r="H74" s="20"/>
      <c r="I74" s="20"/>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t="s">
        <v>35</v>
      </c>
      <c r="F75" s="20"/>
      <c r="G75" s="20"/>
      <c r="H75" s="20"/>
      <c r="I75" s="20">
        <v>4000</v>
      </c>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t="s">
        <v>36</v>
      </c>
      <c r="F76" s="20"/>
      <c r="G76" s="20"/>
      <c r="H76" s="20"/>
      <c r="I76" s="20">
        <v>0</v>
      </c>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4"/>
      <c r="F77" s="24"/>
      <c r="G77" s="24"/>
      <c r="H77" s="24"/>
      <c r="I77" s="24"/>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399999999999999" thickBot="1" x14ac:dyDescent="0.6">
      <c r="A78" s="3"/>
      <c r="B78" s="8"/>
      <c r="C78" s="22"/>
      <c r="D78" s="38"/>
      <c r="E78" s="143" t="s">
        <v>37</v>
      </c>
      <c r="F78" s="16"/>
      <c r="G78" s="121"/>
      <c r="H78" s="120"/>
      <c r="I78" s="16">
        <f>SUM(I70:I76)</f>
        <v>4000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399999999999999" thickTop="1" x14ac:dyDescent="0.55000000000000004">
      <c r="A79" s="3"/>
      <c r="B79" s="8"/>
      <c r="C79" s="50"/>
      <c r="D79" s="40"/>
      <c r="E79" s="24"/>
      <c r="F79" s="24"/>
      <c r="G79" s="24"/>
      <c r="H79" s="24"/>
      <c r="I79" s="24"/>
      <c r="J79" s="5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6.75" customHeight="1" x14ac:dyDescent="0.55000000000000004">
      <c r="A80" s="3"/>
      <c r="B80" s="8"/>
      <c r="C80" s="53"/>
      <c r="D80" s="53"/>
      <c r="E80" s="53"/>
      <c r="F80" s="53"/>
      <c r="G80" s="53"/>
      <c r="H80" s="53"/>
      <c r="I80" s="53"/>
      <c r="J80" s="53"/>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Bot="1" x14ac:dyDescent="0.6">
      <c r="A81" s="3"/>
      <c r="B81" s="8"/>
      <c r="C81" s="17"/>
      <c r="D81" s="18"/>
      <c r="E81" s="18"/>
      <c r="F81" s="18"/>
      <c r="G81" s="18"/>
      <c r="H81" s="18"/>
      <c r="I81" s="18"/>
      <c r="J81" s="52"/>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8.399999999999999" thickBot="1" x14ac:dyDescent="0.6">
      <c r="A82" s="3"/>
      <c r="B82" s="8"/>
      <c r="C82" s="22"/>
      <c r="D82" s="43">
        <v>8</v>
      </c>
      <c r="E82" s="186" t="s">
        <v>38</v>
      </c>
      <c r="F82" s="187"/>
      <c r="G82" s="187"/>
      <c r="H82" s="187"/>
      <c r="I82" s="188"/>
      <c r="J82" s="21"/>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 x14ac:dyDescent="0.55000000000000004">
      <c r="A83" s="3"/>
      <c r="B83" s="8"/>
      <c r="C83" s="22"/>
      <c r="D83" s="36"/>
      <c r="E83" s="20" t="s">
        <v>1729</v>
      </c>
      <c r="F83" s="20"/>
      <c r="G83" s="20"/>
      <c r="H83" s="20"/>
      <c r="I83" s="20"/>
      <c r="J83" s="21"/>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 x14ac:dyDescent="0.55000000000000004">
      <c r="A84" s="3"/>
      <c r="B84" s="8"/>
      <c r="C84" s="22"/>
      <c r="D84" s="36"/>
      <c r="E84" s="20"/>
      <c r="F84" s="20"/>
      <c r="G84" s="20"/>
      <c r="H84" s="20"/>
      <c r="I84" s="20"/>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399999999999999" thickBot="1" x14ac:dyDescent="0.6">
      <c r="A89" s="3"/>
      <c r="B89" s="8"/>
      <c r="C89" s="29"/>
      <c r="D89" s="44"/>
      <c r="E89" s="30"/>
      <c r="F89" s="30"/>
      <c r="G89" s="30"/>
      <c r="H89" s="30"/>
      <c r="I89" s="30"/>
      <c r="J89" s="3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x14ac:dyDescent="0.45">
      <c r="A90" s="3"/>
      <c r="B90" s="3"/>
      <c r="C90" s="5"/>
      <c r="D90" s="34"/>
      <c r="E90" s="5"/>
      <c r="F90" s="5"/>
      <c r="G90" s="5"/>
      <c r="H90" s="5"/>
      <c r="I90" s="5"/>
      <c r="J90" s="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x14ac:dyDescent="0.45">
      <c r="A91" s="3"/>
      <c r="B91" s="3"/>
      <c r="C91" s="3"/>
      <c r="D91" s="32"/>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3"/>
      <c r="D92" s="32"/>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row>
    <row r="190" spans="5:36" x14ac:dyDescent="0.45">
      <c r="E190" s="3"/>
      <c r="F190" s="3"/>
      <c r="G190" s="3"/>
      <c r="H190" s="3"/>
      <c r="I190" s="3"/>
      <c r="J190" s="3"/>
      <c r="K190" s="3"/>
      <c r="L190" s="3"/>
      <c r="M190" s="3"/>
      <c r="N190" s="3"/>
      <c r="O190" s="3"/>
      <c r="P190" s="3"/>
      <c r="Q190" s="3"/>
      <c r="R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L254" s="3"/>
      <c r="M254" s="3"/>
      <c r="N254" s="3"/>
      <c r="O254" s="3"/>
      <c r="P254" s="3"/>
      <c r="Q254" s="3"/>
      <c r="R254" s="3"/>
    </row>
    <row r="255" spans="5:18" x14ac:dyDescent="0.45">
      <c r="L255" s="3"/>
      <c r="M255" s="3"/>
      <c r="N255" s="3"/>
      <c r="O255" s="3"/>
      <c r="P255" s="3"/>
      <c r="Q255" s="3"/>
      <c r="R255" s="3"/>
    </row>
  </sheetData>
  <mergeCells count="12">
    <mergeCell ref="E67:I67"/>
    <mergeCell ref="E82:I82"/>
    <mergeCell ref="E11:I11"/>
    <mergeCell ref="E13:I13"/>
    <mergeCell ref="E15:I15"/>
    <mergeCell ref="E19:I19"/>
    <mergeCell ref="E21:I21"/>
    <mergeCell ref="E25:I25"/>
    <mergeCell ref="E26:I26"/>
    <mergeCell ref="E33:I33"/>
    <mergeCell ref="E34:I34"/>
    <mergeCell ref="D37:I3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5326177-ADA8-4C23-8257-2032A2192FE8}">
          <x14:formula1>
            <xm:f>Støtteark!$B$4:$B$11</xm:f>
          </x14:formula1>
          <xm:sqref>H62</xm:sqref>
        </x14:dataValidation>
        <x14:dataValidation type="list" allowBlank="1" showInputMessage="1" showErrorMessage="1" xr:uid="{80EF1A2E-8C7F-49B0-B955-6E604F7B1A84}">
          <x14:formula1>
            <xm:f>Støtteark!$M$3:$M$8</xm:f>
          </x14:formula1>
          <xm:sqref>E34:E35</xm:sqref>
        </x14:dataValidation>
        <x14:dataValidation type="list" allowBlank="1" showInputMessage="1" showErrorMessage="1" xr:uid="{BDFF58F2-6B90-44EF-BC1C-BB52E111E9DB}">
          <x14:formula1>
            <xm:f>Støtteark!$P$4:$P$7</xm:f>
          </x14:formula1>
          <xm:sqref>H61</xm:sqref>
        </x14:dataValidation>
        <x14:dataValidation type="list" allowBlank="1" showInputMessage="1" showErrorMessage="1" xr:uid="{5EC63985-CDAB-4B74-A624-FAD36D0E06FB}">
          <x14:formula1>
            <xm:f>Støtteark!$P$3:$P$7</xm:f>
          </x14:formula1>
          <xm:sqref>H40:H60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E8EB9-A233-4B1E-AEFD-DDD513124AC2}">
  <sheetPr>
    <tabColor theme="9" tint="-0.499984740745262"/>
  </sheetPr>
  <dimension ref="A1:AL261"/>
  <sheetViews>
    <sheetView topLeftCell="A34" zoomScaleNormal="100" workbookViewId="0">
      <selection activeCell="I63" sqref="I63"/>
    </sheetView>
  </sheetViews>
  <sheetFormatPr baseColWidth="10" defaultRowHeight="14.25" x14ac:dyDescent="0.45"/>
  <cols>
    <col min="4" max="4" width="4.9296875" style="45" customWidth="1"/>
    <col min="5" max="5" width="67.796875" customWidth="1"/>
    <col min="6" max="7" width="12.73046875" customWidth="1"/>
    <col min="8" max="8" width="79.265625" customWidth="1"/>
    <col min="9" max="9" width="50.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F8" s="18"/>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4" thickBot="1" x14ac:dyDescent="0.7">
      <c r="A18" s="3"/>
      <c r="B18" s="8"/>
      <c r="C18" s="17"/>
      <c r="D18" s="18"/>
      <c r="E18" s="68" t="s">
        <v>1732</v>
      </c>
      <c r="F18" s="55"/>
      <c r="G18" s="55"/>
      <c r="H18" s="55"/>
      <c r="I18" s="55"/>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73.25" customHeight="1" thickBot="1" x14ac:dyDescent="0.6">
      <c r="A19" s="3"/>
      <c r="B19" s="8"/>
      <c r="C19" s="17"/>
      <c r="D19" s="23"/>
      <c r="E19" s="192" t="s">
        <v>1759</v>
      </c>
      <c r="F19" s="193"/>
      <c r="G19" s="193"/>
      <c r="H19" s="193"/>
      <c r="I19" s="194"/>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23"/>
      <c r="E20" s="23"/>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20.65" customHeight="1" thickBot="1" x14ac:dyDescent="0.6">
      <c r="A25" s="3"/>
      <c r="B25" s="8"/>
      <c r="C25" s="137"/>
      <c r="D25" s="20"/>
      <c r="E25" s="198" t="s">
        <v>1779</v>
      </c>
      <c r="F25" s="199"/>
      <c r="G25" s="199"/>
      <c r="H25" s="199"/>
      <c r="I25" s="200"/>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8.65" customHeight="1" x14ac:dyDescent="0.55000000000000004">
      <c r="A31" s="3"/>
      <c r="B31" s="8"/>
      <c r="C31" s="160"/>
      <c r="D31" s="163"/>
      <c r="E31" s="163"/>
      <c r="F31" s="163"/>
      <c r="G31" s="163"/>
      <c r="H31" s="163"/>
      <c r="I31" s="163"/>
      <c r="J31" s="164"/>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x14ac:dyDescent="0.55000000000000004">
      <c r="A32" s="3"/>
      <c r="B32" s="8"/>
      <c r="C32" s="137"/>
      <c r="D32" s="165"/>
      <c r="E32" s="165"/>
      <c r="F32" s="166"/>
      <c r="G32" s="167"/>
      <c r="H32" s="165"/>
      <c r="I32" s="165"/>
      <c r="J32" s="168"/>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161" t="s">
        <v>1777</v>
      </c>
      <c r="E33" s="195" t="s">
        <v>12</v>
      </c>
      <c r="F33" s="196"/>
      <c r="G33" s="196"/>
      <c r="H33" s="196"/>
      <c r="I33" s="197"/>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88.9"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t="s">
        <v>1778</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8"/>
      <c r="E40" s="151"/>
      <c r="F40" s="152"/>
      <c r="G40" s="152"/>
      <c r="H40" s="151"/>
      <c r="I40" s="15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159"/>
      <c r="E41" s="156" t="s">
        <v>1785</v>
      </c>
      <c r="F41" s="157"/>
      <c r="G41" s="157"/>
      <c r="H41" s="157"/>
      <c r="I41" s="158"/>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6"/>
      <c r="E42" s="18" t="s">
        <v>18</v>
      </c>
      <c r="F42" s="18"/>
      <c r="G42" s="18"/>
      <c r="H42" s="18" t="s">
        <v>18</v>
      </c>
      <c r="I42" s="133">
        <v>222</v>
      </c>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20" t="s">
        <v>1770</v>
      </c>
      <c r="F43" s="18"/>
      <c r="G43" s="20"/>
      <c r="H43" s="20" t="s">
        <v>22</v>
      </c>
      <c r="I43" s="133">
        <v>3000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1771</v>
      </c>
      <c r="F44" s="18"/>
      <c r="G44" s="20"/>
      <c r="H44" s="20" t="s">
        <v>20</v>
      </c>
      <c r="I44" s="133">
        <v>4000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1772</v>
      </c>
      <c r="F45" s="18"/>
      <c r="G45" s="20"/>
      <c r="H45" s="20" t="s">
        <v>24</v>
      </c>
      <c r="I45" s="133">
        <v>50000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1773</v>
      </c>
      <c r="F46" s="20"/>
      <c r="G46" s="20"/>
      <c r="H46" s="20" t="s">
        <v>42</v>
      </c>
      <c r="I46" s="133">
        <v>6000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6"/>
      <c r="E47" s="24"/>
      <c r="F47" s="24"/>
      <c r="G47" s="24"/>
      <c r="H47" s="24"/>
      <c r="I47" s="155"/>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154"/>
      <c r="E48" s="156" t="s">
        <v>1774</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6"/>
      <c r="E49" s="18" t="s">
        <v>1781</v>
      </c>
      <c r="F49" s="18"/>
      <c r="G49" s="18"/>
      <c r="H49" s="18" t="s">
        <v>20</v>
      </c>
      <c r="I49" s="133">
        <v>50000</v>
      </c>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20" t="s">
        <v>1772</v>
      </c>
      <c r="F50" s="20"/>
      <c r="G50" s="20"/>
      <c r="H50" s="20" t="s">
        <v>24</v>
      </c>
      <c r="I50" s="133">
        <v>75000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18</v>
      </c>
      <c r="F51" s="20"/>
      <c r="G51" s="20"/>
      <c r="H51" s="20" t="s">
        <v>18</v>
      </c>
      <c r="I51" s="133">
        <v>80000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1782</v>
      </c>
      <c r="F52" s="20"/>
      <c r="G52" s="20"/>
      <c r="H52" s="20" t="s">
        <v>23</v>
      </c>
      <c r="I52" s="133">
        <v>10000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1783</v>
      </c>
      <c r="F53" s="20"/>
      <c r="G53" s="20"/>
      <c r="H53" s="20" t="s">
        <v>22</v>
      </c>
      <c r="I53" s="133">
        <v>5000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6"/>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154"/>
      <c r="E55" s="156" t="s">
        <v>1784</v>
      </c>
      <c r="F55" s="157"/>
      <c r="G55" s="157"/>
      <c r="H55" s="157"/>
      <c r="I55" s="158"/>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1786</v>
      </c>
      <c r="F56" s="18"/>
      <c r="G56" s="18"/>
      <c r="H56" s="18"/>
      <c r="I56" s="133">
        <v>80000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1787</v>
      </c>
      <c r="F57" s="20"/>
      <c r="G57" s="20"/>
      <c r="H57" s="20" t="s">
        <v>20</v>
      </c>
      <c r="I57" s="133">
        <v>20000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1788</v>
      </c>
      <c r="F58" s="20"/>
      <c r="G58" s="20"/>
      <c r="H58" s="20" t="s">
        <v>22</v>
      </c>
      <c r="I58" s="133">
        <v>30000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1789</v>
      </c>
      <c r="F59" s="20"/>
      <c r="G59" s="20"/>
      <c r="H59" s="20" t="s">
        <v>18</v>
      </c>
      <c r="I59" s="133">
        <v>200000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1790</v>
      </c>
      <c r="F60" s="20"/>
      <c r="G60" s="20"/>
      <c r="H60" s="20" t="s">
        <v>19</v>
      </c>
      <c r="I60" s="133">
        <v>250000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1791</v>
      </c>
      <c r="F61" s="20"/>
      <c r="G61" s="20"/>
      <c r="H61" s="20" t="s">
        <v>24</v>
      </c>
      <c r="I61" s="133">
        <v>500000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173" t="s">
        <v>1792</v>
      </c>
      <c r="F62" s="20"/>
      <c r="G62" s="20"/>
      <c r="H62" s="20" t="s">
        <v>21</v>
      </c>
      <c r="I62" s="133">
        <v>550000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t="s">
        <v>1767</v>
      </c>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36"/>
      <c r="E64" s="20" t="s">
        <v>1767</v>
      </c>
      <c r="F64" s="20"/>
      <c r="G64" s="20"/>
      <c r="H64" s="20"/>
      <c r="I64" s="133"/>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 x14ac:dyDescent="0.55000000000000004">
      <c r="A65" s="3"/>
      <c r="B65" s="8"/>
      <c r="C65" s="22"/>
      <c r="D65" s="36"/>
      <c r="E65" s="20" t="s">
        <v>1767</v>
      </c>
      <c r="F65" s="20"/>
      <c r="G65" s="20"/>
      <c r="H65" s="20"/>
      <c r="I65" s="133"/>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 x14ac:dyDescent="0.55000000000000004">
      <c r="A66" s="3"/>
      <c r="B66" s="8"/>
      <c r="C66" s="22"/>
      <c r="D66" s="36"/>
      <c r="E66" s="20" t="s">
        <v>1767</v>
      </c>
      <c r="F66" s="20"/>
      <c r="G66" s="20"/>
      <c r="H66" s="20"/>
      <c r="I66" s="133">
        <v>0</v>
      </c>
      <c r="J66" s="2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18" x14ac:dyDescent="0.55000000000000004">
      <c r="A67" s="3"/>
      <c r="B67" s="8"/>
      <c r="C67" s="22"/>
      <c r="D67" s="36"/>
      <c r="E67" s="20"/>
      <c r="F67" s="20"/>
      <c r="G67" s="20"/>
      <c r="H67" s="20"/>
      <c r="I67" s="133">
        <v>0</v>
      </c>
      <c r="J67" s="21"/>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8" x14ac:dyDescent="0.55000000000000004">
      <c r="A68" s="3"/>
      <c r="B68" s="8"/>
      <c r="C68" s="22"/>
      <c r="D68" s="40"/>
      <c r="E68" s="142" t="s">
        <v>46</v>
      </c>
      <c r="F68" s="24"/>
      <c r="G68" s="24"/>
      <c r="H68" s="24"/>
      <c r="I68" s="135">
        <f>I69-(SUMIF(H41:H67,"Aktivitet utenfor statsstøtteregelverket",I41:I67))</f>
        <v>1907222</v>
      </c>
      <c r="J68" s="21"/>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8.399999999999999" thickBot="1" x14ac:dyDescent="0.6">
      <c r="A69" s="3"/>
      <c r="B69" s="8"/>
      <c r="C69" s="22"/>
      <c r="D69" s="41"/>
      <c r="E69" s="141" t="s">
        <v>26</v>
      </c>
      <c r="F69" s="26"/>
      <c r="G69" s="26"/>
      <c r="H69" s="26"/>
      <c r="I69" s="140">
        <f>SUM(I41:I67)</f>
        <v>1913222</v>
      </c>
      <c r="J69" s="21"/>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75" thickTop="1" thickBot="1" x14ac:dyDescent="0.6">
      <c r="A70" s="3"/>
      <c r="B70" s="8"/>
      <c r="C70" s="50"/>
      <c r="D70" s="54"/>
      <c r="E70" s="55"/>
      <c r="F70" s="55"/>
      <c r="G70" s="55"/>
      <c r="H70" s="55"/>
      <c r="I70" s="55"/>
      <c r="J70" s="51"/>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6" customHeight="1" thickBot="1" x14ac:dyDescent="0.6">
      <c r="A71" s="3"/>
      <c r="B71" s="8"/>
      <c r="C71" s="57"/>
      <c r="D71" s="58"/>
      <c r="E71" s="59"/>
      <c r="F71" s="59"/>
      <c r="G71" s="59"/>
      <c r="H71" s="59"/>
      <c r="I71" s="59"/>
      <c r="J71" s="60"/>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21" x14ac:dyDescent="0.65">
      <c r="A72" s="3"/>
      <c r="B72" s="8"/>
      <c r="C72" s="17"/>
      <c r="D72" s="54"/>
      <c r="E72" s="68" t="s">
        <v>1737</v>
      </c>
      <c r="F72" s="55"/>
      <c r="G72" s="55"/>
      <c r="H72" s="55"/>
      <c r="I72" s="55"/>
      <c r="J72" s="52"/>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72" customHeight="1" x14ac:dyDescent="0.55000000000000004">
      <c r="A73" s="3"/>
      <c r="B73" s="8"/>
      <c r="C73" s="137"/>
      <c r="D73" s="36"/>
      <c r="E73" s="181" t="s">
        <v>1775</v>
      </c>
      <c r="F73" s="184"/>
      <c r="G73" s="184"/>
      <c r="H73" s="184"/>
      <c r="I73" s="185"/>
      <c r="J73" s="52"/>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399999999999999" thickBot="1" x14ac:dyDescent="0.6">
      <c r="A74" s="3"/>
      <c r="B74" s="8"/>
      <c r="C74" s="17"/>
      <c r="D74" s="144"/>
      <c r="E74" s="23"/>
      <c r="F74" s="114"/>
      <c r="G74" s="114"/>
      <c r="H74" s="150"/>
      <c r="I74" s="139"/>
      <c r="J74" s="52"/>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399999999999999" thickBot="1" x14ac:dyDescent="0.6">
      <c r="A75" s="3"/>
      <c r="B75" s="8"/>
      <c r="C75" s="22"/>
      <c r="D75" s="42">
        <v>7</v>
      </c>
      <c r="E75" s="27" t="s">
        <v>34</v>
      </c>
      <c r="F75" s="117"/>
      <c r="G75" s="138"/>
      <c r="H75" s="148" t="s">
        <v>1765</v>
      </c>
      <c r="I75" s="15" t="s">
        <v>1706</v>
      </c>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t="s">
        <v>32</v>
      </c>
      <c r="F76" s="20"/>
      <c r="G76" s="20"/>
      <c r="H76" s="18"/>
      <c r="I76" s="109">
        <v>0</v>
      </c>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1764</v>
      </c>
      <c r="F77" s="20"/>
      <c r="G77" s="20"/>
      <c r="H77" s="24"/>
      <c r="I77" s="112">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33</v>
      </c>
      <c r="F78" s="20"/>
      <c r="G78" s="145"/>
      <c r="H78" s="147">
        <v>0</v>
      </c>
      <c r="I78" s="146">
        <f>H78*700</f>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0"/>
      <c r="F79" s="20"/>
      <c r="G79" s="20"/>
      <c r="H79" s="20"/>
      <c r="I79" s="134"/>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 x14ac:dyDescent="0.55000000000000004">
      <c r="A80" s="3"/>
      <c r="B80" s="8"/>
      <c r="C80" s="22"/>
      <c r="D80" s="36"/>
      <c r="E80" s="20"/>
      <c r="F80" s="20"/>
      <c r="G80" s="20"/>
      <c r="H80" s="20"/>
      <c r="I80" s="134"/>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 x14ac:dyDescent="0.55000000000000004">
      <c r="A81" s="3"/>
      <c r="B81" s="8"/>
      <c r="C81" s="22"/>
      <c r="D81" s="36"/>
      <c r="E81" s="20" t="s">
        <v>35</v>
      </c>
      <c r="F81" s="20"/>
      <c r="G81" s="20"/>
      <c r="H81" s="20"/>
      <c r="I81" s="134">
        <v>0</v>
      </c>
      <c r="J81" s="2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8" x14ac:dyDescent="0.55000000000000004">
      <c r="A82" s="3"/>
      <c r="B82" s="8"/>
      <c r="C82" s="22"/>
      <c r="D82" s="36"/>
      <c r="E82" s="20" t="s">
        <v>36</v>
      </c>
      <c r="F82" s="20"/>
      <c r="G82" s="20"/>
      <c r="H82" s="20"/>
      <c r="I82" s="134">
        <v>0</v>
      </c>
      <c r="J82" s="21"/>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 x14ac:dyDescent="0.55000000000000004">
      <c r="A83" s="3"/>
      <c r="B83" s="8"/>
      <c r="C83" s="22"/>
      <c r="D83" s="36"/>
      <c r="E83" s="24"/>
      <c r="F83" s="24"/>
      <c r="G83" s="24"/>
      <c r="H83" s="24"/>
      <c r="I83" s="135"/>
      <c r="J83" s="21"/>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38"/>
      <c r="E84" s="81" t="s">
        <v>37</v>
      </c>
      <c r="F84" s="121"/>
      <c r="G84" s="16"/>
      <c r="H84" s="120"/>
      <c r="I84" s="136">
        <f>SUM(I76:I82)</f>
        <v>0</v>
      </c>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399999999999999" thickTop="1" x14ac:dyDescent="0.55000000000000004">
      <c r="A85" s="3"/>
      <c r="B85" s="8"/>
      <c r="C85" s="50"/>
      <c r="D85" s="40"/>
      <c r="E85" s="24"/>
      <c r="F85" s="24"/>
      <c r="G85" s="24"/>
      <c r="H85" s="24"/>
      <c r="I85" s="24"/>
      <c r="J85" s="5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6.75" customHeight="1" x14ac:dyDescent="0.55000000000000004">
      <c r="A86" s="3"/>
      <c r="B86" s="8"/>
      <c r="C86" s="53"/>
      <c r="D86" s="53"/>
      <c r="E86" s="53"/>
      <c r="F86" s="53"/>
      <c r="G86" s="53"/>
      <c r="H86" s="53"/>
      <c r="I86" s="53"/>
      <c r="J86" s="53"/>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399999999999999" thickBot="1" x14ac:dyDescent="0.6">
      <c r="A87" s="3"/>
      <c r="B87" s="8"/>
      <c r="C87" s="17"/>
      <c r="D87" s="18"/>
      <c r="E87" s="18"/>
      <c r="F87" s="18"/>
      <c r="G87" s="18"/>
      <c r="H87" s="18"/>
      <c r="I87" s="18"/>
      <c r="J87" s="52"/>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399999999999999" thickBot="1" x14ac:dyDescent="0.6">
      <c r="A88" s="3"/>
      <c r="B88" s="8"/>
      <c r="C88" s="22"/>
      <c r="D88" s="43">
        <v>8</v>
      </c>
      <c r="E88" s="186" t="s">
        <v>38</v>
      </c>
      <c r="F88" s="187"/>
      <c r="G88" s="187"/>
      <c r="H88" s="187"/>
      <c r="I88" s="188"/>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t="s">
        <v>1729</v>
      </c>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 x14ac:dyDescent="0.55000000000000004">
      <c r="A91" s="3"/>
      <c r="B91" s="8"/>
      <c r="C91" s="22"/>
      <c r="D91" s="36"/>
      <c r="E91" s="20"/>
      <c r="F91" s="20"/>
      <c r="G91" s="20"/>
      <c r="H91" s="20"/>
      <c r="I91" s="20"/>
      <c r="J91" s="2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ht="18" x14ac:dyDescent="0.55000000000000004">
      <c r="A92" s="3"/>
      <c r="B92" s="8"/>
      <c r="C92" s="22"/>
      <c r="D92" s="36"/>
      <c r="E92" s="20"/>
      <c r="F92" s="20"/>
      <c r="G92" s="20"/>
      <c r="H92" s="20"/>
      <c r="I92" s="20"/>
      <c r="J92" s="21"/>
      <c r="K92" s="4"/>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ht="18" x14ac:dyDescent="0.55000000000000004">
      <c r="A93" s="3"/>
      <c r="B93" s="8"/>
      <c r="C93" s="22"/>
      <c r="D93" s="36"/>
      <c r="E93" s="20"/>
      <c r="F93" s="20"/>
      <c r="G93" s="20"/>
      <c r="H93" s="20"/>
      <c r="I93" s="20"/>
      <c r="J93" s="21"/>
      <c r="K93" s="4"/>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ht="18" x14ac:dyDescent="0.55000000000000004">
      <c r="A94" s="3"/>
      <c r="B94" s="8"/>
      <c r="C94" s="22"/>
      <c r="D94" s="36"/>
      <c r="E94" s="20"/>
      <c r="F94" s="20"/>
      <c r="G94" s="20"/>
      <c r="H94" s="20"/>
      <c r="I94" s="20"/>
      <c r="J94" s="21"/>
      <c r="K94" s="4"/>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ht="18.399999999999999" thickBot="1" x14ac:dyDescent="0.6">
      <c r="A95" s="3"/>
      <c r="B95" s="8"/>
      <c r="C95" s="29"/>
      <c r="D95" s="44"/>
      <c r="E95" s="30"/>
      <c r="F95" s="30"/>
      <c r="G95" s="30"/>
      <c r="H95" s="30"/>
      <c r="I95" s="30"/>
      <c r="J95" s="31"/>
      <c r="K95" s="4"/>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5"/>
      <c r="D96" s="34"/>
      <c r="E96" s="5"/>
      <c r="F96" s="5"/>
      <c r="G96" s="5"/>
      <c r="H96" s="5"/>
      <c r="I96" s="5"/>
      <c r="J96" s="5"/>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spans="1:38"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spans="1:38"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8"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8"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8"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8"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8"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8"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8"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8"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8"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8"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8"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8"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8"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8"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A170" s="3"/>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A171" s="3"/>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A172" s="3"/>
      <c r="B172" s="3"/>
      <c r="C172" s="3"/>
      <c r="D172" s="32"/>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A173" s="3"/>
      <c r="B173" s="3"/>
      <c r="C173" s="3"/>
      <c r="D173" s="32"/>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B174" s="3"/>
      <c r="C174" s="3"/>
      <c r="D174" s="32"/>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B175" s="3"/>
      <c r="C175" s="3"/>
      <c r="D175" s="32"/>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5:36" x14ac:dyDescent="0.45">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row>
    <row r="193" spans="5:36" x14ac:dyDescent="0.45">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row>
    <row r="194" spans="5:36" x14ac:dyDescent="0.45">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5:36" x14ac:dyDescent="0.45">
      <c r="E195" s="3"/>
      <c r="F195" s="3"/>
      <c r="G195" s="3"/>
      <c r="H195" s="3"/>
      <c r="I195" s="3"/>
      <c r="J195" s="3"/>
      <c r="K195" s="3"/>
      <c r="L195" s="3"/>
      <c r="M195" s="3"/>
      <c r="N195" s="3"/>
      <c r="O195" s="3"/>
      <c r="P195" s="3"/>
      <c r="Q195" s="3"/>
      <c r="R195" s="3"/>
    </row>
    <row r="196" spans="5:36" x14ac:dyDescent="0.45">
      <c r="E196" s="3"/>
      <c r="F196" s="3"/>
      <c r="G196" s="3"/>
      <c r="H196" s="3"/>
      <c r="I196" s="3"/>
      <c r="J196" s="3"/>
      <c r="K196" s="3"/>
      <c r="L196" s="3"/>
      <c r="M196" s="3"/>
      <c r="N196" s="3"/>
      <c r="O196" s="3"/>
      <c r="P196" s="3"/>
      <c r="Q196" s="3"/>
      <c r="R196" s="3"/>
    </row>
    <row r="197" spans="5:36" x14ac:dyDescent="0.45">
      <c r="E197" s="3"/>
      <c r="F197" s="3"/>
      <c r="G197" s="3"/>
      <c r="H197" s="3"/>
      <c r="I197" s="3"/>
      <c r="J197" s="3"/>
      <c r="K197" s="3"/>
      <c r="L197" s="3"/>
      <c r="M197" s="3"/>
      <c r="N197" s="3"/>
      <c r="O197" s="3"/>
      <c r="P197" s="3"/>
      <c r="Q197" s="3"/>
      <c r="R197" s="3"/>
    </row>
    <row r="198" spans="5:36" x14ac:dyDescent="0.45">
      <c r="E198" s="3"/>
      <c r="F198" s="3"/>
      <c r="G198" s="3"/>
      <c r="H198" s="3"/>
      <c r="I198" s="3"/>
      <c r="J198" s="3"/>
      <c r="K198" s="3"/>
      <c r="L198" s="3"/>
      <c r="M198" s="3"/>
      <c r="N198" s="3"/>
      <c r="O198" s="3"/>
      <c r="P198" s="3"/>
      <c r="Q198" s="3"/>
      <c r="R198" s="3"/>
    </row>
    <row r="199" spans="5:36" x14ac:dyDescent="0.45">
      <c r="E199" s="3"/>
      <c r="F199" s="3"/>
      <c r="G199" s="3"/>
      <c r="H199" s="3"/>
      <c r="I199" s="3"/>
      <c r="J199" s="3"/>
      <c r="K199" s="3"/>
      <c r="L199" s="3"/>
      <c r="M199" s="3"/>
      <c r="N199" s="3"/>
      <c r="O199" s="3"/>
      <c r="P199" s="3"/>
      <c r="Q199" s="3"/>
      <c r="R199" s="3"/>
    </row>
    <row r="200" spans="5:36" x14ac:dyDescent="0.45">
      <c r="E200" s="3"/>
      <c r="F200" s="3"/>
      <c r="G200" s="3"/>
      <c r="H200" s="3"/>
      <c r="I200" s="3"/>
      <c r="J200" s="3"/>
      <c r="K200" s="3"/>
      <c r="L200" s="3"/>
      <c r="M200" s="3"/>
      <c r="N200" s="3"/>
      <c r="O200" s="3"/>
      <c r="P200" s="3"/>
      <c r="Q200" s="3"/>
      <c r="R200" s="3"/>
    </row>
    <row r="201" spans="5:36" x14ac:dyDescent="0.45">
      <c r="E201" s="3"/>
      <c r="F201" s="3"/>
      <c r="G201" s="3"/>
      <c r="H201" s="3"/>
      <c r="I201" s="3"/>
      <c r="J201" s="3"/>
      <c r="K201" s="3"/>
      <c r="L201" s="3"/>
      <c r="M201" s="3"/>
      <c r="N201" s="3"/>
      <c r="O201" s="3"/>
      <c r="P201" s="3"/>
      <c r="Q201" s="3"/>
      <c r="R201" s="3"/>
    </row>
    <row r="202" spans="5:36" x14ac:dyDescent="0.45">
      <c r="E202" s="3"/>
      <c r="F202" s="3"/>
      <c r="G202" s="3"/>
      <c r="H202" s="3"/>
      <c r="I202" s="3"/>
      <c r="J202" s="3"/>
      <c r="K202" s="3"/>
      <c r="L202" s="3"/>
      <c r="M202" s="3"/>
      <c r="N202" s="3"/>
      <c r="O202" s="3"/>
      <c r="P202" s="3"/>
      <c r="Q202" s="3"/>
      <c r="R202" s="3"/>
    </row>
    <row r="203" spans="5:36" x14ac:dyDescent="0.45">
      <c r="E203" s="3"/>
      <c r="F203" s="3"/>
      <c r="G203" s="3"/>
      <c r="H203" s="3"/>
      <c r="I203" s="3"/>
      <c r="J203" s="3"/>
      <c r="K203" s="3"/>
      <c r="L203" s="3"/>
      <c r="M203" s="3"/>
      <c r="N203" s="3"/>
      <c r="O203" s="3"/>
      <c r="P203" s="3"/>
      <c r="Q203" s="3"/>
      <c r="R203" s="3"/>
    </row>
    <row r="204" spans="5:36" x14ac:dyDescent="0.45">
      <c r="E204" s="3"/>
      <c r="F204" s="3"/>
      <c r="G204" s="3"/>
      <c r="H204" s="3"/>
      <c r="I204" s="3"/>
      <c r="J204" s="3"/>
      <c r="K204" s="3"/>
      <c r="L204" s="3"/>
      <c r="M204" s="3"/>
      <c r="N204" s="3"/>
      <c r="O204" s="3"/>
      <c r="P204" s="3"/>
      <c r="Q204" s="3"/>
      <c r="R204" s="3"/>
    </row>
    <row r="205" spans="5:36" x14ac:dyDescent="0.45">
      <c r="E205" s="3"/>
      <c r="F205" s="3"/>
      <c r="G205" s="3"/>
      <c r="H205" s="3"/>
      <c r="I205" s="3"/>
      <c r="J205" s="3"/>
      <c r="K205" s="3"/>
      <c r="L205" s="3"/>
      <c r="M205" s="3"/>
      <c r="N205" s="3"/>
      <c r="O205" s="3"/>
      <c r="P205" s="3"/>
      <c r="Q205" s="3"/>
      <c r="R205" s="3"/>
    </row>
    <row r="206" spans="5:36" x14ac:dyDescent="0.45">
      <c r="E206" s="3"/>
      <c r="F206" s="3"/>
      <c r="G206" s="3"/>
      <c r="H206" s="3"/>
      <c r="I206" s="3"/>
      <c r="J206" s="3"/>
      <c r="K206" s="3"/>
      <c r="L206" s="3"/>
      <c r="M206" s="3"/>
      <c r="N206" s="3"/>
      <c r="O206" s="3"/>
      <c r="P206" s="3"/>
      <c r="Q206" s="3"/>
      <c r="R206" s="3"/>
    </row>
    <row r="207" spans="5:36" x14ac:dyDescent="0.45">
      <c r="E207" s="3"/>
      <c r="F207" s="3"/>
      <c r="G207" s="3"/>
      <c r="H207" s="3"/>
      <c r="I207" s="3"/>
      <c r="J207" s="3"/>
      <c r="K207" s="3"/>
      <c r="L207" s="3"/>
      <c r="M207" s="3"/>
      <c r="N207" s="3"/>
      <c r="O207" s="3"/>
      <c r="P207" s="3"/>
      <c r="Q207" s="3"/>
      <c r="R207" s="3"/>
    </row>
    <row r="208" spans="5:36"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E256" s="3"/>
      <c r="F256" s="3"/>
      <c r="G256" s="3"/>
      <c r="H256" s="3"/>
      <c r="I256" s="3"/>
      <c r="J256" s="3"/>
      <c r="K256" s="3"/>
      <c r="L256" s="3"/>
      <c r="M256" s="3"/>
      <c r="N256" s="3"/>
      <c r="O256" s="3"/>
      <c r="P256" s="3"/>
      <c r="Q256" s="3"/>
      <c r="R256" s="3"/>
    </row>
    <row r="257" spans="5:18" x14ac:dyDescent="0.45">
      <c r="E257" s="3"/>
      <c r="F257" s="3"/>
      <c r="G257" s="3"/>
      <c r="H257" s="3"/>
      <c r="I257" s="3"/>
      <c r="J257" s="3"/>
      <c r="K257" s="3"/>
      <c r="L257" s="3"/>
      <c r="M257" s="3"/>
      <c r="N257" s="3"/>
      <c r="O257" s="3"/>
      <c r="P257" s="3"/>
      <c r="Q257" s="3"/>
      <c r="R257" s="3"/>
    </row>
    <row r="258" spans="5:18" x14ac:dyDescent="0.45">
      <c r="E258" s="3"/>
      <c r="F258" s="3"/>
      <c r="G258" s="3"/>
      <c r="H258" s="3"/>
      <c r="I258" s="3"/>
      <c r="J258" s="3"/>
      <c r="K258" s="3"/>
      <c r="L258" s="3"/>
      <c r="M258" s="3"/>
      <c r="N258" s="3"/>
      <c r="O258" s="3"/>
      <c r="P258" s="3"/>
      <c r="Q258" s="3"/>
      <c r="R258" s="3"/>
    </row>
    <row r="259" spans="5:18" x14ac:dyDescent="0.45">
      <c r="E259" s="3"/>
      <c r="F259" s="3"/>
      <c r="G259" s="3"/>
      <c r="H259" s="3"/>
      <c r="I259" s="3"/>
      <c r="J259" s="3"/>
      <c r="K259" s="3"/>
      <c r="L259" s="3"/>
      <c r="M259" s="3"/>
      <c r="N259" s="3"/>
      <c r="O259" s="3"/>
      <c r="P259" s="3"/>
      <c r="Q259" s="3"/>
      <c r="R259" s="3"/>
    </row>
    <row r="260" spans="5:18" x14ac:dyDescent="0.45">
      <c r="L260" s="3"/>
      <c r="M260" s="3"/>
      <c r="N260" s="3"/>
      <c r="O260" s="3"/>
      <c r="P260" s="3"/>
      <c r="Q260" s="3"/>
      <c r="R260" s="3"/>
    </row>
    <row r="261" spans="5:18" x14ac:dyDescent="0.45">
      <c r="L261" s="3"/>
      <c r="M261" s="3"/>
      <c r="N261" s="3"/>
      <c r="O261" s="3"/>
      <c r="P261" s="3"/>
      <c r="Q261" s="3"/>
      <c r="R261" s="3"/>
    </row>
  </sheetData>
  <mergeCells count="12">
    <mergeCell ref="E34:I34"/>
    <mergeCell ref="D37:I37"/>
    <mergeCell ref="E73:I73"/>
    <mergeCell ref="E88:I88"/>
    <mergeCell ref="E11:I11"/>
    <mergeCell ref="E13:I13"/>
    <mergeCell ref="E15:I15"/>
    <mergeCell ref="E19:I19"/>
    <mergeCell ref="E21:I21"/>
    <mergeCell ref="E33:I33"/>
    <mergeCell ref="E26:I26"/>
    <mergeCell ref="E25:I2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A87148D-CA19-408D-B249-C39B8C67D015}">
          <x14:formula1>
            <xm:f>Støtteark!$M$3:$M$8</xm:f>
          </x14:formula1>
          <xm:sqref>E34:E35</xm:sqref>
        </x14:dataValidation>
        <x14:dataValidation type="list" allowBlank="1" showInputMessage="1" showErrorMessage="1" xr:uid="{1626C341-6B26-49FB-AE13-3252DDB366CD}">
          <x14:formula1>
            <xm:f>Støtteark!$B$3:$B$11</xm:f>
          </x14:formula1>
          <xm:sqref>H41:H67</xm:sqref>
        </x14:dataValidation>
        <x14:dataValidation type="list" allowBlank="1" showInputMessage="1" showErrorMessage="1" xr:uid="{065E6262-0EE0-4502-B5E9-D95D9F26F06F}">
          <x14:formula1>
            <xm:f>Støtteark!$B$4:$B$11</xm:f>
          </x14:formula1>
          <xm:sqref>H68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A2415-E3F4-428C-BB20-09F44E418AC2}">
  <sheetPr>
    <tabColor theme="4" tint="-0.499984740745262"/>
  </sheetPr>
  <dimension ref="A1:AL255"/>
  <sheetViews>
    <sheetView topLeftCell="A25" zoomScale="70" zoomScaleNormal="70" workbookViewId="0">
      <selection activeCell="E25" sqref="E25:I25"/>
    </sheetView>
  </sheetViews>
  <sheetFormatPr baseColWidth="10" defaultRowHeight="14.25" x14ac:dyDescent="0.45"/>
  <cols>
    <col min="4" max="4" width="4.9296875" style="45" customWidth="1"/>
    <col min="5" max="5" width="52.19921875" customWidth="1"/>
    <col min="6" max="7" width="8.19921875" customWidth="1"/>
    <col min="8" max="8" width="73.9296875" customWidth="1"/>
    <col min="9" max="9" width="37.39843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1747</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c r="F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73.25" customHeight="1" x14ac:dyDescent="0.55000000000000004">
      <c r="A19" s="3"/>
      <c r="B19" s="8"/>
      <c r="C19" s="17"/>
      <c r="D19" s="20"/>
      <c r="E19" s="181" t="s">
        <v>1759</v>
      </c>
      <c r="F19" s="184"/>
      <c r="G19" s="184"/>
      <c r="H19" s="184"/>
      <c r="I19" s="185"/>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23"/>
      <c r="E20" s="30"/>
      <c r="F20" s="55"/>
      <c r="G20" s="55"/>
      <c r="H20" s="104"/>
      <c r="I20" s="104"/>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20.65" customHeight="1" thickBot="1" x14ac:dyDescent="0.6">
      <c r="A25" s="3"/>
      <c r="B25" s="8"/>
      <c r="C25" s="137"/>
      <c r="D25" s="20"/>
      <c r="E25" s="201" t="s">
        <v>1780</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131"/>
      <c r="E34" s="179"/>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132" t="s">
        <v>1732</v>
      </c>
      <c r="E36" s="119"/>
      <c r="F36" s="119"/>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55"/>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5"/>
      <c r="E40" s="18"/>
      <c r="F40" s="18"/>
      <c r="G40" s="18"/>
      <c r="H40" s="18"/>
      <c r="I40" s="109">
        <v>0</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156" t="s">
        <v>1768</v>
      </c>
      <c r="F41" s="157"/>
      <c r="G41" s="157"/>
      <c r="H41" s="157"/>
      <c r="I41" s="158">
        <v>0</v>
      </c>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 x14ac:dyDescent="0.55000000000000004">
      <c r="A42" s="3"/>
      <c r="B42" s="8"/>
      <c r="C42" s="22"/>
      <c r="D42" s="36"/>
      <c r="E42" s="18" t="s">
        <v>1767</v>
      </c>
      <c r="F42" s="18"/>
      <c r="G42" s="18"/>
      <c r="H42" s="18"/>
      <c r="I42" s="170">
        <v>0</v>
      </c>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20" t="s">
        <v>1767</v>
      </c>
      <c r="F43" s="18"/>
      <c r="G43" s="20"/>
      <c r="H43" s="20"/>
      <c r="I43" s="170"/>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20"/>
      <c r="G46" s="20"/>
      <c r="H46" s="20"/>
      <c r="I46" s="170"/>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399999999999999" thickBot="1" x14ac:dyDescent="0.6">
      <c r="A47" s="3"/>
      <c r="B47" s="8"/>
      <c r="C47" s="22"/>
      <c r="D47" s="36"/>
      <c r="E47" s="24"/>
      <c r="F47" s="24"/>
      <c r="G47" s="24"/>
      <c r="H47" s="24"/>
      <c r="I47" s="171"/>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156" t="s">
        <v>1769</v>
      </c>
      <c r="F48" s="157"/>
      <c r="G48" s="157"/>
      <c r="H48" s="157"/>
      <c r="I48" s="158"/>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 x14ac:dyDescent="0.55000000000000004">
      <c r="A49" s="3"/>
      <c r="B49" s="8"/>
      <c r="C49" s="22"/>
      <c r="D49" s="36"/>
      <c r="E49" s="18" t="s">
        <v>1767</v>
      </c>
      <c r="F49" s="18"/>
      <c r="G49" s="18"/>
      <c r="H49" s="18"/>
      <c r="I49" s="133"/>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20" t="s">
        <v>1767</v>
      </c>
      <c r="F50" s="20"/>
      <c r="G50" s="20"/>
      <c r="H50" s="20"/>
      <c r="I50" s="133"/>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399999999999999" thickBot="1" x14ac:dyDescent="0.6">
      <c r="A54" s="3"/>
      <c r="B54" s="8"/>
      <c r="C54" s="22"/>
      <c r="D54" s="36"/>
      <c r="E54" s="24"/>
      <c r="F54" s="24"/>
      <c r="G54" s="24"/>
      <c r="H54" s="24"/>
      <c r="I54" s="155"/>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156" t="s">
        <v>1769</v>
      </c>
      <c r="F55" s="157"/>
      <c r="G55" s="157"/>
      <c r="H55" s="157"/>
      <c r="I55" s="158">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 x14ac:dyDescent="0.55000000000000004">
      <c r="A56" s="3"/>
      <c r="B56" s="8"/>
      <c r="C56" s="22"/>
      <c r="D56" s="36"/>
      <c r="E56" s="18" t="s">
        <v>1767</v>
      </c>
      <c r="F56" s="18"/>
      <c r="G56" s="18"/>
      <c r="H56" s="18"/>
      <c r="I56" s="133">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20" t="s">
        <v>1767</v>
      </c>
      <c r="F57" s="20"/>
      <c r="G57" s="20"/>
      <c r="H57" s="20"/>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c r="F61" s="20"/>
      <c r="G61" s="20"/>
      <c r="H61" s="20"/>
      <c r="I61" s="109">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40"/>
      <c r="E62" s="24" t="s">
        <v>46</v>
      </c>
      <c r="F62" s="24"/>
      <c r="G62" s="24"/>
      <c r="H62" s="24"/>
      <c r="I62" s="110">
        <f>I63-(SUMIF(H40:H61,"Aktivitet utenfor statsstøtteregelverket",I40:I61))</f>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399999999999999" thickBot="1" x14ac:dyDescent="0.6">
      <c r="A63" s="3"/>
      <c r="B63" s="8"/>
      <c r="C63" s="22"/>
      <c r="D63" s="41"/>
      <c r="E63" s="26" t="s">
        <v>26</v>
      </c>
      <c r="F63" s="26"/>
      <c r="G63" s="26"/>
      <c r="H63" s="26"/>
      <c r="I63" s="111">
        <f>SUM(I40:I61)</f>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75" thickTop="1" thickBot="1" x14ac:dyDescent="0.6">
      <c r="A64" s="3"/>
      <c r="B64" s="8"/>
      <c r="C64" s="50"/>
      <c r="D64" s="54"/>
      <c r="E64" s="55"/>
      <c r="F64" s="55"/>
      <c r="G64" s="55"/>
      <c r="H64" s="55"/>
      <c r="I64" s="55"/>
      <c r="J64" s="5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6" customHeight="1" thickBot="1" x14ac:dyDescent="0.6">
      <c r="A65" s="3"/>
      <c r="B65" s="8"/>
      <c r="C65" s="57"/>
      <c r="D65" s="58"/>
      <c r="E65" s="59"/>
      <c r="F65" s="59"/>
      <c r="G65" s="59"/>
      <c r="H65" s="59"/>
      <c r="I65" s="59"/>
      <c r="J65" s="60"/>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21" x14ac:dyDescent="0.65">
      <c r="A66" s="3"/>
      <c r="B66" s="8"/>
      <c r="C66" s="17"/>
      <c r="D66" s="64"/>
      <c r="E66" s="68" t="s">
        <v>1737</v>
      </c>
      <c r="F66" s="55"/>
      <c r="G66" s="55"/>
      <c r="H66" s="55"/>
      <c r="I66" s="55"/>
      <c r="J66" s="52"/>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72" customHeight="1" x14ac:dyDescent="0.55000000000000004">
      <c r="A67" s="3"/>
      <c r="B67" s="8"/>
      <c r="C67" s="17"/>
      <c r="D67" s="38"/>
      <c r="E67" s="181" t="s">
        <v>1763</v>
      </c>
      <c r="F67" s="184"/>
      <c r="G67" s="184"/>
      <c r="H67" s="184"/>
      <c r="I67" s="185"/>
      <c r="J67" s="52"/>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18.399999999999999" thickBot="1" x14ac:dyDescent="0.6">
      <c r="A68" s="3"/>
      <c r="B68" s="8"/>
      <c r="C68" s="17"/>
      <c r="D68" s="123"/>
      <c r="E68" s="125"/>
      <c r="F68" s="124"/>
      <c r="G68" s="124"/>
      <c r="H68" s="24"/>
      <c r="I68" s="126"/>
      <c r="J68" s="129"/>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18.399999999999999" thickBot="1" x14ac:dyDescent="0.6">
      <c r="A69" s="3"/>
      <c r="B69" s="8"/>
      <c r="C69" s="22"/>
      <c r="D69" s="42">
        <v>7</v>
      </c>
      <c r="E69" s="128" t="s">
        <v>34</v>
      </c>
      <c r="F69" s="127"/>
      <c r="G69" s="28"/>
      <c r="H69" s="148" t="s">
        <v>1765</v>
      </c>
      <c r="I69" s="15" t="s">
        <v>1706</v>
      </c>
      <c r="J69" s="21"/>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 x14ac:dyDescent="0.55000000000000004">
      <c r="A70" s="3"/>
      <c r="B70" s="8"/>
      <c r="C70" s="22"/>
      <c r="D70" s="36"/>
      <c r="E70" s="20" t="s">
        <v>32</v>
      </c>
      <c r="F70" s="20"/>
      <c r="G70" s="20"/>
      <c r="H70" s="18"/>
      <c r="I70" s="109">
        <v>0</v>
      </c>
      <c r="J70" s="21"/>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 x14ac:dyDescent="0.55000000000000004">
      <c r="A71" s="3"/>
      <c r="B71" s="8"/>
      <c r="C71" s="22"/>
      <c r="D71" s="36"/>
      <c r="E71" s="20" t="s">
        <v>1764</v>
      </c>
      <c r="F71" s="20"/>
      <c r="G71" s="20"/>
      <c r="H71" s="24"/>
      <c r="I71" s="112">
        <v>0</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33</v>
      </c>
      <c r="F72" s="20"/>
      <c r="G72" s="145"/>
      <c r="H72" s="147">
        <v>0</v>
      </c>
      <c r="I72" s="146">
        <f>H72*700</f>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c r="F73" s="20"/>
      <c r="G73" s="20"/>
      <c r="H73" s="18"/>
      <c r="I73" s="112"/>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c r="F74" s="20"/>
      <c r="G74" s="20"/>
      <c r="H74" s="20"/>
      <c r="I74" s="112"/>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t="s">
        <v>35</v>
      </c>
      <c r="F75" s="20"/>
      <c r="G75" s="20"/>
      <c r="H75" s="20"/>
      <c r="I75" s="112">
        <v>0</v>
      </c>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t="s">
        <v>36</v>
      </c>
      <c r="F76" s="20"/>
      <c r="G76" s="20"/>
      <c r="H76" s="20"/>
      <c r="I76" s="112">
        <v>0</v>
      </c>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4"/>
      <c r="F77" s="24"/>
      <c r="G77" s="24"/>
      <c r="H77" s="24"/>
      <c r="I77" s="110"/>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399999999999999" thickBot="1" x14ac:dyDescent="0.6">
      <c r="A78" s="3"/>
      <c r="B78" s="8"/>
      <c r="C78" s="22"/>
      <c r="D78" s="38"/>
      <c r="E78" s="81" t="s">
        <v>37</v>
      </c>
      <c r="F78" s="120"/>
      <c r="G78" s="121"/>
      <c r="H78" s="16"/>
      <c r="I78" s="113">
        <f>SUM(I70:I76)</f>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399999999999999" thickTop="1" x14ac:dyDescent="0.55000000000000004">
      <c r="A79" s="3"/>
      <c r="B79" s="8"/>
      <c r="C79" s="50"/>
      <c r="D79" s="40"/>
      <c r="E79" s="24"/>
      <c r="F79" s="24"/>
      <c r="G79" s="24"/>
      <c r="H79" s="24"/>
      <c r="I79" s="24"/>
      <c r="J79" s="5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6.75" customHeight="1" x14ac:dyDescent="0.55000000000000004">
      <c r="A80" s="3"/>
      <c r="B80" s="8"/>
      <c r="C80" s="53"/>
      <c r="D80" s="53"/>
      <c r="E80" s="53"/>
      <c r="F80" s="53"/>
      <c r="G80" s="53"/>
      <c r="H80" s="53"/>
      <c r="I80" s="53"/>
      <c r="J80" s="53"/>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Bot="1" x14ac:dyDescent="0.6">
      <c r="A81" s="3"/>
      <c r="B81" s="8"/>
      <c r="C81" s="17"/>
      <c r="D81" s="18"/>
      <c r="E81" s="18"/>
      <c r="F81" s="18"/>
      <c r="G81" s="18"/>
      <c r="H81" s="18"/>
      <c r="I81" s="18"/>
      <c r="J81" s="52"/>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18.399999999999999" thickBot="1" x14ac:dyDescent="0.6">
      <c r="A82" s="3"/>
      <c r="B82" s="8"/>
      <c r="C82" s="22"/>
      <c r="D82" s="43">
        <v>8</v>
      </c>
      <c r="E82" s="186" t="s">
        <v>38</v>
      </c>
      <c r="F82" s="187"/>
      <c r="G82" s="187"/>
      <c r="H82" s="187"/>
      <c r="I82" s="188"/>
      <c r="J82" s="21"/>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 x14ac:dyDescent="0.55000000000000004">
      <c r="A83" s="3"/>
      <c r="B83" s="8"/>
      <c r="C83" s="22"/>
      <c r="D83" s="36"/>
      <c r="E83" s="20" t="s">
        <v>1729</v>
      </c>
      <c r="F83" s="20"/>
      <c r="G83" s="20"/>
      <c r="H83" s="20"/>
      <c r="I83" s="20"/>
      <c r="J83" s="21"/>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 x14ac:dyDescent="0.55000000000000004">
      <c r="A84" s="3"/>
      <c r="B84" s="8"/>
      <c r="C84" s="22"/>
      <c r="D84" s="36"/>
      <c r="E84" s="20"/>
      <c r="F84" s="20"/>
      <c r="G84" s="20"/>
      <c r="H84" s="20"/>
      <c r="I84" s="20"/>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399999999999999" thickBot="1" x14ac:dyDescent="0.6">
      <c r="A89" s="3"/>
      <c r="B89" s="8"/>
      <c r="C89" s="29"/>
      <c r="D89" s="44"/>
      <c r="E89" s="30"/>
      <c r="F89" s="30"/>
      <c r="G89" s="30"/>
      <c r="H89" s="30"/>
      <c r="I89" s="30"/>
      <c r="J89" s="3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x14ac:dyDescent="0.45">
      <c r="A90" s="3"/>
      <c r="B90" s="3"/>
      <c r="C90" s="5"/>
      <c r="D90" s="34"/>
      <c r="E90" s="5"/>
      <c r="F90" s="5"/>
      <c r="G90" s="5"/>
      <c r="H90" s="5"/>
      <c r="I90" s="5"/>
      <c r="J90" s="5"/>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x14ac:dyDescent="0.45">
      <c r="A91" s="3"/>
      <c r="B91" s="3"/>
      <c r="C91" s="3"/>
      <c r="D91" s="32"/>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3"/>
      <c r="D92" s="32"/>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row>
    <row r="190" spans="5:36" x14ac:dyDescent="0.45">
      <c r="E190" s="3"/>
      <c r="F190" s="3"/>
      <c r="G190" s="3"/>
      <c r="H190" s="3"/>
      <c r="I190" s="3"/>
      <c r="J190" s="3"/>
      <c r="K190" s="3"/>
      <c r="L190" s="3"/>
      <c r="M190" s="3"/>
      <c r="N190" s="3"/>
      <c r="O190" s="3"/>
      <c r="P190" s="3"/>
      <c r="Q190" s="3"/>
      <c r="R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L254" s="3"/>
      <c r="M254" s="3"/>
      <c r="N254" s="3"/>
      <c r="O254" s="3"/>
      <c r="P254" s="3"/>
      <c r="Q254" s="3"/>
      <c r="R254" s="3"/>
    </row>
    <row r="255" spans="5:18" x14ac:dyDescent="0.45">
      <c r="L255" s="3"/>
      <c r="M255" s="3"/>
      <c r="N255" s="3"/>
      <c r="O255" s="3"/>
      <c r="P255" s="3"/>
      <c r="Q255" s="3"/>
      <c r="R255" s="3"/>
    </row>
  </sheetData>
  <mergeCells count="12">
    <mergeCell ref="E67:I67"/>
    <mergeCell ref="E82:I82"/>
    <mergeCell ref="E11:I11"/>
    <mergeCell ref="E13:I13"/>
    <mergeCell ref="E15:I15"/>
    <mergeCell ref="E19:I19"/>
    <mergeCell ref="E21:I21"/>
    <mergeCell ref="E25:I25"/>
    <mergeCell ref="E26:I26"/>
    <mergeCell ref="E33:I33"/>
    <mergeCell ref="E34:I34"/>
    <mergeCell ref="D37:I3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56A2ACA-8DFE-492B-AC09-FAFC4634E128}">
          <x14:formula1>
            <xm:f>Støtteark!$P$3:$P$7</xm:f>
          </x14:formula1>
          <xm:sqref>H40:H60</xm:sqref>
        </x14:dataValidation>
        <x14:dataValidation type="list" allowBlank="1" showInputMessage="1" showErrorMessage="1" xr:uid="{8EF516E0-4269-4B29-8CCC-7E76A591B6A4}">
          <x14:formula1>
            <xm:f>Støtteark!$P$4:$P$7</xm:f>
          </x14:formula1>
          <xm:sqref>H61</xm:sqref>
        </x14:dataValidation>
        <x14:dataValidation type="list" allowBlank="1" showInputMessage="1" showErrorMessage="1" xr:uid="{C0FAB50B-168B-4866-9621-4039ABE02792}">
          <x14:formula1>
            <xm:f>Støtteark!$M$3:$M$8</xm:f>
          </x14:formula1>
          <xm:sqref>E34:E35</xm:sqref>
        </x14:dataValidation>
        <x14:dataValidation type="list" allowBlank="1" showInputMessage="1" showErrorMessage="1" xr:uid="{9DF146AC-0B4F-41B8-9FA9-C49B2684A88C}">
          <x14:formula1>
            <xm:f>Støtteark!$B$4:$B$11</xm:f>
          </x14:formula1>
          <xm:sqref>H62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B3245-D53D-4BC5-8BAE-EB40D1830862}">
  <dimension ref="B2:P1234"/>
  <sheetViews>
    <sheetView tabSelected="1" topLeftCell="D1" workbookViewId="0">
      <selection activeCell="K2" sqref="K2"/>
    </sheetView>
  </sheetViews>
  <sheetFormatPr baseColWidth="10" defaultRowHeight="14.25" x14ac:dyDescent="0.45"/>
  <cols>
    <col min="1" max="1" width="10.6640625" style="72"/>
    <col min="2" max="2" width="23.59765625" style="69" customWidth="1"/>
    <col min="3" max="3" width="43.1328125" style="69" customWidth="1"/>
    <col min="4" max="9" width="10.6640625" style="72"/>
    <col min="10" max="10" width="11.86328125" style="74" customWidth="1"/>
    <col min="11" max="11" width="59.33203125" style="74" customWidth="1"/>
    <col min="12" max="15" width="10.6640625" style="72"/>
    <col min="16" max="16" width="25.59765625" style="72" customWidth="1"/>
    <col min="17" max="16384" width="10.6640625" style="72"/>
  </cols>
  <sheetData>
    <row r="2" spans="2:16" ht="47.25" x14ac:dyDescent="0.5">
      <c r="B2" s="70" t="s">
        <v>43</v>
      </c>
      <c r="C2" s="71" t="s">
        <v>1732</v>
      </c>
      <c r="F2" s="73" t="s">
        <v>44</v>
      </c>
      <c r="K2" s="74" t="s">
        <v>1700</v>
      </c>
      <c r="M2" s="75" t="s">
        <v>1701</v>
      </c>
      <c r="P2" s="75" t="s">
        <v>1707</v>
      </c>
    </row>
    <row r="3" spans="2:16" x14ac:dyDescent="0.45">
      <c r="B3" s="69" t="s">
        <v>47</v>
      </c>
      <c r="F3" s="72" t="s">
        <v>47</v>
      </c>
      <c r="J3" s="76" t="s">
        <v>50</v>
      </c>
      <c r="K3" s="77" t="s">
        <v>51</v>
      </c>
      <c r="M3" s="72" t="s">
        <v>1738</v>
      </c>
      <c r="N3" s="106" t="s">
        <v>1753</v>
      </c>
      <c r="P3" s="72" t="s">
        <v>47</v>
      </c>
    </row>
    <row r="4" spans="2:16" ht="99.75" x14ac:dyDescent="0.45">
      <c r="B4" s="69" t="s">
        <v>18</v>
      </c>
      <c r="C4" s="69" t="s">
        <v>1733</v>
      </c>
      <c r="F4" s="72" t="s">
        <v>45</v>
      </c>
      <c r="J4" s="76" t="s">
        <v>52</v>
      </c>
      <c r="K4" s="77" t="s">
        <v>53</v>
      </c>
      <c r="M4" s="72" t="s">
        <v>1740</v>
      </c>
      <c r="N4" s="106" t="s">
        <v>1754</v>
      </c>
      <c r="P4" s="69" t="s">
        <v>1746</v>
      </c>
    </row>
    <row r="5" spans="2:16" ht="28.5" x14ac:dyDescent="0.45">
      <c r="B5" s="69" t="s">
        <v>19</v>
      </c>
      <c r="F5" s="72" t="s">
        <v>1796</v>
      </c>
      <c r="J5" s="76" t="s">
        <v>54</v>
      </c>
      <c r="K5" s="77" t="s">
        <v>55</v>
      </c>
      <c r="M5" s="72" t="s">
        <v>1739</v>
      </c>
      <c r="N5" s="106" t="s">
        <v>1755</v>
      </c>
      <c r="P5" s="72" t="s">
        <v>1743</v>
      </c>
    </row>
    <row r="6" spans="2:16" ht="28.5" x14ac:dyDescent="0.45">
      <c r="B6" s="69" t="s">
        <v>20</v>
      </c>
      <c r="F6" s="72" t="s">
        <v>1797</v>
      </c>
      <c r="J6" s="76" t="s">
        <v>56</v>
      </c>
      <c r="K6" s="77" t="s">
        <v>57</v>
      </c>
      <c r="M6" s="72" t="s">
        <v>1741</v>
      </c>
      <c r="N6" s="106" t="s">
        <v>1756</v>
      </c>
      <c r="P6" s="72" t="s">
        <v>1744</v>
      </c>
    </row>
    <row r="7" spans="2:16" x14ac:dyDescent="0.45">
      <c r="B7" s="69" t="s">
        <v>21</v>
      </c>
      <c r="F7" s="72" t="s">
        <v>1798</v>
      </c>
      <c r="J7" s="76" t="s">
        <v>58</v>
      </c>
      <c r="K7" s="77" t="s">
        <v>59</v>
      </c>
      <c r="M7" s="72" t="s">
        <v>1742</v>
      </c>
      <c r="N7" s="106" t="s">
        <v>1757</v>
      </c>
      <c r="P7" s="72" t="s">
        <v>1745</v>
      </c>
    </row>
    <row r="8" spans="2:16" ht="71.25" x14ac:dyDescent="0.45">
      <c r="B8" s="69" t="s">
        <v>22</v>
      </c>
      <c r="C8" s="69" t="s">
        <v>1734</v>
      </c>
      <c r="F8" s="72" t="s">
        <v>1799</v>
      </c>
      <c r="J8" s="76" t="s">
        <v>60</v>
      </c>
      <c r="K8" s="77" t="s">
        <v>61</v>
      </c>
    </row>
    <row r="9" spans="2:16" ht="28.5" x14ac:dyDescent="0.45">
      <c r="B9" s="69" t="s">
        <v>23</v>
      </c>
      <c r="C9" s="69" t="s">
        <v>1735</v>
      </c>
      <c r="F9" s="72" t="s">
        <v>42</v>
      </c>
      <c r="J9" s="76" t="s">
        <v>62</v>
      </c>
      <c r="K9" s="77" t="s">
        <v>63</v>
      </c>
    </row>
    <row r="10" spans="2:16" ht="57" x14ac:dyDescent="0.45">
      <c r="B10" s="69" t="s">
        <v>24</v>
      </c>
      <c r="C10" s="69" t="s">
        <v>1736</v>
      </c>
      <c r="J10" s="76" t="s">
        <v>64</v>
      </c>
      <c r="K10" s="77" t="s">
        <v>65</v>
      </c>
    </row>
    <row r="11" spans="2:16" ht="28.5" x14ac:dyDescent="0.45">
      <c r="B11" s="69" t="s">
        <v>42</v>
      </c>
      <c r="J11" s="76" t="s">
        <v>66</v>
      </c>
      <c r="K11" s="77" t="s">
        <v>67</v>
      </c>
    </row>
    <row r="12" spans="2:16" x14ac:dyDescent="0.45">
      <c r="J12" s="76" t="s">
        <v>68</v>
      </c>
      <c r="K12" s="77" t="s">
        <v>69</v>
      </c>
    </row>
    <row r="13" spans="2:16" x14ac:dyDescent="0.45">
      <c r="J13" s="76" t="s">
        <v>70</v>
      </c>
      <c r="K13" s="77" t="s">
        <v>71</v>
      </c>
    </row>
    <row r="14" spans="2:16" x14ac:dyDescent="0.45">
      <c r="J14" s="76" t="s">
        <v>72</v>
      </c>
      <c r="K14" s="77" t="s">
        <v>73</v>
      </c>
    </row>
    <row r="15" spans="2:16" x14ac:dyDescent="0.45">
      <c r="J15" s="78" t="s">
        <v>50</v>
      </c>
      <c r="K15" s="79" t="s">
        <v>51</v>
      </c>
    </row>
    <row r="16" spans="2:16" x14ac:dyDescent="0.45">
      <c r="J16" s="76" t="s">
        <v>54</v>
      </c>
      <c r="K16" s="77" t="s">
        <v>55</v>
      </c>
    </row>
    <row r="17" spans="10:11" x14ac:dyDescent="0.45">
      <c r="J17" s="76" t="s">
        <v>62</v>
      </c>
      <c r="K17" s="77" t="s">
        <v>63</v>
      </c>
    </row>
    <row r="18" spans="10:11" x14ac:dyDescent="0.45">
      <c r="J18" s="76" t="s">
        <v>74</v>
      </c>
      <c r="K18" s="77" t="s">
        <v>75</v>
      </c>
    </row>
    <row r="19" spans="10:11" x14ac:dyDescent="0.45">
      <c r="J19" s="76" t="s">
        <v>66</v>
      </c>
      <c r="K19" s="77" t="s">
        <v>67</v>
      </c>
    </row>
    <row r="20" spans="10:11" x14ac:dyDescent="0.45">
      <c r="J20" s="76" t="s">
        <v>76</v>
      </c>
      <c r="K20" s="77" t="s">
        <v>77</v>
      </c>
    </row>
    <row r="21" spans="10:11" x14ac:dyDescent="0.45">
      <c r="J21" s="76" t="s">
        <v>72</v>
      </c>
      <c r="K21" s="77" t="s">
        <v>73</v>
      </c>
    </row>
    <row r="22" spans="10:11" x14ac:dyDescent="0.45">
      <c r="J22" s="76" t="s">
        <v>78</v>
      </c>
      <c r="K22" s="77" t="s">
        <v>79</v>
      </c>
    </row>
    <row r="23" spans="10:11" x14ac:dyDescent="0.45">
      <c r="J23" s="76" t="s">
        <v>80</v>
      </c>
      <c r="K23" s="77" t="s">
        <v>81</v>
      </c>
    </row>
    <row r="24" spans="10:11" x14ac:dyDescent="0.45">
      <c r="J24" s="76" t="s">
        <v>54</v>
      </c>
      <c r="K24" s="77" t="s">
        <v>55</v>
      </c>
    </row>
    <row r="25" spans="10:11" x14ac:dyDescent="0.45">
      <c r="J25" s="76" t="s">
        <v>62</v>
      </c>
      <c r="K25" s="77" t="s">
        <v>63</v>
      </c>
    </row>
    <row r="26" spans="10:11" x14ac:dyDescent="0.45">
      <c r="J26" s="76" t="s">
        <v>66</v>
      </c>
      <c r="K26" s="77" t="s">
        <v>67</v>
      </c>
    </row>
    <row r="27" spans="10:11" x14ac:dyDescent="0.45">
      <c r="J27" s="76" t="s">
        <v>76</v>
      </c>
      <c r="K27" s="77" t="s">
        <v>77</v>
      </c>
    </row>
    <row r="28" spans="10:11" x14ac:dyDescent="0.45">
      <c r="J28" s="76" t="s">
        <v>72</v>
      </c>
      <c r="K28" s="77" t="s">
        <v>73</v>
      </c>
    </row>
    <row r="29" spans="10:11" x14ac:dyDescent="0.45">
      <c r="J29" s="76" t="s">
        <v>82</v>
      </c>
      <c r="K29" s="77" t="s">
        <v>83</v>
      </c>
    </row>
    <row r="30" spans="10:11" x14ac:dyDescent="0.45">
      <c r="J30" s="76" t="s">
        <v>84</v>
      </c>
      <c r="K30" s="77" t="s">
        <v>85</v>
      </c>
    </row>
    <row r="31" spans="10:11" x14ac:dyDescent="0.45">
      <c r="J31" s="76" t="s">
        <v>86</v>
      </c>
      <c r="K31" s="77" t="s">
        <v>87</v>
      </c>
    </row>
    <row r="32" spans="10:11" x14ac:dyDescent="0.45">
      <c r="J32" s="76" t="s">
        <v>88</v>
      </c>
      <c r="K32" s="77" t="s">
        <v>89</v>
      </c>
    </row>
    <row r="33" spans="10:11" x14ac:dyDescent="0.45">
      <c r="J33" s="76" t="s">
        <v>74</v>
      </c>
      <c r="K33" s="77" t="s">
        <v>75</v>
      </c>
    </row>
    <row r="34" spans="10:11" x14ac:dyDescent="0.45">
      <c r="J34" s="76" t="s">
        <v>64</v>
      </c>
      <c r="K34" s="77" t="s">
        <v>65</v>
      </c>
    </row>
    <row r="35" spans="10:11" x14ac:dyDescent="0.45">
      <c r="J35" s="76" t="s">
        <v>90</v>
      </c>
      <c r="K35" s="77" t="s">
        <v>91</v>
      </c>
    </row>
    <row r="36" spans="10:11" x14ac:dyDescent="0.45">
      <c r="J36" s="76" t="s">
        <v>66</v>
      </c>
      <c r="K36" s="77" t="s">
        <v>67</v>
      </c>
    </row>
    <row r="37" spans="10:11" x14ac:dyDescent="0.45">
      <c r="J37" s="76" t="s">
        <v>70</v>
      </c>
      <c r="K37" s="77" t="s">
        <v>71</v>
      </c>
    </row>
    <row r="38" spans="10:11" x14ac:dyDescent="0.45">
      <c r="J38" s="76" t="s">
        <v>72</v>
      </c>
      <c r="K38" s="77" t="s">
        <v>73</v>
      </c>
    </row>
    <row r="39" spans="10:11" x14ac:dyDescent="0.45">
      <c r="J39" s="76" t="s">
        <v>80</v>
      </c>
      <c r="K39" s="77" t="s">
        <v>81</v>
      </c>
    </row>
    <row r="40" spans="10:11" x14ac:dyDescent="0.45">
      <c r="J40" s="76" t="s">
        <v>92</v>
      </c>
      <c r="K40" s="76" t="s">
        <v>93</v>
      </c>
    </row>
    <row r="41" spans="10:11" x14ac:dyDescent="0.45">
      <c r="J41" s="76" t="s">
        <v>94</v>
      </c>
      <c r="K41" s="77" t="s">
        <v>95</v>
      </c>
    </row>
    <row r="42" spans="10:11" x14ac:dyDescent="0.45">
      <c r="J42" s="76" t="s">
        <v>96</v>
      </c>
      <c r="K42" s="77" t="s">
        <v>97</v>
      </c>
    </row>
    <row r="43" spans="10:11" x14ac:dyDescent="0.45">
      <c r="J43" s="76" t="s">
        <v>98</v>
      </c>
      <c r="K43" s="77" t="s">
        <v>99</v>
      </c>
    </row>
    <row r="44" spans="10:11" x14ac:dyDescent="0.45">
      <c r="J44" s="76" t="s">
        <v>100</v>
      </c>
      <c r="K44" s="77" t="s">
        <v>101</v>
      </c>
    </row>
    <row r="45" spans="10:11" x14ac:dyDescent="0.45">
      <c r="J45" s="76" t="s">
        <v>102</v>
      </c>
      <c r="K45" s="77" t="s">
        <v>103</v>
      </c>
    </row>
    <row r="46" spans="10:11" x14ac:dyDescent="0.45">
      <c r="J46" s="76" t="s">
        <v>104</v>
      </c>
      <c r="K46" s="77" t="s">
        <v>105</v>
      </c>
    </row>
    <row r="47" spans="10:11" x14ac:dyDescent="0.45">
      <c r="J47" s="76" t="s">
        <v>106</v>
      </c>
      <c r="K47" s="77" t="s">
        <v>107</v>
      </c>
    </row>
    <row r="48" spans="10:11" x14ac:dyDescent="0.45">
      <c r="J48" s="76" t="s">
        <v>108</v>
      </c>
      <c r="K48" s="77" t="s">
        <v>109</v>
      </c>
    </row>
    <row r="49" spans="10:11" x14ac:dyDescent="0.45">
      <c r="J49" s="76" t="s">
        <v>110</v>
      </c>
      <c r="K49" s="77" t="s">
        <v>111</v>
      </c>
    </row>
    <row r="50" spans="10:11" x14ac:dyDescent="0.45">
      <c r="J50" s="76" t="s">
        <v>112</v>
      </c>
      <c r="K50" s="77" t="s">
        <v>113</v>
      </c>
    </row>
    <row r="51" spans="10:11" x14ac:dyDescent="0.45">
      <c r="J51" s="76" t="s">
        <v>114</v>
      </c>
      <c r="K51" s="77" t="s">
        <v>115</v>
      </c>
    </row>
    <row r="52" spans="10:11" x14ac:dyDescent="0.45">
      <c r="J52" s="76" t="s">
        <v>106</v>
      </c>
      <c r="K52" s="77" t="s">
        <v>107</v>
      </c>
    </row>
    <row r="53" spans="10:11" x14ac:dyDescent="0.45">
      <c r="J53" s="76" t="s">
        <v>116</v>
      </c>
      <c r="K53" s="77" t="s">
        <v>117</v>
      </c>
    </row>
    <row r="54" spans="10:11" x14ac:dyDescent="0.45">
      <c r="J54" s="76" t="s">
        <v>118</v>
      </c>
      <c r="K54" s="77" t="s">
        <v>119</v>
      </c>
    </row>
    <row r="55" spans="10:11" x14ac:dyDescent="0.45">
      <c r="J55" s="76" t="s">
        <v>120</v>
      </c>
      <c r="K55" s="77" t="s">
        <v>121</v>
      </c>
    </row>
    <row r="56" spans="10:11" x14ac:dyDescent="0.45">
      <c r="J56" s="76" t="s">
        <v>70</v>
      </c>
      <c r="K56" s="77" t="s">
        <v>71</v>
      </c>
    </row>
    <row r="57" spans="10:11" x14ac:dyDescent="0.45">
      <c r="J57" s="76" t="s">
        <v>72</v>
      </c>
      <c r="K57" s="77" t="s">
        <v>73</v>
      </c>
    </row>
    <row r="58" spans="10:11" x14ac:dyDescent="0.45">
      <c r="J58" s="76" t="s">
        <v>122</v>
      </c>
      <c r="K58" s="77" t="s">
        <v>123</v>
      </c>
    </row>
    <row r="59" spans="10:11" x14ac:dyDescent="0.45">
      <c r="J59" s="76" t="s">
        <v>124</v>
      </c>
      <c r="K59" s="77" t="s">
        <v>125</v>
      </c>
    </row>
    <row r="60" spans="10:11" x14ac:dyDescent="0.45">
      <c r="J60" s="76" t="s">
        <v>126</v>
      </c>
      <c r="K60" s="77" t="s">
        <v>127</v>
      </c>
    </row>
    <row r="61" spans="10:11" x14ac:dyDescent="0.45">
      <c r="J61" s="76" t="s">
        <v>128</v>
      </c>
      <c r="K61" s="77" t="s">
        <v>129</v>
      </c>
    </row>
    <row r="62" spans="10:11" x14ac:dyDescent="0.45">
      <c r="J62" s="76" t="s">
        <v>130</v>
      </c>
      <c r="K62" s="77" t="s">
        <v>131</v>
      </c>
    </row>
    <row r="63" spans="10:11" x14ac:dyDescent="0.45">
      <c r="J63" s="76" t="s">
        <v>68</v>
      </c>
      <c r="K63" s="77" t="s">
        <v>69</v>
      </c>
    </row>
    <row r="64" spans="10:11" x14ac:dyDescent="0.45">
      <c r="J64" s="76" t="s">
        <v>132</v>
      </c>
      <c r="K64" s="77" t="s">
        <v>133</v>
      </c>
    </row>
    <row r="65" spans="10:11" x14ac:dyDescent="0.45">
      <c r="J65" s="76" t="s">
        <v>134</v>
      </c>
      <c r="K65" s="77" t="s">
        <v>135</v>
      </c>
    </row>
    <row r="66" spans="10:11" x14ac:dyDescent="0.45">
      <c r="J66" s="76" t="s">
        <v>78</v>
      </c>
      <c r="K66" s="77" t="s">
        <v>79</v>
      </c>
    </row>
    <row r="67" spans="10:11" x14ac:dyDescent="0.45">
      <c r="J67" s="76" t="s">
        <v>80</v>
      </c>
      <c r="K67" s="77" t="s">
        <v>81</v>
      </c>
    </row>
    <row r="68" spans="10:11" x14ac:dyDescent="0.45">
      <c r="J68" s="76" t="s">
        <v>136</v>
      </c>
      <c r="K68" s="77" t="s">
        <v>137</v>
      </c>
    </row>
    <row r="69" spans="10:11" x14ac:dyDescent="0.45">
      <c r="J69" s="76" t="s">
        <v>138</v>
      </c>
      <c r="K69" s="77" t="s">
        <v>139</v>
      </c>
    </row>
    <row r="70" spans="10:11" x14ac:dyDescent="0.45">
      <c r="J70" s="76" t="s">
        <v>140</v>
      </c>
      <c r="K70" s="77" t="s">
        <v>141</v>
      </c>
    </row>
    <row r="71" spans="10:11" x14ac:dyDescent="0.45">
      <c r="J71" s="76" t="s">
        <v>142</v>
      </c>
      <c r="K71" s="76" t="s">
        <v>143</v>
      </c>
    </row>
    <row r="72" spans="10:11" x14ac:dyDescent="0.45">
      <c r="J72" s="76" t="s">
        <v>140</v>
      </c>
      <c r="K72" s="77" t="s">
        <v>141</v>
      </c>
    </row>
    <row r="73" spans="10:11" x14ac:dyDescent="0.45">
      <c r="J73" s="76" t="s">
        <v>144</v>
      </c>
      <c r="K73" s="77" t="s">
        <v>145</v>
      </c>
    </row>
    <row r="74" spans="10:11" x14ac:dyDescent="0.45">
      <c r="J74" s="76" t="s">
        <v>140</v>
      </c>
      <c r="K74" s="77" t="s">
        <v>146</v>
      </c>
    </row>
    <row r="75" spans="10:11" x14ac:dyDescent="0.45">
      <c r="J75" s="76" t="s">
        <v>147</v>
      </c>
      <c r="K75" s="77" t="s">
        <v>148</v>
      </c>
    </row>
    <row r="76" spans="10:11" x14ac:dyDescent="0.45">
      <c r="J76" s="76" t="s">
        <v>149</v>
      </c>
      <c r="K76" s="77" t="s">
        <v>150</v>
      </c>
    </row>
    <row r="77" spans="10:11" x14ac:dyDescent="0.45">
      <c r="J77" s="76" t="s">
        <v>151</v>
      </c>
      <c r="K77" s="77" t="s">
        <v>152</v>
      </c>
    </row>
    <row r="78" spans="10:11" x14ac:dyDescent="0.45">
      <c r="J78" s="76" t="s">
        <v>116</v>
      </c>
      <c r="K78" s="77" t="s">
        <v>117</v>
      </c>
    </row>
    <row r="79" spans="10:11" x14ac:dyDescent="0.45">
      <c r="J79" s="76" t="s">
        <v>153</v>
      </c>
      <c r="K79" s="77" t="s">
        <v>154</v>
      </c>
    </row>
    <row r="80" spans="10:11" x14ac:dyDescent="0.45">
      <c r="J80" s="76" t="s">
        <v>155</v>
      </c>
      <c r="K80" s="77" t="s">
        <v>156</v>
      </c>
    </row>
    <row r="81" spans="10:11" x14ac:dyDescent="0.45">
      <c r="J81" s="76" t="s">
        <v>157</v>
      </c>
      <c r="K81" s="77" t="s">
        <v>158</v>
      </c>
    </row>
    <row r="82" spans="10:11" x14ac:dyDescent="0.45">
      <c r="J82" s="76" t="s">
        <v>159</v>
      </c>
      <c r="K82" s="77" t="s">
        <v>160</v>
      </c>
    </row>
    <row r="83" spans="10:11" x14ac:dyDescent="0.45">
      <c r="J83" s="76" t="s">
        <v>161</v>
      </c>
      <c r="K83" s="77" t="s">
        <v>162</v>
      </c>
    </row>
    <row r="84" spans="10:11" x14ac:dyDescent="0.45">
      <c r="J84" s="76" t="s">
        <v>163</v>
      </c>
      <c r="K84" s="77" t="s">
        <v>164</v>
      </c>
    </row>
    <row r="85" spans="10:11" x14ac:dyDescent="0.45">
      <c r="J85" s="76" t="s">
        <v>159</v>
      </c>
      <c r="K85" s="77" t="s">
        <v>160</v>
      </c>
    </row>
    <row r="86" spans="10:11" x14ac:dyDescent="0.45">
      <c r="J86" s="76" t="s">
        <v>161</v>
      </c>
      <c r="K86" s="77" t="s">
        <v>162</v>
      </c>
    </row>
    <row r="87" spans="10:11" x14ac:dyDescent="0.45">
      <c r="J87" s="76" t="s">
        <v>165</v>
      </c>
      <c r="K87" s="77" t="s">
        <v>166</v>
      </c>
    </row>
    <row r="88" spans="10:11" x14ac:dyDescent="0.45">
      <c r="J88" s="76" t="s">
        <v>159</v>
      </c>
      <c r="K88" s="77" t="s">
        <v>160</v>
      </c>
    </row>
    <row r="89" spans="10:11" x14ac:dyDescent="0.45">
      <c r="J89" s="76" t="s">
        <v>161</v>
      </c>
      <c r="K89" s="77" t="s">
        <v>162</v>
      </c>
    </row>
    <row r="90" spans="10:11" x14ac:dyDescent="0.45">
      <c r="J90" s="76" t="s">
        <v>167</v>
      </c>
      <c r="K90" s="77" t="s">
        <v>168</v>
      </c>
    </row>
    <row r="91" spans="10:11" x14ac:dyDescent="0.45">
      <c r="J91" s="76" t="s">
        <v>169</v>
      </c>
      <c r="K91" s="77" t="s">
        <v>170</v>
      </c>
    </row>
    <row r="92" spans="10:11" x14ac:dyDescent="0.45">
      <c r="J92" s="76" t="s">
        <v>171</v>
      </c>
      <c r="K92" s="77" t="s">
        <v>172</v>
      </c>
    </row>
    <row r="93" spans="10:11" x14ac:dyDescent="0.45">
      <c r="J93" s="76" t="s">
        <v>173</v>
      </c>
      <c r="K93" s="77" t="s">
        <v>174</v>
      </c>
    </row>
    <row r="94" spans="10:11" x14ac:dyDescent="0.45">
      <c r="J94" s="76" t="s">
        <v>171</v>
      </c>
      <c r="K94" s="77" t="s">
        <v>172</v>
      </c>
    </row>
    <row r="95" spans="10:11" x14ac:dyDescent="0.45">
      <c r="J95" s="76" t="s">
        <v>173</v>
      </c>
      <c r="K95" s="77" t="s">
        <v>174</v>
      </c>
    </row>
    <row r="96" spans="10:11" x14ac:dyDescent="0.45">
      <c r="J96" s="76" t="s">
        <v>175</v>
      </c>
      <c r="K96" s="77" t="s">
        <v>176</v>
      </c>
    </row>
    <row r="97" spans="10:11" x14ac:dyDescent="0.45">
      <c r="J97" s="76" t="s">
        <v>177</v>
      </c>
      <c r="K97" s="77" t="s">
        <v>178</v>
      </c>
    </row>
    <row r="98" spans="10:11" x14ac:dyDescent="0.45">
      <c r="J98" s="76" t="s">
        <v>159</v>
      </c>
      <c r="K98" s="77" t="s">
        <v>160</v>
      </c>
    </row>
    <row r="99" spans="10:11" x14ac:dyDescent="0.45">
      <c r="J99" s="76" t="s">
        <v>179</v>
      </c>
      <c r="K99" s="77" t="s">
        <v>180</v>
      </c>
    </row>
    <row r="100" spans="10:11" x14ac:dyDescent="0.45">
      <c r="J100" s="76" t="s">
        <v>159</v>
      </c>
      <c r="K100" s="77" t="s">
        <v>160</v>
      </c>
    </row>
    <row r="101" spans="10:11" x14ac:dyDescent="0.45">
      <c r="J101" s="76" t="s">
        <v>181</v>
      </c>
      <c r="K101" s="77" t="s">
        <v>182</v>
      </c>
    </row>
    <row r="102" spans="10:11" x14ac:dyDescent="0.45">
      <c r="J102" s="76" t="s">
        <v>159</v>
      </c>
      <c r="K102" s="77" t="s">
        <v>160</v>
      </c>
    </row>
    <row r="103" spans="10:11" x14ac:dyDescent="0.45">
      <c r="J103" s="76" t="s">
        <v>183</v>
      </c>
      <c r="K103" s="77" t="s">
        <v>184</v>
      </c>
    </row>
    <row r="104" spans="10:11" x14ac:dyDescent="0.45">
      <c r="J104" s="76" t="s">
        <v>159</v>
      </c>
      <c r="K104" s="77" t="s">
        <v>160</v>
      </c>
    </row>
    <row r="105" spans="10:11" x14ac:dyDescent="0.45">
      <c r="J105" s="76" t="s">
        <v>185</v>
      </c>
      <c r="K105" s="77" t="s">
        <v>186</v>
      </c>
    </row>
    <row r="106" spans="10:11" x14ac:dyDescent="0.45">
      <c r="J106" s="76" t="s">
        <v>159</v>
      </c>
      <c r="K106" s="77" t="s">
        <v>160</v>
      </c>
    </row>
    <row r="107" spans="10:11" x14ac:dyDescent="0.45">
      <c r="J107" s="76" t="s">
        <v>187</v>
      </c>
      <c r="K107" s="77" t="s">
        <v>188</v>
      </c>
    </row>
    <row r="108" spans="10:11" x14ac:dyDescent="0.45">
      <c r="J108" s="76" t="s">
        <v>159</v>
      </c>
      <c r="K108" s="77" t="s">
        <v>160</v>
      </c>
    </row>
    <row r="109" spans="10:11" x14ac:dyDescent="0.45">
      <c r="J109" s="76" t="s">
        <v>189</v>
      </c>
      <c r="K109" s="77" t="s">
        <v>190</v>
      </c>
    </row>
    <row r="110" spans="10:11" x14ac:dyDescent="0.45">
      <c r="J110" s="76" t="s">
        <v>159</v>
      </c>
      <c r="K110" s="77" t="s">
        <v>160</v>
      </c>
    </row>
    <row r="111" spans="10:11" x14ac:dyDescent="0.45">
      <c r="J111" s="76" t="s">
        <v>189</v>
      </c>
      <c r="K111" s="77" t="s">
        <v>190</v>
      </c>
    </row>
    <row r="112" spans="10:11" x14ac:dyDescent="0.45">
      <c r="J112" s="76" t="s">
        <v>159</v>
      </c>
      <c r="K112" s="77" t="s">
        <v>160</v>
      </c>
    </row>
    <row r="113" spans="10:11" x14ac:dyDescent="0.45">
      <c r="J113" s="76" t="s">
        <v>191</v>
      </c>
      <c r="K113" s="77" t="s">
        <v>192</v>
      </c>
    </row>
    <row r="114" spans="10:11" x14ac:dyDescent="0.45">
      <c r="J114" s="76" t="s">
        <v>159</v>
      </c>
      <c r="K114" s="77" t="s">
        <v>160</v>
      </c>
    </row>
    <row r="115" spans="10:11" x14ac:dyDescent="0.45">
      <c r="J115" s="76" t="s">
        <v>193</v>
      </c>
      <c r="K115" s="77" t="s">
        <v>194</v>
      </c>
    </row>
    <row r="116" spans="10:11" x14ac:dyDescent="0.45">
      <c r="J116" s="76" t="s">
        <v>159</v>
      </c>
      <c r="K116" s="77" t="s">
        <v>160</v>
      </c>
    </row>
    <row r="117" spans="10:11" x14ac:dyDescent="0.45">
      <c r="J117" s="76" t="s">
        <v>195</v>
      </c>
      <c r="K117" s="77" t="s">
        <v>196</v>
      </c>
    </row>
    <row r="118" spans="10:11" x14ac:dyDescent="0.45">
      <c r="J118" s="76" t="s">
        <v>197</v>
      </c>
      <c r="K118" s="77" t="s">
        <v>198</v>
      </c>
    </row>
    <row r="119" spans="10:11" x14ac:dyDescent="0.45">
      <c r="J119" s="76" t="s">
        <v>159</v>
      </c>
      <c r="K119" s="77" t="s">
        <v>160</v>
      </c>
    </row>
    <row r="120" spans="10:11" x14ac:dyDescent="0.45">
      <c r="J120" s="76" t="s">
        <v>199</v>
      </c>
      <c r="K120" s="77" t="s">
        <v>200</v>
      </c>
    </row>
    <row r="121" spans="10:11" x14ac:dyDescent="0.45">
      <c r="J121" s="76" t="s">
        <v>201</v>
      </c>
      <c r="K121" s="77" t="s">
        <v>202</v>
      </c>
    </row>
    <row r="122" spans="10:11" x14ac:dyDescent="0.45">
      <c r="J122" s="76" t="s">
        <v>201</v>
      </c>
      <c r="K122" s="77" t="s">
        <v>202</v>
      </c>
    </row>
    <row r="123" spans="10:11" x14ac:dyDescent="0.45">
      <c r="J123" s="76" t="s">
        <v>203</v>
      </c>
      <c r="K123" s="77" t="s">
        <v>204</v>
      </c>
    </row>
    <row r="124" spans="10:11" x14ac:dyDescent="0.45">
      <c r="J124" s="76" t="s">
        <v>205</v>
      </c>
      <c r="K124" s="77" t="s">
        <v>206</v>
      </c>
    </row>
    <row r="125" spans="10:11" x14ac:dyDescent="0.45">
      <c r="J125" s="76" t="s">
        <v>207</v>
      </c>
      <c r="K125" s="77" t="s">
        <v>208</v>
      </c>
    </row>
    <row r="126" spans="10:11" x14ac:dyDescent="0.45">
      <c r="J126" s="78" t="s">
        <v>209</v>
      </c>
      <c r="K126" s="79" t="s">
        <v>210</v>
      </c>
    </row>
    <row r="127" spans="10:11" x14ac:dyDescent="0.45">
      <c r="J127" s="76" t="s">
        <v>211</v>
      </c>
      <c r="K127" s="77" t="s">
        <v>212</v>
      </c>
    </row>
    <row r="128" spans="10:11" x14ac:dyDescent="0.45">
      <c r="J128" s="76" t="s">
        <v>207</v>
      </c>
      <c r="K128" s="77" t="s">
        <v>208</v>
      </c>
    </row>
    <row r="129" spans="10:11" x14ac:dyDescent="0.45">
      <c r="J129" s="76" t="s">
        <v>213</v>
      </c>
      <c r="K129" s="77" t="s">
        <v>214</v>
      </c>
    </row>
    <row r="130" spans="10:11" x14ac:dyDescent="0.45">
      <c r="J130" s="76" t="s">
        <v>207</v>
      </c>
      <c r="K130" s="77" t="s">
        <v>208</v>
      </c>
    </row>
    <row r="131" spans="10:11" x14ac:dyDescent="0.45">
      <c r="J131" s="76" t="s">
        <v>215</v>
      </c>
      <c r="K131" s="77" t="s">
        <v>216</v>
      </c>
    </row>
    <row r="132" spans="10:11" x14ac:dyDescent="0.45">
      <c r="J132" s="76" t="s">
        <v>207</v>
      </c>
      <c r="K132" s="77" t="s">
        <v>208</v>
      </c>
    </row>
    <row r="133" spans="10:11" x14ac:dyDescent="0.45">
      <c r="J133" s="76" t="s">
        <v>217</v>
      </c>
      <c r="K133" s="77" t="s">
        <v>218</v>
      </c>
    </row>
    <row r="134" spans="10:11" x14ac:dyDescent="0.45">
      <c r="J134" s="76" t="s">
        <v>207</v>
      </c>
      <c r="K134" s="77" t="s">
        <v>208</v>
      </c>
    </row>
    <row r="135" spans="10:11" x14ac:dyDescent="0.45">
      <c r="J135" s="76" t="s">
        <v>219</v>
      </c>
      <c r="K135" s="77" t="s">
        <v>220</v>
      </c>
    </row>
    <row r="136" spans="10:11" x14ac:dyDescent="0.45">
      <c r="J136" s="76" t="s">
        <v>221</v>
      </c>
      <c r="K136" s="77" t="s">
        <v>222</v>
      </c>
    </row>
    <row r="137" spans="10:11" x14ac:dyDescent="0.45">
      <c r="J137" s="76" t="s">
        <v>122</v>
      </c>
      <c r="K137" s="77" t="s">
        <v>123</v>
      </c>
    </row>
    <row r="138" spans="10:11" x14ac:dyDescent="0.45">
      <c r="J138" s="76" t="s">
        <v>207</v>
      </c>
      <c r="K138" s="77" t="s">
        <v>208</v>
      </c>
    </row>
    <row r="139" spans="10:11" x14ac:dyDescent="0.45">
      <c r="J139" s="76" t="s">
        <v>223</v>
      </c>
      <c r="K139" s="77" t="s">
        <v>224</v>
      </c>
    </row>
    <row r="140" spans="10:11" x14ac:dyDescent="0.45">
      <c r="J140" s="76" t="s">
        <v>92</v>
      </c>
      <c r="K140" s="76" t="s">
        <v>93</v>
      </c>
    </row>
    <row r="141" spans="10:11" x14ac:dyDescent="0.45">
      <c r="J141" s="76" t="s">
        <v>225</v>
      </c>
      <c r="K141" s="77" t="s">
        <v>226</v>
      </c>
    </row>
    <row r="142" spans="10:11" x14ac:dyDescent="0.45">
      <c r="J142" s="76" t="s">
        <v>225</v>
      </c>
      <c r="K142" s="76" t="s">
        <v>226</v>
      </c>
    </row>
    <row r="143" spans="10:11" x14ac:dyDescent="0.45">
      <c r="J143" s="76" t="s">
        <v>227</v>
      </c>
      <c r="K143" s="77" t="s">
        <v>228</v>
      </c>
    </row>
    <row r="144" spans="10:11" x14ac:dyDescent="0.45">
      <c r="J144" s="76" t="s">
        <v>229</v>
      </c>
      <c r="K144" s="77" t="s">
        <v>230</v>
      </c>
    </row>
    <row r="145" spans="10:11" x14ac:dyDescent="0.45">
      <c r="J145" s="76" t="s">
        <v>231</v>
      </c>
      <c r="K145" s="77" t="s">
        <v>232</v>
      </c>
    </row>
    <row r="146" spans="10:11" x14ac:dyDescent="0.45">
      <c r="J146" s="76" t="s">
        <v>233</v>
      </c>
      <c r="K146" s="77" t="s">
        <v>234</v>
      </c>
    </row>
    <row r="147" spans="10:11" x14ac:dyDescent="0.45">
      <c r="J147" s="76" t="s">
        <v>235</v>
      </c>
      <c r="K147" s="77" t="s">
        <v>236</v>
      </c>
    </row>
    <row r="148" spans="10:11" x14ac:dyDescent="0.45">
      <c r="J148" s="76" t="s">
        <v>209</v>
      </c>
      <c r="K148" s="77" t="s">
        <v>237</v>
      </c>
    </row>
    <row r="149" spans="10:11" x14ac:dyDescent="0.45">
      <c r="J149" s="76" t="s">
        <v>238</v>
      </c>
      <c r="K149" s="77" t="s">
        <v>239</v>
      </c>
    </row>
    <row r="150" spans="10:11" x14ac:dyDescent="0.45">
      <c r="J150" s="76" t="s">
        <v>240</v>
      </c>
      <c r="K150" s="77" t="s">
        <v>241</v>
      </c>
    </row>
    <row r="151" spans="10:11" x14ac:dyDescent="0.45">
      <c r="J151" s="76" t="s">
        <v>242</v>
      </c>
      <c r="K151" s="77" t="s">
        <v>243</v>
      </c>
    </row>
    <row r="152" spans="10:11" x14ac:dyDescent="0.45">
      <c r="J152" s="76" t="s">
        <v>244</v>
      </c>
      <c r="K152" s="77" t="s">
        <v>245</v>
      </c>
    </row>
    <row r="153" spans="10:11" x14ac:dyDescent="0.45">
      <c r="J153" s="76" t="s">
        <v>246</v>
      </c>
      <c r="K153" s="77" t="s">
        <v>247</v>
      </c>
    </row>
    <row r="154" spans="10:11" x14ac:dyDescent="0.45">
      <c r="J154" s="76" t="s">
        <v>248</v>
      </c>
      <c r="K154" s="77" t="s">
        <v>249</v>
      </c>
    </row>
    <row r="155" spans="10:11" x14ac:dyDescent="0.45">
      <c r="J155" s="76" t="s">
        <v>250</v>
      </c>
      <c r="K155" s="77" t="s">
        <v>251</v>
      </c>
    </row>
    <row r="156" spans="10:11" x14ac:dyDescent="0.45">
      <c r="J156" s="76" t="s">
        <v>252</v>
      </c>
      <c r="K156" s="77" t="s">
        <v>253</v>
      </c>
    </row>
    <row r="157" spans="10:11" x14ac:dyDescent="0.45">
      <c r="J157" s="76" t="s">
        <v>195</v>
      </c>
      <c r="K157" s="77" t="s">
        <v>196</v>
      </c>
    </row>
    <row r="158" spans="10:11" x14ac:dyDescent="0.45">
      <c r="J158" s="76" t="s">
        <v>254</v>
      </c>
      <c r="K158" s="77" t="s">
        <v>255</v>
      </c>
    </row>
    <row r="159" spans="10:11" x14ac:dyDescent="0.45">
      <c r="J159" s="76" t="s">
        <v>209</v>
      </c>
      <c r="K159" s="77" t="s">
        <v>210</v>
      </c>
    </row>
    <row r="160" spans="10:11" x14ac:dyDescent="0.45">
      <c r="J160" s="76" t="s">
        <v>256</v>
      </c>
      <c r="K160" s="77" t="s">
        <v>257</v>
      </c>
    </row>
    <row r="161" spans="10:11" x14ac:dyDescent="0.45">
      <c r="J161" s="76" t="s">
        <v>256</v>
      </c>
      <c r="K161" s="77" t="s">
        <v>257</v>
      </c>
    </row>
    <row r="162" spans="10:11" x14ac:dyDescent="0.45">
      <c r="J162" s="76" t="s">
        <v>258</v>
      </c>
      <c r="K162" s="77" t="s">
        <v>259</v>
      </c>
    </row>
    <row r="163" spans="10:11" x14ac:dyDescent="0.45">
      <c r="J163" s="76" t="s">
        <v>94</v>
      </c>
      <c r="K163" s="77" t="s">
        <v>95</v>
      </c>
    </row>
    <row r="164" spans="10:11" x14ac:dyDescent="0.45">
      <c r="J164" s="76" t="s">
        <v>260</v>
      </c>
      <c r="K164" s="77" t="s">
        <v>261</v>
      </c>
    </row>
    <row r="165" spans="10:11" x14ac:dyDescent="0.45">
      <c r="J165" s="76" t="s">
        <v>262</v>
      </c>
      <c r="K165" s="77" t="s">
        <v>263</v>
      </c>
    </row>
    <row r="166" spans="10:11" x14ac:dyDescent="0.45">
      <c r="J166" s="76" t="s">
        <v>264</v>
      </c>
      <c r="K166" s="77" t="s">
        <v>265</v>
      </c>
    </row>
    <row r="167" spans="10:11" x14ac:dyDescent="0.45">
      <c r="J167" s="76" t="s">
        <v>266</v>
      </c>
      <c r="K167" s="77" t="s">
        <v>267</v>
      </c>
    </row>
    <row r="168" spans="10:11" x14ac:dyDescent="0.45">
      <c r="J168" s="76" t="s">
        <v>268</v>
      </c>
      <c r="K168" s="77" t="s">
        <v>269</v>
      </c>
    </row>
    <row r="169" spans="10:11" x14ac:dyDescent="0.45">
      <c r="J169" s="76" t="s">
        <v>270</v>
      </c>
      <c r="K169" s="77" t="s">
        <v>271</v>
      </c>
    </row>
    <row r="170" spans="10:11" x14ac:dyDescent="0.45">
      <c r="J170" s="76" t="s">
        <v>272</v>
      </c>
      <c r="K170" s="77" t="s">
        <v>273</v>
      </c>
    </row>
    <row r="171" spans="10:11" x14ac:dyDescent="0.45">
      <c r="J171" s="76" t="s">
        <v>272</v>
      </c>
      <c r="K171" s="77" t="s">
        <v>273</v>
      </c>
    </row>
    <row r="172" spans="10:11" x14ac:dyDescent="0.45">
      <c r="J172" s="76" t="s">
        <v>272</v>
      </c>
      <c r="K172" s="77" t="s">
        <v>273</v>
      </c>
    </row>
    <row r="173" spans="10:11" x14ac:dyDescent="0.45">
      <c r="J173" s="76" t="s">
        <v>272</v>
      </c>
      <c r="K173" s="77" t="s">
        <v>273</v>
      </c>
    </row>
    <row r="174" spans="10:11" x14ac:dyDescent="0.45">
      <c r="J174" s="76" t="s">
        <v>272</v>
      </c>
      <c r="K174" s="77" t="s">
        <v>273</v>
      </c>
    </row>
    <row r="175" spans="10:11" x14ac:dyDescent="0.45">
      <c r="J175" s="76" t="s">
        <v>272</v>
      </c>
      <c r="K175" s="77" t="s">
        <v>273</v>
      </c>
    </row>
    <row r="176" spans="10:11" x14ac:dyDescent="0.45">
      <c r="J176" s="76" t="s">
        <v>272</v>
      </c>
      <c r="K176" s="77" t="s">
        <v>273</v>
      </c>
    </row>
    <row r="177" spans="10:11" x14ac:dyDescent="0.45">
      <c r="J177" s="76" t="s">
        <v>274</v>
      </c>
      <c r="K177" s="77" t="s">
        <v>275</v>
      </c>
    </row>
    <row r="178" spans="10:11" x14ac:dyDescent="0.45">
      <c r="J178" s="76" t="s">
        <v>274</v>
      </c>
      <c r="K178" s="77" t="s">
        <v>275</v>
      </c>
    </row>
    <row r="179" spans="10:11" x14ac:dyDescent="0.45">
      <c r="J179" s="76" t="s">
        <v>274</v>
      </c>
      <c r="K179" s="77" t="s">
        <v>275</v>
      </c>
    </row>
    <row r="180" spans="10:11" x14ac:dyDescent="0.45">
      <c r="J180" s="76" t="s">
        <v>274</v>
      </c>
      <c r="K180" s="77" t="s">
        <v>275</v>
      </c>
    </row>
    <row r="181" spans="10:11" x14ac:dyDescent="0.45">
      <c r="J181" s="76" t="s">
        <v>274</v>
      </c>
      <c r="K181" s="77" t="s">
        <v>275</v>
      </c>
    </row>
    <row r="182" spans="10:11" x14ac:dyDescent="0.45">
      <c r="J182" s="76" t="s">
        <v>276</v>
      </c>
      <c r="K182" s="77" t="s">
        <v>277</v>
      </c>
    </row>
    <row r="183" spans="10:11" x14ac:dyDescent="0.45">
      <c r="J183" s="76" t="s">
        <v>278</v>
      </c>
      <c r="K183" s="77" t="s">
        <v>279</v>
      </c>
    </row>
    <row r="184" spans="10:11" x14ac:dyDescent="0.45">
      <c r="J184" s="76" t="s">
        <v>280</v>
      </c>
      <c r="K184" s="76" t="s">
        <v>281</v>
      </c>
    </row>
    <row r="185" spans="10:11" x14ac:dyDescent="0.45">
      <c r="J185" s="76" t="s">
        <v>282</v>
      </c>
      <c r="K185" s="77" t="s">
        <v>283</v>
      </c>
    </row>
    <row r="186" spans="10:11" x14ac:dyDescent="0.45">
      <c r="J186" s="76" t="s">
        <v>284</v>
      </c>
      <c r="K186" s="77" t="s">
        <v>285</v>
      </c>
    </row>
    <row r="187" spans="10:11" x14ac:dyDescent="0.45">
      <c r="J187" s="78" t="s">
        <v>286</v>
      </c>
      <c r="K187" s="79" t="s">
        <v>287</v>
      </c>
    </row>
    <row r="188" spans="10:11" x14ac:dyDescent="0.45">
      <c r="J188" s="76" t="s">
        <v>288</v>
      </c>
      <c r="K188" s="77" t="s">
        <v>289</v>
      </c>
    </row>
    <row r="189" spans="10:11" x14ac:dyDescent="0.45">
      <c r="J189" s="76" t="s">
        <v>290</v>
      </c>
      <c r="K189" s="77" t="s">
        <v>291</v>
      </c>
    </row>
    <row r="190" spans="10:11" x14ac:dyDescent="0.45">
      <c r="J190" s="76" t="s">
        <v>284</v>
      </c>
      <c r="K190" s="77" t="s">
        <v>285</v>
      </c>
    </row>
    <row r="191" spans="10:11" x14ac:dyDescent="0.45">
      <c r="J191" s="76" t="s">
        <v>292</v>
      </c>
      <c r="K191" s="77" t="s">
        <v>293</v>
      </c>
    </row>
    <row r="192" spans="10:11" x14ac:dyDescent="0.45">
      <c r="J192" s="76" t="s">
        <v>294</v>
      </c>
      <c r="K192" s="77" t="s">
        <v>295</v>
      </c>
    </row>
    <row r="193" spans="10:11" x14ac:dyDescent="0.45">
      <c r="J193" s="76" t="s">
        <v>296</v>
      </c>
      <c r="K193" s="77" t="s">
        <v>297</v>
      </c>
    </row>
    <row r="194" spans="10:11" x14ac:dyDescent="0.45">
      <c r="J194" s="76" t="s">
        <v>298</v>
      </c>
      <c r="K194" s="77" t="s">
        <v>299</v>
      </c>
    </row>
    <row r="195" spans="10:11" x14ac:dyDescent="0.45">
      <c r="J195" s="76" t="s">
        <v>284</v>
      </c>
      <c r="K195" s="77" t="s">
        <v>285</v>
      </c>
    </row>
    <row r="196" spans="10:11" x14ac:dyDescent="0.45">
      <c r="J196" s="76" t="s">
        <v>300</v>
      </c>
      <c r="K196" s="77" t="s">
        <v>301</v>
      </c>
    </row>
    <row r="197" spans="10:11" x14ac:dyDescent="0.45">
      <c r="J197" s="76" t="s">
        <v>302</v>
      </c>
      <c r="K197" s="77" t="s">
        <v>303</v>
      </c>
    </row>
    <row r="198" spans="10:11" x14ac:dyDescent="0.45">
      <c r="J198" s="76" t="s">
        <v>304</v>
      </c>
      <c r="K198" s="77" t="s">
        <v>305</v>
      </c>
    </row>
    <row r="199" spans="10:11" x14ac:dyDescent="0.45">
      <c r="J199" s="76" t="s">
        <v>306</v>
      </c>
      <c r="K199" s="77" t="s">
        <v>307</v>
      </c>
    </row>
    <row r="200" spans="10:11" x14ac:dyDescent="0.45">
      <c r="J200" s="76" t="s">
        <v>308</v>
      </c>
      <c r="K200" s="77" t="s">
        <v>309</v>
      </c>
    </row>
    <row r="201" spans="10:11" x14ac:dyDescent="0.45">
      <c r="J201" s="76" t="s">
        <v>310</v>
      </c>
      <c r="K201" s="77" t="s">
        <v>311</v>
      </c>
    </row>
    <row r="202" spans="10:11" x14ac:dyDescent="0.45">
      <c r="J202" s="76" t="s">
        <v>312</v>
      </c>
      <c r="K202" s="77" t="s">
        <v>313</v>
      </c>
    </row>
    <row r="203" spans="10:11" x14ac:dyDescent="0.45">
      <c r="J203" s="76" t="s">
        <v>314</v>
      </c>
      <c r="K203" s="77" t="s">
        <v>315</v>
      </c>
    </row>
    <row r="204" spans="10:11" x14ac:dyDescent="0.45">
      <c r="J204" s="76" t="s">
        <v>316</v>
      </c>
      <c r="K204" s="77" t="s">
        <v>317</v>
      </c>
    </row>
    <row r="205" spans="10:11" x14ac:dyDescent="0.45">
      <c r="J205" s="76" t="s">
        <v>302</v>
      </c>
      <c r="K205" s="77" t="s">
        <v>303</v>
      </c>
    </row>
    <row r="206" spans="10:11" x14ac:dyDescent="0.45">
      <c r="J206" s="76" t="s">
        <v>310</v>
      </c>
      <c r="K206" s="77" t="s">
        <v>311</v>
      </c>
    </row>
    <row r="207" spans="10:11" x14ac:dyDescent="0.45">
      <c r="J207" s="76" t="s">
        <v>274</v>
      </c>
      <c r="K207" s="77" t="s">
        <v>275</v>
      </c>
    </row>
    <row r="208" spans="10:11" x14ac:dyDescent="0.45">
      <c r="J208" s="76" t="s">
        <v>300</v>
      </c>
      <c r="K208" s="77" t="s">
        <v>301</v>
      </c>
    </row>
    <row r="209" spans="10:11" x14ac:dyDescent="0.45">
      <c r="J209" s="76" t="s">
        <v>318</v>
      </c>
      <c r="K209" s="77" t="s">
        <v>319</v>
      </c>
    </row>
    <row r="210" spans="10:11" x14ac:dyDescent="0.45">
      <c r="J210" s="76" t="s">
        <v>320</v>
      </c>
      <c r="K210" s="77" t="s">
        <v>321</v>
      </c>
    </row>
    <row r="211" spans="10:11" x14ac:dyDescent="0.45">
      <c r="J211" s="76" t="s">
        <v>320</v>
      </c>
      <c r="K211" s="77" t="s">
        <v>321</v>
      </c>
    </row>
    <row r="212" spans="10:11" x14ac:dyDescent="0.45">
      <c r="J212" s="76" t="s">
        <v>322</v>
      </c>
      <c r="K212" s="77" t="s">
        <v>323</v>
      </c>
    </row>
    <row r="213" spans="10:11" x14ac:dyDescent="0.45">
      <c r="J213" s="76" t="s">
        <v>310</v>
      </c>
      <c r="K213" s="77" t="s">
        <v>311</v>
      </c>
    </row>
    <row r="214" spans="10:11" x14ac:dyDescent="0.45">
      <c r="J214" s="76" t="s">
        <v>324</v>
      </c>
      <c r="K214" s="77" t="s">
        <v>325</v>
      </c>
    </row>
    <row r="215" spans="10:11" x14ac:dyDescent="0.45">
      <c r="J215" s="76" t="s">
        <v>326</v>
      </c>
      <c r="K215" s="77" t="s">
        <v>327</v>
      </c>
    </row>
    <row r="216" spans="10:11" x14ac:dyDescent="0.45">
      <c r="J216" s="76" t="s">
        <v>328</v>
      </c>
      <c r="K216" s="77" t="s">
        <v>329</v>
      </c>
    </row>
    <row r="217" spans="10:11" x14ac:dyDescent="0.45">
      <c r="J217" s="76" t="s">
        <v>330</v>
      </c>
      <c r="K217" s="77" t="s">
        <v>331</v>
      </c>
    </row>
    <row r="218" spans="10:11" x14ac:dyDescent="0.45">
      <c r="J218" s="76" t="s">
        <v>134</v>
      </c>
      <c r="K218" s="77" t="s">
        <v>135</v>
      </c>
    </row>
    <row r="219" spans="10:11" x14ac:dyDescent="0.45">
      <c r="J219" s="76" t="s">
        <v>134</v>
      </c>
      <c r="K219" s="76" t="s">
        <v>135</v>
      </c>
    </row>
    <row r="220" spans="10:11" x14ac:dyDescent="0.45">
      <c r="J220" s="76" t="s">
        <v>332</v>
      </c>
      <c r="K220" s="77" t="s">
        <v>333</v>
      </c>
    </row>
    <row r="221" spans="10:11" x14ac:dyDescent="0.45">
      <c r="J221" s="76" t="s">
        <v>334</v>
      </c>
      <c r="K221" s="77" t="s">
        <v>335</v>
      </c>
    </row>
    <row r="222" spans="10:11" x14ac:dyDescent="0.45">
      <c r="J222" s="76" t="s">
        <v>336</v>
      </c>
      <c r="K222" s="77" t="s">
        <v>337</v>
      </c>
    </row>
    <row r="223" spans="10:11" x14ac:dyDescent="0.45">
      <c r="J223" s="76" t="s">
        <v>338</v>
      </c>
      <c r="K223" s="76" t="s">
        <v>339</v>
      </c>
    </row>
    <row r="224" spans="10:11" x14ac:dyDescent="0.45">
      <c r="J224" s="76" t="s">
        <v>340</v>
      </c>
      <c r="K224" s="77" t="s">
        <v>341</v>
      </c>
    </row>
    <row r="225" spans="10:11" x14ac:dyDescent="0.45">
      <c r="J225" s="76" t="s">
        <v>284</v>
      </c>
      <c r="K225" s="77" t="s">
        <v>285</v>
      </c>
    </row>
    <row r="226" spans="10:11" x14ac:dyDescent="0.45">
      <c r="J226" s="76" t="s">
        <v>326</v>
      </c>
      <c r="K226" s="77" t="s">
        <v>327</v>
      </c>
    </row>
    <row r="227" spans="10:11" x14ac:dyDescent="0.45">
      <c r="J227" s="78" t="s">
        <v>310</v>
      </c>
      <c r="K227" s="79" t="s">
        <v>311</v>
      </c>
    </row>
    <row r="228" spans="10:11" x14ac:dyDescent="0.45">
      <c r="J228" s="78" t="s">
        <v>284</v>
      </c>
      <c r="K228" s="79" t="s">
        <v>285</v>
      </c>
    </row>
    <row r="229" spans="10:11" x14ac:dyDescent="0.45">
      <c r="J229" s="76" t="s">
        <v>326</v>
      </c>
      <c r="K229" s="77" t="s">
        <v>327</v>
      </c>
    </row>
    <row r="230" spans="10:11" x14ac:dyDescent="0.45">
      <c r="J230" s="76" t="s">
        <v>310</v>
      </c>
      <c r="K230" s="77" t="s">
        <v>311</v>
      </c>
    </row>
    <row r="231" spans="10:11" x14ac:dyDescent="0.45">
      <c r="J231" s="76" t="s">
        <v>342</v>
      </c>
      <c r="K231" s="77" t="s">
        <v>343</v>
      </c>
    </row>
    <row r="232" spans="10:11" x14ac:dyDescent="0.45">
      <c r="J232" s="76" t="s">
        <v>342</v>
      </c>
      <c r="K232" s="76" t="s">
        <v>343</v>
      </c>
    </row>
    <row r="233" spans="10:11" x14ac:dyDescent="0.45">
      <c r="J233" s="76" t="s">
        <v>344</v>
      </c>
      <c r="K233" s="77" t="s">
        <v>345</v>
      </c>
    </row>
    <row r="234" spans="10:11" x14ac:dyDescent="0.45">
      <c r="J234" s="80" t="s">
        <v>346</v>
      </c>
      <c r="K234" s="77" t="s">
        <v>347</v>
      </c>
    </row>
    <row r="235" spans="10:11" x14ac:dyDescent="0.45">
      <c r="J235" s="76" t="s">
        <v>298</v>
      </c>
      <c r="K235" s="77" t="s">
        <v>299</v>
      </c>
    </row>
    <row r="236" spans="10:11" x14ac:dyDescent="0.45">
      <c r="J236" s="76" t="s">
        <v>348</v>
      </c>
      <c r="K236" s="77" t="s">
        <v>349</v>
      </c>
    </row>
    <row r="237" spans="10:11" x14ac:dyDescent="0.45">
      <c r="J237" s="76" t="s">
        <v>350</v>
      </c>
      <c r="K237" s="77" t="s">
        <v>351</v>
      </c>
    </row>
    <row r="238" spans="10:11" x14ac:dyDescent="0.45">
      <c r="J238" s="76" t="s">
        <v>352</v>
      </c>
      <c r="K238" s="77" t="s">
        <v>353</v>
      </c>
    </row>
    <row r="239" spans="10:11" x14ac:dyDescent="0.45">
      <c r="J239" s="76" t="s">
        <v>354</v>
      </c>
      <c r="K239" s="77" t="s">
        <v>355</v>
      </c>
    </row>
    <row r="240" spans="10:11" x14ac:dyDescent="0.45">
      <c r="J240" s="76" t="s">
        <v>348</v>
      </c>
      <c r="K240" s="77" t="s">
        <v>349</v>
      </c>
    </row>
    <row r="241" spans="10:11" x14ac:dyDescent="0.45">
      <c r="J241" s="76" t="s">
        <v>310</v>
      </c>
      <c r="K241" s="77" t="s">
        <v>311</v>
      </c>
    </row>
    <row r="242" spans="10:11" x14ac:dyDescent="0.45">
      <c r="J242" s="76" t="s">
        <v>356</v>
      </c>
      <c r="K242" s="77" t="s">
        <v>357</v>
      </c>
    </row>
    <row r="243" spans="10:11" x14ac:dyDescent="0.45">
      <c r="J243" s="76" t="s">
        <v>358</v>
      </c>
      <c r="K243" s="77" t="s">
        <v>359</v>
      </c>
    </row>
    <row r="244" spans="10:11" x14ac:dyDescent="0.45">
      <c r="J244" s="76" t="s">
        <v>360</v>
      </c>
      <c r="K244" s="77" t="s">
        <v>361</v>
      </c>
    </row>
    <row r="245" spans="10:11" x14ac:dyDescent="0.45">
      <c r="J245" s="76" t="s">
        <v>362</v>
      </c>
      <c r="K245" s="77" t="s">
        <v>363</v>
      </c>
    </row>
    <row r="246" spans="10:11" x14ac:dyDescent="0.45">
      <c r="J246" s="76" t="s">
        <v>364</v>
      </c>
      <c r="K246" s="77" t="s">
        <v>365</v>
      </c>
    </row>
    <row r="247" spans="10:11" x14ac:dyDescent="0.45">
      <c r="J247" s="76" t="s">
        <v>366</v>
      </c>
      <c r="K247" s="77" t="s">
        <v>367</v>
      </c>
    </row>
    <row r="248" spans="10:11" x14ac:dyDescent="0.45">
      <c r="J248" s="76" t="s">
        <v>368</v>
      </c>
      <c r="K248" s="77" t="s">
        <v>369</v>
      </c>
    </row>
    <row r="249" spans="10:11" x14ac:dyDescent="0.45">
      <c r="J249" s="78" t="s">
        <v>350</v>
      </c>
      <c r="K249" s="79" t="s">
        <v>351</v>
      </c>
    </row>
    <row r="250" spans="10:11" x14ac:dyDescent="0.45">
      <c r="J250" s="76" t="s">
        <v>348</v>
      </c>
      <c r="K250" s="77" t="s">
        <v>349</v>
      </c>
    </row>
    <row r="251" spans="10:11" x14ac:dyDescent="0.45">
      <c r="J251" s="76" t="s">
        <v>366</v>
      </c>
      <c r="K251" s="77" t="s">
        <v>367</v>
      </c>
    </row>
    <row r="252" spans="10:11" x14ac:dyDescent="0.45">
      <c r="J252" s="76" t="s">
        <v>370</v>
      </c>
      <c r="K252" s="77" t="s">
        <v>371</v>
      </c>
    </row>
    <row r="253" spans="10:11" x14ac:dyDescent="0.45">
      <c r="J253" s="76" t="s">
        <v>372</v>
      </c>
      <c r="K253" s="77" t="s">
        <v>373</v>
      </c>
    </row>
    <row r="254" spans="10:11" x14ac:dyDescent="0.45">
      <c r="J254" s="78" t="s">
        <v>372</v>
      </c>
      <c r="K254" s="79" t="s">
        <v>373</v>
      </c>
    </row>
    <row r="255" spans="10:11" x14ac:dyDescent="0.45">
      <c r="J255" s="76" t="s">
        <v>374</v>
      </c>
      <c r="K255" s="77" t="s">
        <v>375</v>
      </c>
    </row>
    <row r="256" spans="10:11" x14ac:dyDescent="0.45">
      <c r="J256" s="76" t="s">
        <v>374</v>
      </c>
      <c r="K256" s="77" t="s">
        <v>375</v>
      </c>
    </row>
    <row r="257" spans="10:11" x14ac:dyDescent="0.45">
      <c r="J257" s="76" t="s">
        <v>374</v>
      </c>
      <c r="K257" s="77" t="s">
        <v>375</v>
      </c>
    </row>
    <row r="258" spans="10:11" x14ac:dyDescent="0.45">
      <c r="J258" s="76" t="s">
        <v>376</v>
      </c>
      <c r="K258" s="77" t="s">
        <v>377</v>
      </c>
    </row>
    <row r="259" spans="10:11" x14ac:dyDescent="0.45">
      <c r="J259" s="76" t="s">
        <v>161</v>
      </c>
      <c r="K259" s="77" t="s">
        <v>162</v>
      </c>
    </row>
    <row r="260" spans="10:11" x14ac:dyDescent="0.45">
      <c r="J260" s="76" t="s">
        <v>378</v>
      </c>
      <c r="K260" s="77" t="s">
        <v>379</v>
      </c>
    </row>
    <row r="261" spans="10:11" x14ac:dyDescent="0.45">
      <c r="J261" s="76" t="s">
        <v>380</v>
      </c>
      <c r="K261" s="77" t="s">
        <v>381</v>
      </c>
    </row>
    <row r="262" spans="10:11" x14ac:dyDescent="0.45">
      <c r="J262" s="76" t="s">
        <v>382</v>
      </c>
      <c r="K262" s="77" t="s">
        <v>383</v>
      </c>
    </row>
    <row r="263" spans="10:11" x14ac:dyDescent="0.45">
      <c r="J263" s="76" t="s">
        <v>384</v>
      </c>
      <c r="K263" s="77" t="s">
        <v>385</v>
      </c>
    </row>
    <row r="264" spans="10:11" x14ac:dyDescent="0.45">
      <c r="J264" s="76" t="s">
        <v>386</v>
      </c>
      <c r="K264" s="77" t="s">
        <v>387</v>
      </c>
    </row>
    <row r="265" spans="10:11" x14ac:dyDescent="0.45">
      <c r="J265" s="76" t="s">
        <v>388</v>
      </c>
      <c r="K265" s="77" t="s">
        <v>389</v>
      </c>
    </row>
    <row r="266" spans="10:11" x14ac:dyDescent="0.45">
      <c r="J266" s="76" t="s">
        <v>390</v>
      </c>
      <c r="K266" s="77" t="s">
        <v>391</v>
      </c>
    </row>
    <row r="267" spans="10:11" x14ac:dyDescent="0.45">
      <c r="J267" s="76" t="s">
        <v>378</v>
      </c>
      <c r="K267" s="77" t="s">
        <v>392</v>
      </c>
    </row>
    <row r="268" spans="10:11" x14ac:dyDescent="0.45">
      <c r="J268" s="76" t="s">
        <v>378</v>
      </c>
      <c r="K268" s="77" t="s">
        <v>392</v>
      </c>
    </row>
    <row r="269" spans="10:11" x14ac:dyDescent="0.45">
      <c r="J269" s="76" t="s">
        <v>376</v>
      </c>
      <c r="K269" s="77" t="s">
        <v>377</v>
      </c>
    </row>
    <row r="270" spans="10:11" x14ac:dyDescent="0.45">
      <c r="J270" s="76" t="s">
        <v>258</v>
      </c>
      <c r="K270" s="77" t="s">
        <v>259</v>
      </c>
    </row>
    <row r="271" spans="10:11" x14ac:dyDescent="0.45">
      <c r="J271" s="76" t="s">
        <v>393</v>
      </c>
      <c r="K271" s="77" t="s">
        <v>394</v>
      </c>
    </row>
    <row r="272" spans="10:11" x14ac:dyDescent="0.45">
      <c r="J272" s="76" t="s">
        <v>395</v>
      </c>
      <c r="K272" s="77" t="s">
        <v>396</v>
      </c>
    </row>
    <row r="273" spans="10:11" x14ac:dyDescent="0.45">
      <c r="J273" s="76" t="s">
        <v>397</v>
      </c>
      <c r="K273" s="77" t="s">
        <v>398</v>
      </c>
    </row>
    <row r="274" spans="10:11" x14ac:dyDescent="0.45">
      <c r="J274" s="76" t="s">
        <v>399</v>
      </c>
      <c r="K274" s="77" t="s">
        <v>400</v>
      </c>
    </row>
    <row r="275" spans="10:11" ht="28.15" x14ac:dyDescent="0.45">
      <c r="J275" s="76" t="s">
        <v>401</v>
      </c>
      <c r="K275" s="77" t="s">
        <v>402</v>
      </c>
    </row>
    <row r="276" spans="10:11" x14ac:dyDescent="0.45">
      <c r="J276" s="76" t="s">
        <v>403</v>
      </c>
      <c r="K276" s="77" t="s">
        <v>404</v>
      </c>
    </row>
    <row r="277" spans="10:11" x14ac:dyDescent="0.45">
      <c r="J277" s="76" t="s">
        <v>403</v>
      </c>
      <c r="K277" s="76" t="s">
        <v>405</v>
      </c>
    </row>
    <row r="278" spans="10:11" x14ac:dyDescent="0.45">
      <c r="J278" s="76" t="s">
        <v>406</v>
      </c>
      <c r="K278" s="77" t="s">
        <v>407</v>
      </c>
    </row>
    <row r="279" spans="10:11" x14ac:dyDescent="0.45">
      <c r="J279" s="76" t="s">
        <v>408</v>
      </c>
      <c r="K279" s="77" t="s">
        <v>409</v>
      </c>
    </row>
    <row r="280" spans="10:11" x14ac:dyDescent="0.45">
      <c r="J280" s="76" t="s">
        <v>380</v>
      </c>
      <c r="K280" s="77" t="s">
        <v>381</v>
      </c>
    </row>
    <row r="281" spans="10:11" x14ac:dyDescent="0.45">
      <c r="J281" s="76" t="s">
        <v>282</v>
      </c>
      <c r="K281" s="77" t="s">
        <v>283</v>
      </c>
    </row>
    <row r="282" spans="10:11" x14ac:dyDescent="0.45">
      <c r="J282" s="76" t="s">
        <v>410</v>
      </c>
      <c r="K282" s="77" t="s">
        <v>411</v>
      </c>
    </row>
    <row r="283" spans="10:11" x14ac:dyDescent="0.45">
      <c r="J283" s="78" t="s">
        <v>412</v>
      </c>
      <c r="K283" s="79" t="s">
        <v>413</v>
      </c>
    </row>
    <row r="284" spans="10:11" x14ac:dyDescent="0.45">
      <c r="J284" s="76" t="s">
        <v>412</v>
      </c>
      <c r="K284" s="77" t="s">
        <v>413</v>
      </c>
    </row>
    <row r="285" spans="10:11" x14ac:dyDescent="0.45">
      <c r="J285" s="76" t="s">
        <v>414</v>
      </c>
      <c r="K285" s="77" t="s">
        <v>415</v>
      </c>
    </row>
    <row r="286" spans="10:11" x14ac:dyDescent="0.45">
      <c r="J286" s="76" t="s">
        <v>416</v>
      </c>
      <c r="K286" s="77" t="s">
        <v>417</v>
      </c>
    </row>
    <row r="287" spans="10:11" x14ac:dyDescent="0.45">
      <c r="J287" s="76" t="s">
        <v>418</v>
      </c>
      <c r="K287" s="77" t="s">
        <v>419</v>
      </c>
    </row>
    <row r="288" spans="10:11" x14ac:dyDescent="0.45">
      <c r="J288" s="76" t="s">
        <v>420</v>
      </c>
      <c r="K288" s="77" t="s">
        <v>421</v>
      </c>
    </row>
    <row r="289" spans="10:11" x14ac:dyDescent="0.45">
      <c r="J289" s="76" t="s">
        <v>418</v>
      </c>
      <c r="K289" s="77" t="s">
        <v>419</v>
      </c>
    </row>
    <row r="290" spans="10:11" x14ac:dyDescent="0.45">
      <c r="J290" s="76" t="s">
        <v>422</v>
      </c>
      <c r="K290" s="77" t="s">
        <v>423</v>
      </c>
    </row>
    <row r="291" spans="10:11" x14ac:dyDescent="0.45">
      <c r="J291" s="76" t="s">
        <v>418</v>
      </c>
      <c r="K291" s="77" t="s">
        <v>419</v>
      </c>
    </row>
    <row r="292" spans="10:11" x14ac:dyDescent="0.45">
      <c r="J292" s="78" t="s">
        <v>424</v>
      </c>
      <c r="K292" s="79" t="s">
        <v>425</v>
      </c>
    </row>
    <row r="293" spans="10:11" x14ac:dyDescent="0.45">
      <c r="J293" s="76" t="s">
        <v>426</v>
      </c>
      <c r="K293" s="77" t="s">
        <v>427</v>
      </c>
    </row>
    <row r="294" spans="10:11" ht="28.15" x14ac:dyDescent="0.45">
      <c r="J294" s="76" t="s">
        <v>428</v>
      </c>
      <c r="K294" s="77" t="s">
        <v>429</v>
      </c>
    </row>
    <row r="295" spans="10:11" ht="28.15" x14ac:dyDescent="0.45">
      <c r="J295" s="76" t="s">
        <v>428</v>
      </c>
      <c r="K295" s="77" t="s">
        <v>429</v>
      </c>
    </row>
    <row r="296" spans="10:11" x14ac:dyDescent="0.45">
      <c r="J296" s="76" t="s">
        <v>328</v>
      </c>
      <c r="K296" s="77" t="s">
        <v>329</v>
      </c>
    </row>
    <row r="297" spans="10:11" x14ac:dyDescent="0.45">
      <c r="J297" s="76" t="s">
        <v>282</v>
      </c>
      <c r="K297" s="77" t="s">
        <v>283</v>
      </c>
    </row>
    <row r="298" spans="10:11" x14ac:dyDescent="0.45">
      <c r="J298" s="76" t="s">
        <v>284</v>
      </c>
      <c r="K298" s="77" t="s">
        <v>285</v>
      </c>
    </row>
    <row r="299" spans="10:11" x14ac:dyDescent="0.45">
      <c r="J299" s="76" t="s">
        <v>430</v>
      </c>
      <c r="K299" s="77" t="s">
        <v>431</v>
      </c>
    </row>
    <row r="300" spans="10:11" x14ac:dyDescent="0.45">
      <c r="J300" s="76" t="s">
        <v>284</v>
      </c>
      <c r="K300" s="77" t="s">
        <v>285</v>
      </c>
    </row>
    <row r="301" spans="10:11" x14ac:dyDescent="0.45">
      <c r="J301" s="76" t="s">
        <v>432</v>
      </c>
      <c r="K301" s="77" t="s">
        <v>433</v>
      </c>
    </row>
    <row r="302" spans="10:11" x14ac:dyDescent="0.45">
      <c r="J302" s="76" t="s">
        <v>434</v>
      </c>
      <c r="K302" s="77" t="s">
        <v>435</v>
      </c>
    </row>
    <row r="303" spans="10:11" x14ac:dyDescent="0.45">
      <c r="J303" s="76" t="s">
        <v>436</v>
      </c>
      <c r="K303" s="77" t="s">
        <v>437</v>
      </c>
    </row>
    <row r="304" spans="10:11" x14ac:dyDescent="0.45">
      <c r="J304" s="76" t="s">
        <v>432</v>
      </c>
      <c r="K304" s="77" t="s">
        <v>433</v>
      </c>
    </row>
    <row r="305" spans="10:11" x14ac:dyDescent="0.45">
      <c r="J305" s="76" t="s">
        <v>330</v>
      </c>
      <c r="K305" s="77" t="s">
        <v>331</v>
      </c>
    </row>
    <row r="306" spans="10:11" x14ac:dyDescent="0.45">
      <c r="J306" s="78" t="s">
        <v>424</v>
      </c>
      <c r="K306" s="79" t="s">
        <v>425</v>
      </c>
    </row>
    <row r="307" spans="10:11" x14ac:dyDescent="0.45">
      <c r="J307" s="76" t="s">
        <v>438</v>
      </c>
      <c r="K307" s="77" t="s">
        <v>439</v>
      </c>
    </row>
    <row r="308" spans="10:11" x14ac:dyDescent="0.45">
      <c r="J308" s="76" t="s">
        <v>440</v>
      </c>
      <c r="K308" s="77" t="s">
        <v>441</v>
      </c>
    </row>
    <row r="309" spans="10:11" x14ac:dyDescent="0.45">
      <c r="J309" s="76" t="s">
        <v>310</v>
      </c>
      <c r="K309" s="77" t="s">
        <v>311</v>
      </c>
    </row>
    <row r="310" spans="10:11" x14ac:dyDescent="0.45">
      <c r="J310" s="76" t="s">
        <v>442</v>
      </c>
      <c r="K310" s="77" t="s">
        <v>443</v>
      </c>
    </row>
    <row r="311" spans="10:11" x14ac:dyDescent="0.45">
      <c r="J311" s="76" t="s">
        <v>444</v>
      </c>
      <c r="K311" s="77" t="s">
        <v>445</v>
      </c>
    </row>
    <row r="312" spans="10:11" x14ac:dyDescent="0.45">
      <c r="J312" s="76" t="s">
        <v>446</v>
      </c>
      <c r="K312" s="77" t="s">
        <v>447</v>
      </c>
    </row>
    <row r="313" spans="10:11" x14ac:dyDescent="0.45">
      <c r="J313" s="76" t="s">
        <v>448</v>
      </c>
      <c r="K313" s="77" t="s">
        <v>449</v>
      </c>
    </row>
    <row r="314" spans="10:11" x14ac:dyDescent="0.45">
      <c r="J314" s="76" t="s">
        <v>450</v>
      </c>
      <c r="K314" s="77" t="s">
        <v>451</v>
      </c>
    </row>
    <row r="315" spans="10:11" x14ac:dyDescent="0.45">
      <c r="J315" s="76" t="s">
        <v>284</v>
      </c>
      <c r="K315" s="77" t="s">
        <v>285</v>
      </c>
    </row>
    <row r="316" spans="10:11" x14ac:dyDescent="0.45">
      <c r="J316" s="76" t="s">
        <v>432</v>
      </c>
      <c r="K316" s="77" t="s">
        <v>433</v>
      </c>
    </row>
    <row r="317" spans="10:11" x14ac:dyDescent="0.45">
      <c r="J317" s="76" t="s">
        <v>452</v>
      </c>
      <c r="K317" s="77" t="s">
        <v>453</v>
      </c>
    </row>
    <row r="318" spans="10:11" x14ac:dyDescent="0.45">
      <c r="J318" s="76" t="s">
        <v>454</v>
      </c>
      <c r="K318" s="77" t="s">
        <v>455</v>
      </c>
    </row>
    <row r="319" spans="10:11" x14ac:dyDescent="0.45">
      <c r="J319" s="76" t="s">
        <v>456</v>
      </c>
      <c r="K319" s="77" t="s">
        <v>457</v>
      </c>
    </row>
    <row r="320" spans="10:11" x14ac:dyDescent="0.45">
      <c r="J320" s="76" t="s">
        <v>458</v>
      </c>
      <c r="K320" s="77" t="s">
        <v>459</v>
      </c>
    </row>
    <row r="321" spans="10:11" x14ac:dyDescent="0.45">
      <c r="J321" s="76" t="s">
        <v>460</v>
      </c>
      <c r="K321" s="77" t="s">
        <v>461</v>
      </c>
    </row>
    <row r="322" spans="10:11" x14ac:dyDescent="0.45">
      <c r="J322" s="76" t="s">
        <v>462</v>
      </c>
      <c r="K322" s="77" t="s">
        <v>463</v>
      </c>
    </row>
    <row r="323" spans="10:11" x14ac:dyDescent="0.45">
      <c r="J323" s="76" t="s">
        <v>464</v>
      </c>
      <c r="K323" s="77" t="s">
        <v>465</v>
      </c>
    </row>
    <row r="324" spans="10:11" x14ac:dyDescent="0.45">
      <c r="J324" s="76" t="s">
        <v>466</v>
      </c>
      <c r="K324" s="77" t="s">
        <v>467</v>
      </c>
    </row>
    <row r="325" spans="10:11" x14ac:dyDescent="0.45">
      <c r="J325" s="76" t="s">
        <v>284</v>
      </c>
      <c r="K325" s="77" t="s">
        <v>285</v>
      </c>
    </row>
    <row r="326" spans="10:11" x14ac:dyDescent="0.45">
      <c r="J326" s="76" t="s">
        <v>432</v>
      </c>
      <c r="K326" s="77" t="s">
        <v>433</v>
      </c>
    </row>
    <row r="327" spans="10:11" x14ac:dyDescent="0.45">
      <c r="J327" s="76" t="s">
        <v>468</v>
      </c>
      <c r="K327" s="77" t="s">
        <v>469</v>
      </c>
    </row>
    <row r="328" spans="10:11" x14ac:dyDescent="0.45">
      <c r="J328" s="76" t="s">
        <v>470</v>
      </c>
      <c r="K328" s="77" t="s">
        <v>471</v>
      </c>
    </row>
    <row r="329" spans="10:11" x14ac:dyDescent="0.45">
      <c r="J329" s="76" t="s">
        <v>470</v>
      </c>
      <c r="K329" s="77" t="s">
        <v>471</v>
      </c>
    </row>
    <row r="330" spans="10:11" x14ac:dyDescent="0.45">
      <c r="J330" s="76" t="s">
        <v>472</v>
      </c>
      <c r="K330" s="77" t="s">
        <v>473</v>
      </c>
    </row>
    <row r="331" spans="10:11" x14ac:dyDescent="0.45">
      <c r="J331" s="76" t="s">
        <v>474</v>
      </c>
      <c r="K331" s="77" t="s">
        <v>475</v>
      </c>
    </row>
    <row r="332" spans="10:11" x14ac:dyDescent="0.45">
      <c r="J332" s="76" t="s">
        <v>476</v>
      </c>
      <c r="K332" s="77" t="s">
        <v>477</v>
      </c>
    </row>
    <row r="333" spans="10:11" x14ac:dyDescent="0.45">
      <c r="J333" s="76" t="s">
        <v>478</v>
      </c>
      <c r="K333" s="77" t="s">
        <v>479</v>
      </c>
    </row>
    <row r="334" spans="10:11" x14ac:dyDescent="0.45">
      <c r="J334" s="80" t="s">
        <v>480</v>
      </c>
      <c r="K334" s="77" t="s">
        <v>481</v>
      </c>
    </row>
    <row r="335" spans="10:11" x14ac:dyDescent="0.45">
      <c r="J335" s="76" t="s">
        <v>482</v>
      </c>
      <c r="K335" s="77" t="s">
        <v>483</v>
      </c>
    </row>
    <row r="336" spans="10:11" x14ac:dyDescent="0.45">
      <c r="J336" s="76" t="s">
        <v>484</v>
      </c>
      <c r="K336" s="77" t="s">
        <v>485</v>
      </c>
    </row>
    <row r="337" spans="10:11" x14ac:dyDescent="0.45">
      <c r="J337" s="76" t="s">
        <v>486</v>
      </c>
      <c r="K337" s="77" t="s">
        <v>487</v>
      </c>
    </row>
    <row r="338" spans="10:11" x14ac:dyDescent="0.45">
      <c r="J338" s="76" t="s">
        <v>284</v>
      </c>
      <c r="K338" s="77" t="s">
        <v>285</v>
      </c>
    </row>
    <row r="339" spans="10:11" x14ac:dyDescent="0.45">
      <c r="J339" s="76" t="s">
        <v>432</v>
      </c>
      <c r="K339" s="77" t="s">
        <v>433</v>
      </c>
    </row>
    <row r="340" spans="10:11" x14ac:dyDescent="0.45">
      <c r="J340" s="76" t="s">
        <v>488</v>
      </c>
      <c r="K340" s="77" t="s">
        <v>489</v>
      </c>
    </row>
    <row r="341" spans="10:11" x14ac:dyDescent="0.45">
      <c r="J341" s="76" t="s">
        <v>490</v>
      </c>
      <c r="K341" s="77" t="s">
        <v>491</v>
      </c>
    </row>
    <row r="342" spans="10:11" x14ac:dyDescent="0.45">
      <c r="J342" s="76" t="s">
        <v>492</v>
      </c>
      <c r="K342" s="77" t="s">
        <v>493</v>
      </c>
    </row>
    <row r="343" spans="10:11" x14ac:dyDescent="0.45">
      <c r="J343" s="76" t="s">
        <v>494</v>
      </c>
      <c r="K343" s="77" t="s">
        <v>495</v>
      </c>
    </row>
    <row r="344" spans="10:11" x14ac:dyDescent="0.45">
      <c r="J344" s="76" t="s">
        <v>496</v>
      </c>
      <c r="K344" s="77" t="s">
        <v>497</v>
      </c>
    </row>
    <row r="345" spans="10:11" x14ac:dyDescent="0.45">
      <c r="J345" s="76" t="s">
        <v>498</v>
      </c>
      <c r="K345" s="77" t="s">
        <v>499</v>
      </c>
    </row>
    <row r="346" spans="10:11" x14ac:dyDescent="0.45">
      <c r="J346" s="76" t="s">
        <v>500</v>
      </c>
      <c r="K346" s="77" t="s">
        <v>501</v>
      </c>
    </row>
    <row r="347" spans="10:11" x14ac:dyDescent="0.45">
      <c r="J347" s="76" t="s">
        <v>502</v>
      </c>
      <c r="K347" s="77" t="s">
        <v>503</v>
      </c>
    </row>
    <row r="348" spans="10:11" x14ac:dyDescent="0.45">
      <c r="J348" s="76" t="s">
        <v>504</v>
      </c>
      <c r="K348" s="77" t="s">
        <v>505</v>
      </c>
    </row>
    <row r="349" spans="10:11" x14ac:dyDescent="0.45">
      <c r="J349" s="76" t="s">
        <v>506</v>
      </c>
      <c r="K349" s="77" t="s">
        <v>507</v>
      </c>
    </row>
    <row r="350" spans="10:11" x14ac:dyDescent="0.45">
      <c r="J350" s="76" t="s">
        <v>508</v>
      </c>
      <c r="K350" s="77" t="s">
        <v>509</v>
      </c>
    </row>
    <row r="351" spans="10:11" x14ac:dyDescent="0.45">
      <c r="J351" s="76" t="s">
        <v>510</v>
      </c>
      <c r="K351" s="76" t="s">
        <v>511</v>
      </c>
    </row>
    <row r="352" spans="10:11" x14ac:dyDescent="0.45">
      <c r="J352" s="76" t="s">
        <v>512</v>
      </c>
      <c r="K352" s="77" t="s">
        <v>513</v>
      </c>
    </row>
    <row r="353" spans="10:11" x14ac:dyDescent="0.45">
      <c r="J353" s="76" t="s">
        <v>514</v>
      </c>
      <c r="K353" s="77" t="s">
        <v>515</v>
      </c>
    </row>
    <row r="354" spans="10:11" x14ac:dyDescent="0.45">
      <c r="J354" s="76" t="s">
        <v>516</v>
      </c>
      <c r="K354" s="77" t="s">
        <v>517</v>
      </c>
    </row>
    <row r="355" spans="10:11" x14ac:dyDescent="0.45">
      <c r="J355" s="76" t="s">
        <v>494</v>
      </c>
      <c r="K355" s="77" t="s">
        <v>495</v>
      </c>
    </row>
    <row r="356" spans="10:11" x14ac:dyDescent="0.45">
      <c r="J356" s="76" t="s">
        <v>518</v>
      </c>
      <c r="K356" s="77" t="s">
        <v>519</v>
      </c>
    </row>
    <row r="357" spans="10:11" x14ac:dyDescent="0.45">
      <c r="J357" s="76" t="s">
        <v>520</v>
      </c>
      <c r="K357" s="77" t="s">
        <v>521</v>
      </c>
    </row>
    <row r="358" spans="10:11" x14ac:dyDescent="0.45">
      <c r="J358" s="76" t="s">
        <v>522</v>
      </c>
      <c r="K358" s="77" t="s">
        <v>523</v>
      </c>
    </row>
    <row r="359" spans="10:11" x14ac:dyDescent="0.45">
      <c r="J359" s="76" t="s">
        <v>524</v>
      </c>
      <c r="K359" s="77" t="s">
        <v>525</v>
      </c>
    </row>
    <row r="360" spans="10:11" x14ac:dyDescent="0.45">
      <c r="J360" s="78" t="s">
        <v>526</v>
      </c>
      <c r="K360" s="79" t="s">
        <v>527</v>
      </c>
    </row>
    <row r="361" spans="10:11" x14ac:dyDescent="0.45">
      <c r="J361" s="76" t="s">
        <v>528</v>
      </c>
      <c r="K361" s="77" t="s">
        <v>529</v>
      </c>
    </row>
    <row r="362" spans="10:11" x14ac:dyDescent="0.45">
      <c r="J362" s="76" t="s">
        <v>530</v>
      </c>
      <c r="K362" s="77" t="s">
        <v>531</v>
      </c>
    </row>
    <row r="363" spans="10:11" x14ac:dyDescent="0.45">
      <c r="J363" s="76" t="s">
        <v>526</v>
      </c>
      <c r="K363" s="77" t="s">
        <v>527</v>
      </c>
    </row>
    <row r="364" spans="10:11" x14ac:dyDescent="0.45">
      <c r="J364" s="76" t="s">
        <v>532</v>
      </c>
      <c r="K364" s="77" t="s">
        <v>533</v>
      </c>
    </row>
    <row r="365" spans="10:11" x14ac:dyDescent="0.45">
      <c r="J365" s="76" t="s">
        <v>526</v>
      </c>
      <c r="K365" s="77" t="s">
        <v>527</v>
      </c>
    </row>
    <row r="366" spans="10:11" x14ac:dyDescent="0.45">
      <c r="J366" s="76" t="s">
        <v>534</v>
      </c>
      <c r="K366" s="77" t="s">
        <v>535</v>
      </c>
    </row>
    <row r="367" spans="10:11" x14ac:dyDescent="0.45">
      <c r="J367" s="76" t="s">
        <v>526</v>
      </c>
      <c r="K367" s="77" t="s">
        <v>527</v>
      </c>
    </row>
    <row r="368" spans="10:11" x14ac:dyDescent="0.45">
      <c r="J368" s="76" t="s">
        <v>536</v>
      </c>
      <c r="K368" s="77" t="s">
        <v>537</v>
      </c>
    </row>
    <row r="369" spans="10:11" x14ac:dyDescent="0.45">
      <c r="J369" s="76" t="s">
        <v>538</v>
      </c>
      <c r="K369" s="77" t="s">
        <v>539</v>
      </c>
    </row>
    <row r="370" spans="10:11" x14ac:dyDescent="0.45">
      <c r="J370" s="76" t="s">
        <v>540</v>
      </c>
      <c r="K370" s="77" t="s">
        <v>541</v>
      </c>
    </row>
    <row r="371" spans="10:11" x14ac:dyDescent="0.45">
      <c r="J371" s="76" t="s">
        <v>542</v>
      </c>
      <c r="K371" s="77" t="s">
        <v>543</v>
      </c>
    </row>
    <row r="372" spans="10:11" x14ac:dyDescent="0.45">
      <c r="J372" s="76" t="s">
        <v>526</v>
      </c>
      <c r="K372" s="77" t="s">
        <v>544</v>
      </c>
    </row>
    <row r="373" spans="10:11" x14ac:dyDescent="0.45">
      <c r="J373" s="76" t="s">
        <v>545</v>
      </c>
      <c r="K373" s="77" t="s">
        <v>546</v>
      </c>
    </row>
    <row r="374" spans="10:11" x14ac:dyDescent="0.45">
      <c r="J374" s="76" t="s">
        <v>547</v>
      </c>
      <c r="K374" s="77" t="s">
        <v>548</v>
      </c>
    </row>
    <row r="375" spans="10:11" x14ac:dyDescent="0.45">
      <c r="J375" s="76" t="s">
        <v>549</v>
      </c>
      <c r="K375" s="77" t="s">
        <v>550</v>
      </c>
    </row>
    <row r="376" spans="10:11" ht="28.15" x14ac:dyDescent="0.45">
      <c r="J376" s="76" t="s">
        <v>551</v>
      </c>
      <c r="K376" s="77" t="s">
        <v>552</v>
      </c>
    </row>
    <row r="377" spans="10:11" x14ac:dyDescent="0.45">
      <c r="J377" s="76" t="s">
        <v>526</v>
      </c>
      <c r="K377" s="77" t="s">
        <v>527</v>
      </c>
    </row>
    <row r="378" spans="10:11" x14ac:dyDescent="0.45">
      <c r="J378" s="76" t="s">
        <v>553</v>
      </c>
      <c r="K378" s="77" t="s">
        <v>554</v>
      </c>
    </row>
    <row r="379" spans="10:11" x14ac:dyDescent="0.45">
      <c r="J379" s="76" t="s">
        <v>526</v>
      </c>
      <c r="K379" s="77" t="s">
        <v>527</v>
      </c>
    </row>
    <row r="380" spans="10:11" x14ac:dyDescent="0.45">
      <c r="J380" s="76" t="s">
        <v>555</v>
      </c>
      <c r="K380" s="77" t="s">
        <v>556</v>
      </c>
    </row>
    <row r="381" spans="10:11" x14ac:dyDescent="0.45">
      <c r="J381" s="78" t="s">
        <v>526</v>
      </c>
      <c r="K381" s="79" t="s">
        <v>527</v>
      </c>
    </row>
    <row r="382" spans="10:11" x14ac:dyDescent="0.45">
      <c r="J382" s="76" t="s">
        <v>557</v>
      </c>
      <c r="K382" s="77" t="s">
        <v>558</v>
      </c>
    </row>
    <row r="383" spans="10:11" x14ac:dyDescent="0.45">
      <c r="J383" s="76" t="s">
        <v>559</v>
      </c>
      <c r="K383" s="77" t="s">
        <v>560</v>
      </c>
    </row>
    <row r="384" spans="10:11" x14ac:dyDescent="0.45">
      <c r="J384" s="76" t="s">
        <v>559</v>
      </c>
      <c r="K384" s="77" t="s">
        <v>560</v>
      </c>
    </row>
    <row r="385" spans="10:11" x14ac:dyDescent="0.45">
      <c r="J385" s="76" t="s">
        <v>561</v>
      </c>
      <c r="K385" s="77" t="s">
        <v>562</v>
      </c>
    </row>
    <row r="386" spans="10:11" x14ac:dyDescent="0.45">
      <c r="J386" s="76" t="s">
        <v>542</v>
      </c>
      <c r="K386" s="77" t="s">
        <v>543</v>
      </c>
    </row>
    <row r="387" spans="10:11" x14ac:dyDescent="0.45">
      <c r="J387" s="76" t="s">
        <v>563</v>
      </c>
      <c r="K387" s="77" t="s">
        <v>564</v>
      </c>
    </row>
    <row r="388" spans="10:11" x14ac:dyDescent="0.45">
      <c r="J388" s="76" t="s">
        <v>310</v>
      </c>
      <c r="K388" s="77" t="s">
        <v>311</v>
      </c>
    </row>
    <row r="389" spans="10:11" x14ac:dyDescent="0.45">
      <c r="J389" s="78" t="s">
        <v>526</v>
      </c>
      <c r="K389" s="79" t="s">
        <v>527</v>
      </c>
    </row>
    <row r="390" spans="10:11" ht="28.15" x14ac:dyDescent="0.45">
      <c r="J390" s="76" t="s">
        <v>565</v>
      </c>
      <c r="K390" s="77" t="s">
        <v>566</v>
      </c>
    </row>
    <row r="391" spans="10:11" x14ac:dyDescent="0.45">
      <c r="J391" s="76" t="s">
        <v>567</v>
      </c>
      <c r="K391" s="77" t="s">
        <v>568</v>
      </c>
    </row>
    <row r="392" spans="10:11" ht="28.15" x14ac:dyDescent="0.45">
      <c r="J392" s="76" t="s">
        <v>565</v>
      </c>
      <c r="K392" s="77" t="s">
        <v>566</v>
      </c>
    </row>
    <row r="393" spans="10:11" x14ac:dyDescent="0.45">
      <c r="J393" s="76" t="s">
        <v>567</v>
      </c>
      <c r="K393" s="77" t="s">
        <v>568</v>
      </c>
    </row>
    <row r="394" spans="10:11" x14ac:dyDescent="0.45">
      <c r="J394" s="76" t="s">
        <v>569</v>
      </c>
      <c r="K394" s="77" t="s">
        <v>570</v>
      </c>
    </row>
    <row r="395" spans="10:11" x14ac:dyDescent="0.45">
      <c r="J395" s="76" t="s">
        <v>571</v>
      </c>
      <c r="K395" s="77" t="s">
        <v>572</v>
      </c>
    </row>
    <row r="396" spans="10:11" x14ac:dyDescent="0.45">
      <c r="J396" s="76" t="s">
        <v>567</v>
      </c>
      <c r="K396" s="77" t="s">
        <v>568</v>
      </c>
    </row>
    <row r="397" spans="10:11" x14ac:dyDescent="0.45">
      <c r="J397" s="76" t="s">
        <v>432</v>
      </c>
      <c r="K397" s="77" t="s">
        <v>433</v>
      </c>
    </row>
    <row r="398" spans="10:11" x14ac:dyDescent="0.45">
      <c r="J398" s="78" t="s">
        <v>569</v>
      </c>
      <c r="K398" s="79" t="s">
        <v>570</v>
      </c>
    </row>
    <row r="399" spans="10:11" x14ac:dyDescent="0.45">
      <c r="J399" s="76" t="s">
        <v>573</v>
      </c>
      <c r="K399" s="77" t="s">
        <v>574</v>
      </c>
    </row>
    <row r="400" spans="10:11" x14ac:dyDescent="0.45">
      <c r="J400" s="76" t="s">
        <v>567</v>
      </c>
      <c r="K400" s="77" t="s">
        <v>568</v>
      </c>
    </row>
    <row r="401" spans="10:11" x14ac:dyDescent="0.45">
      <c r="J401" s="76" t="s">
        <v>432</v>
      </c>
      <c r="K401" s="77" t="s">
        <v>433</v>
      </c>
    </row>
    <row r="402" spans="10:11" ht="28.15" x14ac:dyDescent="0.45">
      <c r="J402" s="76" t="s">
        <v>575</v>
      </c>
      <c r="K402" s="77" t="s">
        <v>576</v>
      </c>
    </row>
    <row r="403" spans="10:11" x14ac:dyDescent="0.45">
      <c r="J403" s="76" t="s">
        <v>567</v>
      </c>
      <c r="K403" s="77" t="s">
        <v>568</v>
      </c>
    </row>
    <row r="404" spans="10:11" x14ac:dyDescent="0.45">
      <c r="J404" s="76" t="s">
        <v>432</v>
      </c>
      <c r="K404" s="77" t="s">
        <v>433</v>
      </c>
    </row>
    <row r="405" spans="10:11" x14ac:dyDescent="0.45">
      <c r="J405" s="76" t="s">
        <v>577</v>
      </c>
      <c r="K405" s="77" t="s">
        <v>578</v>
      </c>
    </row>
    <row r="406" spans="10:11" x14ac:dyDescent="0.45">
      <c r="J406" s="78" t="s">
        <v>567</v>
      </c>
      <c r="K406" s="79" t="s">
        <v>568</v>
      </c>
    </row>
    <row r="407" spans="10:11" x14ac:dyDescent="0.45">
      <c r="J407" s="78" t="s">
        <v>432</v>
      </c>
      <c r="K407" s="79" t="s">
        <v>433</v>
      </c>
    </row>
    <row r="408" spans="10:11" x14ac:dyDescent="0.45">
      <c r="J408" s="76" t="s">
        <v>579</v>
      </c>
      <c r="K408" s="77" t="s">
        <v>580</v>
      </c>
    </row>
    <row r="409" spans="10:11" x14ac:dyDescent="0.45">
      <c r="J409" s="76" t="s">
        <v>567</v>
      </c>
      <c r="K409" s="77" t="s">
        <v>568</v>
      </c>
    </row>
    <row r="410" spans="10:11" x14ac:dyDescent="0.45">
      <c r="J410" s="76" t="s">
        <v>581</v>
      </c>
      <c r="K410" s="76" t="s">
        <v>582</v>
      </c>
    </row>
    <row r="411" spans="10:11" x14ac:dyDescent="0.45">
      <c r="J411" s="76" t="s">
        <v>567</v>
      </c>
      <c r="K411" s="77" t="s">
        <v>568</v>
      </c>
    </row>
    <row r="412" spans="10:11" x14ac:dyDescent="0.45">
      <c r="J412" s="76" t="s">
        <v>583</v>
      </c>
      <c r="K412" s="77" t="s">
        <v>584</v>
      </c>
    </row>
    <row r="413" spans="10:11" x14ac:dyDescent="0.45">
      <c r="J413" s="78" t="s">
        <v>567</v>
      </c>
      <c r="K413" s="79" t="s">
        <v>568</v>
      </c>
    </row>
    <row r="414" spans="10:11" x14ac:dyDescent="0.45">
      <c r="J414" s="78" t="s">
        <v>432</v>
      </c>
      <c r="K414" s="79" t="s">
        <v>433</v>
      </c>
    </row>
    <row r="415" spans="10:11" x14ac:dyDescent="0.45">
      <c r="J415" s="76" t="s">
        <v>585</v>
      </c>
      <c r="K415" s="77" t="s">
        <v>586</v>
      </c>
    </row>
    <row r="416" spans="10:11" x14ac:dyDescent="0.45">
      <c r="J416" s="78" t="s">
        <v>282</v>
      </c>
      <c r="K416" s="79" t="s">
        <v>283</v>
      </c>
    </row>
    <row r="417" spans="10:11" x14ac:dyDescent="0.45">
      <c r="J417" s="76" t="s">
        <v>567</v>
      </c>
      <c r="K417" s="77" t="s">
        <v>568</v>
      </c>
    </row>
    <row r="418" spans="10:11" x14ac:dyDescent="0.45">
      <c r="J418" s="76" t="s">
        <v>587</v>
      </c>
      <c r="K418" s="77" t="s">
        <v>588</v>
      </c>
    </row>
    <row r="419" spans="10:11" x14ac:dyDescent="0.45">
      <c r="J419" s="76" t="s">
        <v>432</v>
      </c>
      <c r="K419" s="77" t="s">
        <v>433</v>
      </c>
    </row>
    <row r="420" spans="10:11" x14ac:dyDescent="0.45">
      <c r="J420" s="76" t="s">
        <v>589</v>
      </c>
      <c r="K420" s="77" t="s">
        <v>590</v>
      </c>
    </row>
    <row r="421" spans="10:11" x14ac:dyDescent="0.45">
      <c r="J421" s="76" t="s">
        <v>567</v>
      </c>
      <c r="K421" s="77" t="s">
        <v>568</v>
      </c>
    </row>
    <row r="422" spans="10:11" x14ac:dyDescent="0.45">
      <c r="J422" s="76" t="s">
        <v>589</v>
      </c>
      <c r="K422" s="77" t="s">
        <v>590</v>
      </c>
    </row>
    <row r="423" spans="10:11" x14ac:dyDescent="0.45">
      <c r="J423" s="78" t="s">
        <v>567</v>
      </c>
      <c r="K423" s="79" t="s">
        <v>568</v>
      </c>
    </row>
    <row r="424" spans="10:11" x14ac:dyDescent="0.45">
      <c r="J424" s="76" t="s">
        <v>591</v>
      </c>
      <c r="K424" s="77" t="s">
        <v>592</v>
      </c>
    </row>
    <row r="425" spans="10:11" x14ac:dyDescent="0.45">
      <c r="J425" s="76" t="s">
        <v>593</v>
      </c>
      <c r="K425" s="77" t="s">
        <v>594</v>
      </c>
    </row>
    <row r="426" spans="10:11" x14ac:dyDescent="0.45">
      <c r="J426" s="78" t="s">
        <v>567</v>
      </c>
      <c r="K426" s="79" t="s">
        <v>568</v>
      </c>
    </row>
    <row r="427" spans="10:11" x14ac:dyDescent="0.45">
      <c r="J427" s="76" t="s">
        <v>547</v>
      </c>
      <c r="K427" s="77" t="s">
        <v>548</v>
      </c>
    </row>
    <row r="428" spans="10:11" x14ac:dyDescent="0.45">
      <c r="J428" s="76" t="s">
        <v>567</v>
      </c>
      <c r="K428" s="77" t="s">
        <v>568</v>
      </c>
    </row>
    <row r="429" spans="10:11" x14ac:dyDescent="0.45">
      <c r="J429" s="76" t="s">
        <v>432</v>
      </c>
      <c r="K429" s="77" t="s">
        <v>433</v>
      </c>
    </row>
    <row r="430" spans="10:11" x14ac:dyDescent="0.45">
      <c r="J430" s="76" t="s">
        <v>595</v>
      </c>
      <c r="K430" s="77" t="s">
        <v>596</v>
      </c>
    </row>
    <row r="431" spans="10:11" x14ac:dyDescent="0.45">
      <c r="J431" s="76" t="s">
        <v>585</v>
      </c>
      <c r="K431" s="77" t="s">
        <v>597</v>
      </c>
    </row>
    <row r="432" spans="10:11" x14ac:dyDescent="0.45">
      <c r="J432" s="76" t="s">
        <v>549</v>
      </c>
      <c r="K432" s="77" t="s">
        <v>550</v>
      </c>
    </row>
    <row r="433" spans="10:11" x14ac:dyDescent="0.45">
      <c r="J433" s="78" t="s">
        <v>567</v>
      </c>
      <c r="K433" s="79" t="s">
        <v>568</v>
      </c>
    </row>
    <row r="434" spans="10:11" x14ac:dyDescent="0.45">
      <c r="J434" s="78" t="s">
        <v>432</v>
      </c>
      <c r="K434" s="79" t="s">
        <v>433</v>
      </c>
    </row>
    <row r="435" spans="10:11" x14ac:dyDescent="0.45">
      <c r="J435" s="76" t="s">
        <v>598</v>
      </c>
      <c r="K435" s="77" t="s">
        <v>599</v>
      </c>
    </row>
    <row r="436" spans="10:11" x14ac:dyDescent="0.45">
      <c r="J436" s="78" t="s">
        <v>567</v>
      </c>
      <c r="K436" s="79" t="s">
        <v>568</v>
      </c>
    </row>
    <row r="437" spans="10:11" x14ac:dyDescent="0.45">
      <c r="J437" s="78" t="s">
        <v>432</v>
      </c>
      <c r="K437" s="79" t="s">
        <v>433</v>
      </c>
    </row>
    <row r="438" spans="10:11" ht="28.15" x14ac:dyDescent="0.45">
      <c r="J438" s="76" t="s">
        <v>551</v>
      </c>
      <c r="K438" s="77" t="s">
        <v>552</v>
      </c>
    </row>
    <row r="439" spans="10:11" x14ac:dyDescent="0.45">
      <c r="J439" s="78" t="s">
        <v>567</v>
      </c>
      <c r="K439" s="79" t="s">
        <v>568</v>
      </c>
    </row>
    <row r="440" spans="10:11" x14ac:dyDescent="0.45">
      <c r="J440" s="78" t="s">
        <v>432</v>
      </c>
      <c r="K440" s="79" t="s">
        <v>433</v>
      </c>
    </row>
    <row r="441" spans="10:11" x14ac:dyDescent="0.45">
      <c r="J441" s="78" t="s">
        <v>589</v>
      </c>
      <c r="K441" s="79" t="s">
        <v>590</v>
      </c>
    </row>
    <row r="442" spans="10:11" x14ac:dyDescent="0.45">
      <c r="J442" s="76" t="s">
        <v>600</v>
      </c>
      <c r="K442" s="77" t="s">
        <v>601</v>
      </c>
    </row>
    <row r="443" spans="10:11" x14ac:dyDescent="0.45">
      <c r="J443" s="78" t="s">
        <v>567</v>
      </c>
      <c r="K443" s="79" t="s">
        <v>568</v>
      </c>
    </row>
    <row r="444" spans="10:11" x14ac:dyDescent="0.45">
      <c r="J444" s="78" t="s">
        <v>432</v>
      </c>
      <c r="K444" s="79" t="s">
        <v>433</v>
      </c>
    </row>
    <row r="445" spans="10:11" x14ac:dyDescent="0.45">
      <c r="J445" s="76" t="s">
        <v>602</v>
      </c>
      <c r="K445" s="77" t="s">
        <v>603</v>
      </c>
    </row>
    <row r="446" spans="10:11" x14ac:dyDescent="0.45">
      <c r="J446" s="78" t="s">
        <v>567</v>
      </c>
      <c r="K446" s="79" t="s">
        <v>568</v>
      </c>
    </row>
    <row r="447" spans="10:11" x14ac:dyDescent="0.45">
      <c r="J447" s="78" t="s">
        <v>432</v>
      </c>
      <c r="K447" s="79" t="s">
        <v>433</v>
      </c>
    </row>
    <row r="448" spans="10:11" x14ac:dyDescent="0.45">
      <c r="J448" s="76" t="s">
        <v>604</v>
      </c>
      <c r="K448" s="77" t="s">
        <v>605</v>
      </c>
    </row>
    <row r="449" spans="10:11" x14ac:dyDescent="0.45">
      <c r="J449" s="78" t="s">
        <v>567</v>
      </c>
      <c r="K449" s="79" t="s">
        <v>568</v>
      </c>
    </row>
    <row r="450" spans="10:11" x14ac:dyDescent="0.45">
      <c r="J450" s="78" t="s">
        <v>432</v>
      </c>
      <c r="K450" s="79" t="s">
        <v>433</v>
      </c>
    </row>
    <row r="451" spans="10:11" x14ac:dyDescent="0.45">
      <c r="J451" s="76" t="s">
        <v>545</v>
      </c>
      <c r="K451" s="77" t="s">
        <v>546</v>
      </c>
    </row>
    <row r="452" spans="10:11" x14ac:dyDescent="0.45">
      <c r="J452" s="78" t="s">
        <v>606</v>
      </c>
      <c r="K452" s="79" t="s">
        <v>607</v>
      </c>
    </row>
    <row r="453" spans="10:11" x14ac:dyDescent="0.45">
      <c r="J453" s="78" t="s">
        <v>602</v>
      </c>
      <c r="K453" s="79" t="s">
        <v>603</v>
      </c>
    </row>
    <row r="454" spans="10:11" x14ac:dyDescent="0.45">
      <c r="J454" s="78" t="s">
        <v>604</v>
      </c>
      <c r="K454" s="79" t="s">
        <v>605</v>
      </c>
    </row>
    <row r="455" spans="10:11" x14ac:dyDescent="0.45">
      <c r="J455" s="76" t="s">
        <v>608</v>
      </c>
      <c r="K455" s="77" t="s">
        <v>609</v>
      </c>
    </row>
    <row r="456" spans="10:11" x14ac:dyDescent="0.45">
      <c r="J456" s="76" t="s">
        <v>610</v>
      </c>
      <c r="K456" s="77" t="s">
        <v>611</v>
      </c>
    </row>
    <row r="457" spans="10:11" x14ac:dyDescent="0.45">
      <c r="J457" s="78" t="s">
        <v>567</v>
      </c>
      <c r="K457" s="79" t="s">
        <v>568</v>
      </c>
    </row>
    <row r="458" spans="10:11" x14ac:dyDescent="0.45">
      <c r="J458" s="78" t="s">
        <v>432</v>
      </c>
      <c r="K458" s="79" t="s">
        <v>433</v>
      </c>
    </row>
    <row r="459" spans="10:11" x14ac:dyDescent="0.45">
      <c r="J459" s="76" t="s">
        <v>612</v>
      </c>
      <c r="K459" s="77" t="s">
        <v>613</v>
      </c>
    </row>
    <row r="460" spans="10:11" x14ac:dyDescent="0.45">
      <c r="J460" s="76" t="s">
        <v>614</v>
      </c>
      <c r="K460" s="77" t="s">
        <v>615</v>
      </c>
    </row>
    <row r="461" spans="10:11" x14ac:dyDescent="0.45">
      <c r="J461" s="76" t="s">
        <v>616</v>
      </c>
      <c r="K461" s="77" t="s">
        <v>617</v>
      </c>
    </row>
    <row r="462" spans="10:11" x14ac:dyDescent="0.45">
      <c r="J462" s="76" t="s">
        <v>526</v>
      </c>
      <c r="K462" s="77" t="s">
        <v>527</v>
      </c>
    </row>
    <row r="463" spans="10:11" x14ac:dyDescent="0.45">
      <c r="J463" s="76" t="s">
        <v>606</v>
      </c>
      <c r="K463" s="77" t="s">
        <v>607</v>
      </c>
    </row>
    <row r="464" spans="10:11" x14ac:dyDescent="0.45">
      <c r="J464" s="76" t="s">
        <v>577</v>
      </c>
      <c r="K464" s="77" t="s">
        <v>578</v>
      </c>
    </row>
    <row r="465" spans="10:11" x14ac:dyDescent="0.45">
      <c r="J465" s="76" t="s">
        <v>585</v>
      </c>
      <c r="K465" s="77" t="s">
        <v>586</v>
      </c>
    </row>
    <row r="466" spans="10:11" x14ac:dyDescent="0.45">
      <c r="J466" s="76" t="s">
        <v>618</v>
      </c>
      <c r="K466" s="77" t="s">
        <v>619</v>
      </c>
    </row>
    <row r="467" spans="10:11" x14ac:dyDescent="0.45">
      <c r="J467" s="76" t="s">
        <v>620</v>
      </c>
      <c r="K467" s="77" t="s">
        <v>621</v>
      </c>
    </row>
    <row r="468" spans="10:11" x14ac:dyDescent="0.45">
      <c r="J468" s="76" t="s">
        <v>577</v>
      </c>
      <c r="K468" s="77" t="s">
        <v>578</v>
      </c>
    </row>
    <row r="469" spans="10:11" ht="28.15" x14ac:dyDescent="0.45">
      <c r="J469" s="76" t="s">
        <v>622</v>
      </c>
      <c r="K469" s="77" t="s">
        <v>623</v>
      </c>
    </row>
    <row r="470" spans="10:11" x14ac:dyDescent="0.45">
      <c r="J470" s="76" t="s">
        <v>432</v>
      </c>
      <c r="K470" s="77" t="s">
        <v>433</v>
      </c>
    </row>
    <row r="471" spans="10:11" x14ac:dyDescent="0.45">
      <c r="J471" s="76" t="s">
        <v>624</v>
      </c>
      <c r="K471" s="77" t="s">
        <v>625</v>
      </c>
    </row>
    <row r="472" spans="10:11" x14ac:dyDescent="0.45">
      <c r="J472" s="76" t="s">
        <v>626</v>
      </c>
      <c r="K472" s="77" t="s">
        <v>627</v>
      </c>
    </row>
    <row r="473" spans="10:11" x14ac:dyDescent="0.45">
      <c r="J473" s="76" t="s">
        <v>424</v>
      </c>
      <c r="K473" s="77" t="s">
        <v>425</v>
      </c>
    </row>
    <row r="474" spans="10:11" x14ac:dyDescent="0.45">
      <c r="J474" s="76" t="s">
        <v>628</v>
      </c>
      <c r="K474" s="77" t="s">
        <v>629</v>
      </c>
    </row>
    <row r="475" spans="10:11" x14ac:dyDescent="0.45">
      <c r="J475" s="76" t="s">
        <v>587</v>
      </c>
      <c r="K475" s="77" t="s">
        <v>588</v>
      </c>
    </row>
    <row r="476" spans="10:11" x14ac:dyDescent="0.45">
      <c r="J476" s="76" t="s">
        <v>618</v>
      </c>
      <c r="K476" s="77" t="s">
        <v>619</v>
      </c>
    </row>
    <row r="477" spans="10:11" x14ac:dyDescent="0.45">
      <c r="J477" s="76" t="s">
        <v>424</v>
      </c>
      <c r="K477" s="77" t="s">
        <v>425</v>
      </c>
    </row>
    <row r="478" spans="10:11" x14ac:dyDescent="0.45">
      <c r="J478" s="76" t="s">
        <v>630</v>
      </c>
      <c r="K478" s="77" t="s">
        <v>631</v>
      </c>
    </row>
    <row r="479" spans="10:11" x14ac:dyDescent="0.45">
      <c r="J479" s="76" t="s">
        <v>440</v>
      </c>
      <c r="K479" s="77" t="s">
        <v>441</v>
      </c>
    </row>
    <row r="480" spans="10:11" x14ac:dyDescent="0.45">
      <c r="J480" s="78" t="s">
        <v>595</v>
      </c>
      <c r="K480" s="79" t="s">
        <v>596</v>
      </c>
    </row>
    <row r="481" spans="10:11" x14ac:dyDescent="0.45">
      <c r="J481" s="76" t="s">
        <v>618</v>
      </c>
      <c r="K481" s="77" t="s">
        <v>619</v>
      </c>
    </row>
    <row r="482" spans="10:11" x14ac:dyDescent="0.45">
      <c r="J482" s="76" t="s">
        <v>432</v>
      </c>
      <c r="K482" s="77" t="s">
        <v>433</v>
      </c>
    </row>
    <row r="483" spans="10:11" x14ac:dyDescent="0.45">
      <c r="J483" s="76" t="s">
        <v>424</v>
      </c>
      <c r="K483" s="77" t="s">
        <v>425</v>
      </c>
    </row>
    <row r="484" spans="10:11" x14ac:dyDescent="0.45">
      <c r="J484" s="76" t="s">
        <v>632</v>
      </c>
      <c r="K484" s="77" t="s">
        <v>633</v>
      </c>
    </row>
    <row r="485" spans="10:11" x14ac:dyDescent="0.45">
      <c r="J485" s="76" t="s">
        <v>438</v>
      </c>
      <c r="K485" s="77" t="s">
        <v>439</v>
      </c>
    </row>
    <row r="486" spans="10:11" x14ac:dyDescent="0.45">
      <c r="J486" s="76" t="s">
        <v>440</v>
      </c>
      <c r="K486" s="77" t="s">
        <v>441</v>
      </c>
    </row>
    <row r="487" spans="10:11" x14ac:dyDescent="0.45">
      <c r="J487" s="78" t="s">
        <v>595</v>
      </c>
      <c r="K487" s="79" t="s">
        <v>596</v>
      </c>
    </row>
    <row r="488" spans="10:11" x14ac:dyDescent="0.45">
      <c r="J488" s="76" t="s">
        <v>634</v>
      </c>
      <c r="K488" s="77" t="s">
        <v>635</v>
      </c>
    </row>
    <row r="489" spans="10:11" x14ac:dyDescent="0.45">
      <c r="J489" s="76" t="s">
        <v>636</v>
      </c>
      <c r="K489" s="77" t="s">
        <v>637</v>
      </c>
    </row>
    <row r="490" spans="10:11" x14ac:dyDescent="0.45">
      <c r="J490" s="76" t="s">
        <v>636</v>
      </c>
      <c r="K490" s="77" t="s">
        <v>637</v>
      </c>
    </row>
    <row r="491" spans="10:11" x14ac:dyDescent="0.45">
      <c r="J491" s="76" t="s">
        <v>595</v>
      </c>
      <c r="K491" s="77" t="s">
        <v>596</v>
      </c>
    </row>
    <row r="492" spans="10:11" x14ac:dyDescent="0.45">
      <c r="J492" s="76" t="s">
        <v>638</v>
      </c>
      <c r="K492" s="77" t="s">
        <v>639</v>
      </c>
    </row>
    <row r="493" spans="10:11" x14ac:dyDescent="0.45">
      <c r="J493" s="76" t="s">
        <v>563</v>
      </c>
      <c r="K493" s="77" t="s">
        <v>564</v>
      </c>
    </row>
    <row r="494" spans="10:11" x14ac:dyDescent="0.45">
      <c r="J494" s="76" t="s">
        <v>640</v>
      </c>
      <c r="K494" s="77" t="s">
        <v>641</v>
      </c>
    </row>
    <row r="495" spans="10:11" x14ac:dyDescent="0.45">
      <c r="J495" s="76" t="s">
        <v>642</v>
      </c>
      <c r="K495" s="77" t="s">
        <v>643</v>
      </c>
    </row>
    <row r="496" spans="10:11" x14ac:dyDescent="0.45">
      <c r="J496" s="76" t="s">
        <v>628</v>
      </c>
      <c r="K496" s="77" t="s">
        <v>629</v>
      </c>
    </row>
    <row r="497" spans="10:11" x14ac:dyDescent="0.45">
      <c r="J497" s="76" t="s">
        <v>438</v>
      </c>
      <c r="K497" s="77" t="s">
        <v>439</v>
      </c>
    </row>
    <row r="498" spans="10:11" x14ac:dyDescent="0.45">
      <c r="J498" s="76" t="s">
        <v>636</v>
      </c>
      <c r="K498" s="77" t="s">
        <v>637</v>
      </c>
    </row>
    <row r="499" spans="10:11" x14ac:dyDescent="0.45">
      <c r="J499" s="76" t="s">
        <v>595</v>
      </c>
      <c r="K499" s="77" t="s">
        <v>596</v>
      </c>
    </row>
    <row r="500" spans="10:11" x14ac:dyDescent="0.45">
      <c r="J500" s="76" t="s">
        <v>547</v>
      </c>
      <c r="K500" s="77" t="s">
        <v>548</v>
      </c>
    </row>
    <row r="501" spans="10:11" ht="28.15" x14ac:dyDescent="0.45">
      <c r="J501" s="76" t="s">
        <v>644</v>
      </c>
      <c r="K501" s="77" t="s">
        <v>645</v>
      </c>
    </row>
    <row r="502" spans="10:11" x14ac:dyDescent="0.45">
      <c r="J502" s="78" t="s">
        <v>587</v>
      </c>
      <c r="K502" s="79" t="s">
        <v>588</v>
      </c>
    </row>
    <row r="503" spans="10:11" x14ac:dyDescent="0.45">
      <c r="J503" s="76" t="s">
        <v>618</v>
      </c>
      <c r="K503" s="77" t="s">
        <v>619</v>
      </c>
    </row>
    <row r="504" spans="10:11" x14ac:dyDescent="0.45">
      <c r="J504" s="78" t="s">
        <v>424</v>
      </c>
      <c r="K504" s="79" t="s">
        <v>425</v>
      </c>
    </row>
    <row r="505" spans="10:11" x14ac:dyDescent="0.45">
      <c r="J505" s="76" t="s">
        <v>646</v>
      </c>
      <c r="K505" s="77" t="s">
        <v>647</v>
      </c>
    </row>
    <row r="506" spans="10:11" x14ac:dyDescent="0.45">
      <c r="J506" s="76" t="s">
        <v>595</v>
      </c>
      <c r="K506" s="77" t="s">
        <v>596</v>
      </c>
    </row>
    <row r="507" spans="10:11" x14ac:dyDescent="0.45">
      <c r="J507" s="76" t="s">
        <v>587</v>
      </c>
      <c r="K507" s="77" t="s">
        <v>588</v>
      </c>
    </row>
    <row r="508" spans="10:11" x14ac:dyDescent="0.45">
      <c r="J508" s="76" t="s">
        <v>432</v>
      </c>
      <c r="K508" s="77" t="s">
        <v>433</v>
      </c>
    </row>
    <row r="509" spans="10:11" x14ac:dyDescent="0.45">
      <c r="J509" s="76" t="s">
        <v>640</v>
      </c>
      <c r="K509" s="77" t="s">
        <v>641</v>
      </c>
    </row>
    <row r="510" spans="10:11" x14ac:dyDescent="0.45">
      <c r="J510" s="76" t="s">
        <v>648</v>
      </c>
      <c r="K510" s="77" t="s">
        <v>649</v>
      </c>
    </row>
    <row r="511" spans="10:11" x14ac:dyDescent="0.45">
      <c r="J511" s="76" t="s">
        <v>424</v>
      </c>
      <c r="K511" s="77" t="s">
        <v>425</v>
      </c>
    </row>
    <row r="512" spans="10:11" x14ac:dyDescent="0.45">
      <c r="J512" s="78" t="s">
        <v>624</v>
      </c>
      <c r="K512" s="79" t="s">
        <v>625</v>
      </c>
    </row>
    <row r="513" spans="10:11" x14ac:dyDescent="0.45">
      <c r="J513" s="76" t="s">
        <v>640</v>
      </c>
      <c r="K513" s="77" t="s">
        <v>641</v>
      </c>
    </row>
    <row r="514" spans="10:11" x14ac:dyDescent="0.45">
      <c r="J514" s="76" t="s">
        <v>650</v>
      </c>
      <c r="K514" s="77" t="s">
        <v>651</v>
      </c>
    </row>
    <row r="515" spans="10:11" ht="28.15" x14ac:dyDescent="0.45">
      <c r="J515" s="76" t="s">
        <v>622</v>
      </c>
      <c r="K515" s="77" t="s">
        <v>623</v>
      </c>
    </row>
    <row r="516" spans="10:11" x14ac:dyDescent="0.45">
      <c r="J516" s="76" t="s">
        <v>587</v>
      </c>
      <c r="K516" s="77" t="s">
        <v>588</v>
      </c>
    </row>
    <row r="517" spans="10:11" x14ac:dyDescent="0.45">
      <c r="J517" s="76" t="s">
        <v>652</v>
      </c>
      <c r="K517" s="77" t="s">
        <v>653</v>
      </c>
    </row>
    <row r="518" spans="10:11" x14ac:dyDescent="0.45">
      <c r="J518" s="76" t="s">
        <v>654</v>
      </c>
      <c r="K518" s="77" t="s">
        <v>655</v>
      </c>
    </row>
    <row r="519" spans="10:11" x14ac:dyDescent="0.45">
      <c r="J519" s="76" t="s">
        <v>282</v>
      </c>
      <c r="K519" s="77" t="s">
        <v>283</v>
      </c>
    </row>
    <row r="520" spans="10:11" x14ac:dyDescent="0.45">
      <c r="J520" s="78" t="s">
        <v>310</v>
      </c>
      <c r="K520" s="79" t="s">
        <v>311</v>
      </c>
    </row>
    <row r="521" spans="10:11" x14ac:dyDescent="0.45">
      <c r="J521" s="76" t="s">
        <v>587</v>
      </c>
      <c r="K521" s="77" t="s">
        <v>588</v>
      </c>
    </row>
    <row r="522" spans="10:11" x14ac:dyDescent="0.45">
      <c r="J522" s="76" t="s">
        <v>618</v>
      </c>
      <c r="K522" s="77" t="s">
        <v>619</v>
      </c>
    </row>
    <row r="523" spans="10:11" x14ac:dyDescent="0.45">
      <c r="J523" s="76" t="s">
        <v>432</v>
      </c>
      <c r="K523" s="77" t="s">
        <v>433</v>
      </c>
    </row>
    <row r="524" spans="10:11" x14ac:dyDescent="0.45">
      <c r="J524" s="76" t="s">
        <v>640</v>
      </c>
      <c r="K524" s="77" t="s">
        <v>641</v>
      </c>
    </row>
    <row r="525" spans="10:11" x14ac:dyDescent="0.45">
      <c r="J525" s="76" t="s">
        <v>642</v>
      </c>
      <c r="K525" s="77" t="s">
        <v>643</v>
      </c>
    </row>
    <row r="526" spans="10:11" x14ac:dyDescent="0.45">
      <c r="J526" s="76" t="s">
        <v>656</v>
      </c>
      <c r="K526" s="77" t="s">
        <v>657</v>
      </c>
    </row>
    <row r="527" spans="10:11" x14ac:dyDescent="0.45">
      <c r="J527" s="78" t="s">
        <v>585</v>
      </c>
      <c r="K527" s="79" t="s">
        <v>586</v>
      </c>
    </row>
    <row r="528" spans="10:11" x14ac:dyDescent="0.45">
      <c r="J528" s="76" t="s">
        <v>610</v>
      </c>
      <c r="K528" s="77" t="s">
        <v>611</v>
      </c>
    </row>
    <row r="529" spans="10:11" x14ac:dyDescent="0.45">
      <c r="J529" s="76" t="s">
        <v>282</v>
      </c>
      <c r="K529" s="77" t="s">
        <v>283</v>
      </c>
    </row>
    <row r="530" spans="10:11" x14ac:dyDescent="0.45">
      <c r="J530" s="76" t="s">
        <v>587</v>
      </c>
      <c r="K530" s="77" t="s">
        <v>588</v>
      </c>
    </row>
    <row r="531" spans="10:11" x14ac:dyDescent="0.45">
      <c r="J531" s="76" t="s">
        <v>618</v>
      </c>
      <c r="K531" s="77" t="s">
        <v>619</v>
      </c>
    </row>
    <row r="532" spans="10:11" x14ac:dyDescent="0.45">
      <c r="J532" s="76" t="s">
        <v>432</v>
      </c>
      <c r="K532" s="77" t="s">
        <v>433</v>
      </c>
    </row>
    <row r="533" spans="10:11" x14ac:dyDescent="0.45">
      <c r="J533" s="76" t="s">
        <v>432</v>
      </c>
      <c r="K533" s="77" t="s">
        <v>433</v>
      </c>
    </row>
    <row r="534" spans="10:11" x14ac:dyDescent="0.45">
      <c r="J534" s="76" t="s">
        <v>656</v>
      </c>
      <c r="K534" s="77" t="s">
        <v>657</v>
      </c>
    </row>
    <row r="535" spans="10:11" x14ac:dyDescent="0.45">
      <c r="J535" s="76" t="s">
        <v>632</v>
      </c>
      <c r="K535" s="77" t="s">
        <v>633</v>
      </c>
    </row>
    <row r="536" spans="10:11" x14ac:dyDescent="0.45">
      <c r="J536" s="76" t="s">
        <v>610</v>
      </c>
      <c r="K536" s="77" t="s">
        <v>611</v>
      </c>
    </row>
    <row r="537" spans="10:11" x14ac:dyDescent="0.45">
      <c r="J537" s="76" t="s">
        <v>282</v>
      </c>
      <c r="K537" s="77" t="s">
        <v>283</v>
      </c>
    </row>
    <row r="538" spans="10:11" x14ac:dyDescent="0.45">
      <c r="J538" s="76" t="s">
        <v>587</v>
      </c>
      <c r="K538" s="77" t="s">
        <v>588</v>
      </c>
    </row>
    <row r="539" spans="10:11" x14ac:dyDescent="0.45">
      <c r="J539" s="76" t="s">
        <v>432</v>
      </c>
      <c r="K539" s="77" t="s">
        <v>433</v>
      </c>
    </row>
    <row r="540" spans="10:11" x14ac:dyDescent="0.45">
      <c r="J540" s="76" t="s">
        <v>658</v>
      </c>
      <c r="K540" s="77" t="s">
        <v>659</v>
      </c>
    </row>
    <row r="541" spans="10:11" x14ac:dyDescent="0.45">
      <c r="J541" s="76" t="s">
        <v>660</v>
      </c>
      <c r="K541" s="77" t="s">
        <v>661</v>
      </c>
    </row>
    <row r="542" spans="10:11" x14ac:dyDescent="0.45">
      <c r="J542" s="76" t="s">
        <v>662</v>
      </c>
      <c r="K542" s="77" t="s">
        <v>663</v>
      </c>
    </row>
    <row r="543" spans="10:11" x14ac:dyDescent="0.45">
      <c r="J543" s="76" t="s">
        <v>587</v>
      </c>
      <c r="K543" s="77" t="s">
        <v>588</v>
      </c>
    </row>
    <row r="544" spans="10:11" ht="28.15" x14ac:dyDescent="0.45">
      <c r="J544" s="78" t="s">
        <v>551</v>
      </c>
      <c r="K544" s="79" t="s">
        <v>552</v>
      </c>
    </row>
    <row r="545" spans="10:11" x14ac:dyDescent="0.45">
      <c r="J545" s="76" t="s">
        <v>664</v>
      </c>
      <c r="K545" s="77" t="s">
        <v>665</v>
      </c>
    </row>
    <row r="546" spans="10:11" x14ac:dyDescent="0.45">
      <c r="J546" s="76" t="s">
        <v>666</v>
      </c>
      <c r="K546" s="77" t="s">
        <v>667</v>
      </c>
    </row>
    <row r="547" spans="10:11" x14ac:dyDescent="0.45">
      <c r="J547" s="76" t="s">
        <v>668</v>
      </c>
      <c r="K547" s="77" t="s">
        <v>669</v>
      </c>
    </row>
    <row r="548" spans="10:11" x14ac:dyDescent="0.45">
      <c r="J548" s="76" t="s">
        <v>526</v>
      </c>
      <c r="K548" s="77" t="s">
        <v>527</v>
      </c>
    </row>
    <row r="549" spans="10:11" ht="28.15" x14ac:dyDescent="0.45">
      <c r="J549" s="76" t="s">
        <v>565</v>
      </c>
      <c r="K549" s="77" t="s">
        <v>566</v>
      </c>
    </row>
    <row r="550" spans="10:11" x14ac:dyDescent="0.45">
      <c r="J550" s="76" t="s">
        <v>670</v>
      </c>
      <c r="K550" s="77" t="s">
        <v>671</v>
      </c>
    </row>
    <row r="551" spans="10:11" x14ac:dyDescent="0.45">
      <c r="J551" s="76" t="s">
        <v>672</v>
      </c>
      <c r="K551" s="77" t="s">
        <v>673</v>
      </c>
    </row>
    <row r="552" spans="10:11" x14ac:dyDescent="0.45">
      <c r="J552" s="76" t="s">
        <v>674</v>
      </c>
      <c r="K552" s="77" t="s">
        <v>675</v>
      </c>
    </row>
    <row r="553" spans="10:11" x14ac:dyDescent="0.45">
      <c r="J553" s="76" t="s">
        <v>676</v>
      </c>
      <c r="K553" s="76" t="s">
        <v>677</v>
      </c>
    </row>
    <row r="554" spans="10:11" x14ac:dyDescent="0.45">
      <c r="J554" s="76" t="s">
        <v>674</v>
      </c>
      <c r="K554" s="77" t="s">
        <v>675</v>
      </c>
    </row>
    <row r="555" spans="10:11" x14ac:dyDescent="0.45">
      <c r="J555" s="76" t="s">
        <v>678</v>
      </c>
      <c r="K555" s="77" t="s">
        <v>679</v>
      </c>
    </row>
    <row r="556" spans="10:11" x14ac:dyDescent="0.45">
      <c r="J556" s="76" t="s">
        <v>674</v>
      </c>
      <c r="K556" s="77" t="s">
        <v>675</v>
      </c>
    </row>
    <row r="557" spans="10:11" x14ac:dyDescent="0.45">
      <c r="J557" s="76" t="s">
        <v>680</v>
      </c>
      <c r="K557" s="77" t="s">
        <v>681</v>
      </c>
    </row>
    <row r="558" spans="10:11" x14ac:dyDescent="0.45">
      <c r="J558" s="76" t="s">
        <v>674</v>
      </c>
      <c r="K558" s="77" t="s">
        <v>675</v>
      </c>
    </row>
    <row r="559" spans="10:11" x14ac:dyDescent="0.45">
      <c r="J559" s="76" t="s">
        <v>682</v>
      </c>
      <c r="K559" s="77" t="s">
        <v>683</v>
      </c>
    </row>
    <row r="560" spans="10:11" x14ac:dyDescent="0.45">
      <c r="J560" s="76" t="s">
        <v>674</v>
      </c>
      <c r="K560" s="77" t="s">
        <v>675</v>
      </c>
    </row>
    <row r="561" spans="10:11" x14ac:dyDescent="0.45">
      <c r="J561" s="76" t="s">
        <v>684</v>
      </c>
      <c r="K561" s="76" t="s">
        <v>685</v>
      </c>
    </row>
    <row r="562" spans="10:11" x14ac:dyDescent="0.45">
      <c r="J562" s="76" t="s">
        <v>674</v>
      </c>
      <c r="K562" s="77" t="s">
        <v>675</v>
      </c>
    </row>
    <row r="563" spans="10:11" x14ac:dyDescent="0.45">
      <c r="J563" s="76" t="s">
        <v>686</v>
      </c>
      <c r="K563" s="77" t="s">
        <v>687</v>
      </c>
    </row>
    <row r="564" spans="10:11" x14ac:dyDescent="0.45">
      <c r="J564" s="76" t="s">
        <v>674</v>
      </c>
      <c r="K564" s="77" t="s">
        <v>675</v>
      </c>
    </row>
    <row r="565" spans="10:11" ht="28.15" x14ac:dyDescent="0.45">
      <c r="J565" s="76" t="s">
        <v>644</v>
      </c>
      <c r="K565" s="77" t="s">
        <v>645</v>
      </c>
    </row>
    <row r="566" spans="10:11" x14ac:dyDescent="0.45">
      <c r="J566" s="76" t="s">
        <v>688</v>
      </c>
      <c r="K566" s="77" t="s">
        <v>689</v>
      </c>
    </row>
    <row r="567" spans="10:11" x14ac:dyDescent="0.45">
      <c r="J567" s="76" t="s">
        <v>610</v>
      </c>
      <c r="K567" s="77" t="s">
        <v>611</v>
      </c>
    </row>
    <row r="568" spans="10:11" x14ac:dyDescent="0.45">
      <c r="J568" s="76" t="s">
        <v>614</v>
      </c>
      <c r="K568" s="77" t="s">
        <v>615</v>
      </c>
    </row>
    <row r="569" spans="10:11" x14ac:dyDescent="0.45">
      <c r="J569" s="76" t="s">
        <v>690</v>
      </c>
      <c r="K569" s="77" t="s">
        <v>691</v>
      </c>
    </row>
    <row r="570" spans="10:11" x14ac:dyDescent="0.45">
      <c r="J570" s="76" t="s">
        <v>666</v>
      </c>
      <c r="K570" s="77" t="s">
        <v>667</v>
      </c>
    </row>
    <row r="571" spans="10:11" x14ac:dyDescent="0.45">
      <c r="J571" s="76" t="s">
        <v>692</v>
      </c>
      <c r="K571" s="77" t="s">
        <v>693</v>
      </c>
    </row>
    <row r="572" spans="10:11" x14ac:dyDescent="0.45">
      <c r="J572" s="76" t="s">
        <v>692</v>
      </c>
      <c r="K572" s="77" t="s">
        <v>693</v>
      </c>
    </row>
    <row r="573" spans="10:11" x14ac:dyDescent="0.45">
      <c r="J573" s="76" t="s">
        <v>688</v>
      </c>
      <c r="K573" s="77" t="s">
        <v>689</v>
      </c>
    </row>
    <row r="574" spans="10:11" x14ac:dyDescent="0.45">
      <c r="J574" s="78" t="s">
        <v>581</v>
      </c>
      <c r="K574" s="78" t="s">
        <v>582</v>
      </c>
    </row>
    <row r="575" spans="10:11" x14ac:dyDescent="0.45">
      <c r="J575" s="76" t="s">
        <v>694</v>
      </c>
      <c r="K575" s="77" t="s">
        <v>695</v>
      </c>
    </row>
    <row r="576" spans="10:11" x14ac:dyDescent="0.45">
      <c r="J576" s="76" t="s">
        <v>696</v>
      </c>
      <c r="K576" s="77" t="s">
        <v>697</v>
      </c>
    </row>
    <row r="577" spans="10:11" x14ac:dyDescent="0.45">
      <c r="J577" s="76" t="s">
        <v>526</v>
      </c>
      <c r="K577" s="77" t="s">
        <v>527</v>
      </c>
    </row>
    <row r="578" spans="10:11" x14ac:dyDescent="0.45">
      <c r="J578" s="76" t="s">
        <v>688</v>
      </c>
      <c r="K578" s="77" t="s">
        <v>689</v>
      </c>
    </row>
    <row r="579" spans="10:11" x14ac:dyDescent="0.45">
      <c r="J579" s="76" t="s">
        <v>670</v>
      </c>
      <c r="K579" s="77" t="s">
        <v>698</v>
      </c>
    </row>
    <row r="580" spans="10:11" x14ac:dyDescent="0.45">
      <c r="J580" s="76" t="s">
        <v>672</v>
      </c>
      <c r="K580" s="77" t="s">
        <v>673</v>
      </c>
    </row>
    <row r="581" spans="10:11" x14ac:dyDescent="0.45">
      <c r="J581" s="76" t="s">
        <v>678</v>
      </c>
      <c r="K581" s="77" t="s">
        <v>679</v>
      </c>
    </row>
    <row r="582" spans="10:11" x14ac:dyDescent="0.45">
      <c r="J582" s="76" t="s">
        <v>680</v>
      </c>
      <c r="K582" s="77" t="s">
        <v>681</v>
      </c>
    </row>
    <row r="583" spans="10:11" ht="28.15" x14ac:dyDescent="0.45">
      <c r="J583" s="76" t="s">
        <v>644</v>
      </c>
      <c r="K583" s="77" t="s">
        <v>645</v>
      </c>
    </row>
    <row r="584" spans="10:11" x14ac:dyDescent="0.45">
      <c r="J584" s="76" t="s">
        <v>614</v>
      </c>
      <c r="K584" s="77" t="s">
        <v>615</v>
      </c>
    </row>
    <row r="585" spans="10:11" x14ac:dyDescent="0.45">
      <c r="J585" s="76" t="s">
        <v>654</v>
      </c>
      <c r="K585" s="77" t="s">
        <v>655</v>
      </c>
    </row>
    <row r="586" spans="10:11" x14ac:dyDescent="0.45">
      <c r="J586" s="76" t="s">
        <v>699</v>
      </c>
      <c r="K586" s="77" t="s">
        <v>700</v>
      </c>
    </row>
    <row r="587" spans="10:11" x14ac:dyDescent="0.45">
      <c r="J587" s="76" t="s">
        <v>696</v>
      </c>
      <c r="K587" s="77" t="s">
        <v>697</v>
      </c>
    </row>
    <row r="588" spans="10:11" x14ac:dyDescent="0.45">
      <c r="J588" s="76" t="s">
        <v>701</v>
      </c>
      <c r="K588" s="77" t="s">
        <v>702</v>
      </c>
    </row>
    <row r="589" spans="10:11" ht="28.15" x14ac:dyDescent="0.45">
      <c r="J589" s="76" t="s">
        <v>622</v>
      </c>
      <c r="K589" s="77" t="s">
        <v>623</v>
      </c>
    </row>
    <row r="590" spans="10:11" x14ac:dyDescent="0.45">
      <c r="J590" s="76" t="s">
        <v>654</v>
      </c>
      <c r="K590" s="77" t="s">
        <v>655</v>
      </c>
    </row>
    <row r="591" spans="10:11" x14ac:dyDescent="0.45">
      <c r="J591" s="76" t="s">
        <v>699</v>
      </c>
      <c r="K591" s="77" t="s">
        <v>700</v>
      </c>
    </row>
    <row r="592" spans="10:11" x14ac:dyDescent="0.45">
      <c r="J592" s="78" t="s">
        <v>701</v>
      </c>
      <c r="K592" s="79" t="s">
        <v>702</v>
      </c>
    </row>
    <row r="593" spans="10:11" x14ac:dyDescent="0.45">
      <c r="J593" s="76" t="s">
        <v>696</v>
      </c>
      <c r="K593" s="77" t="s">
        <v>697</v>
      </c>
    </row>
    <row r="594" spans="10:11" x14ac:dyDescent="0.45">
      <c r="J594" s="78" t="s">
        <v>701</v>
      </c>
      <c r="K594" s="79" t="s">
        <v>702</v>
      </c>
    </row>
    <row r="595" spans="10:11" x14ac:dyDescent="0.45">
      <c r="J595" s="76" t="s">
        <v>703</v>
      </c>
      <c r="K595" s="77" t="s">
        <v>704</v>
      </c>
    </row>
    <row r="596" spans="10:11" x14ac:dyDescent="0.45">
      <c r="J596" s="76" t="s">
        <v>705</v>
      </c>
      <c r="K596" s="77" t="s">
        <v>706</v>
      </c>
    </row>
    <row r="597" spans="10:11" x14ac:dyDescent="0.45">
      <c r="J597" s="76" t="s">
        <v>660</v>
      </c>
      <c r="K597" s="77" t="s">
        <v>661</v>
      </c>
    </row>
    <row r="598" spans="10:11" x14ac:dyDescent="0.45">
      <c r="J598" s="76" t="s">
        <v>707</v>
      </c>
      <c r="K598" s="77" t="s">
        <v>708</v>
      </c>
    </row>
    <row r="599" spans="10:11" x14ac:dyDescent="0.45">
      <c r="J599" s="76" t="s">
        <v>284</v>
      </c>
      <c r="K599" s="77" t="s">
        <v>285</v>
      </c>
    </row>
    <row r="600" spans="10:11" x14ac:dyDescent="0.45">
      <c r="J600" s="76" t="s">
        <v>286</v>
      </c>
      <c r="K600" s="77" t="s">
        <v>709</v>
      </c>
    </row>
    <row r="601" spans="10:11" x14ac:dyDescent="0.45">
      <c r="J601" s="76" t="s">
        <v>710</v>
      </c>
      <c r="K601" s="77" t="s">
        <v>711</v>
      </c>
    </row>
    <row r="602" spans="10:11" x14ac:dyDescent="0.45">
      <c r="J602" s="76" t="s">
        <v>310</v>
      </c>
      <c r="K602" s="77" t="s">
        <v>311</v>
      </c>
    </row>
    <row r="603" spans="10:11" x14ac:dyDescent="0.45">
      <c r="J603" s="76" t="s">
        <v>286</v>
      </c>
      <c r="K603" s="77" t="s">
        <v>287</v>
      </c>
    </row>
    <row r="604" spans="10:11" x14ac:dyDescent="0.45">
      <c r="J604" s="78" t="s">
        <v>650</v>
      </c>
      <c r="K604" s="79" t="s">
        <v>651</v>
      </c>
    </row>
    <row r="605" spans="10:11" x14ac:dyDescent="0.45">
      <c r="J605" s="76" t="s">
        <v>610</v>
      </c>
      <c r="K605" s="77" t="s">
        <v>611</v>
      </c>
    </row>
    <row r="606" spans="10:11" x14ac:dyDescent="0.45">
      <c r="J606" s="76" t="s">
        <v>712</v>
      </c>
      <c r="K606" s="77" t="s">
        <v>713</v>
      </c>
    </row>
    <row r="607" spans="10:11" x14ac:dyDescent="0.45">
      <c r="J607" s="76" t="s">
        <v>284</v>
      </c>
      <c r="K607" s="77" t="s">
        <v>285</v>
      </c>
    </row>
    <row r="608" spans="10:11" x14ac:dyDescent="0.45">
      <c r="J608" s="76" t="s">
        <v>662</v>
      </c>
      <c r="K608" s="77" t="s">
        <v>663</v>
      </c>
    </row>
    <row r="609" spans="10:11" x14ac:dyDescent="0.45">
      <c r="J609" s="76" t="s">
        <v>714</v>
      </c>
      <c r="K609" s="77" t="s">
        <v>715</v>
      </c>
    </row>
    <row r="610" spans="10:11" x14ac:dyDescent="0.45">
      <c r="J610" s="76" t="s">
        <v>296</v>
      </c>
      <c r="K610" s="77" t="s">
        <v>297</v>
      </c>
    </row>
    <row r="611" spans="10:11" x14ac:dyDescent="0.45">
      <c r="J611" s="76" t="s">
        <v>322</v>
      </c>
      <c r="K611" s="77" t="s">
        <v>323</v>
      </c>
    </row>
    <row r="612" spans="10:11" x14ac:dyDescent="0.45">
      <c r="J612" s="76" t="s">
        <v>326</v>
      </c>
      <c r="K612" s="77" t="s">
        <v>327</v>
      </c>
    </row>
    <row r="613" spans="10:11" x14ac:dyDescent="0.45">
      <c r="J613" s="76" t="s">
        <v>354</v>
      </c>
      <c r="K613" s="77" t="s">
        <v>355</v>
      </c>
    </row>
    <row r="614" spans="10:11" x14ac:dyDescent="0.45">
      <c r="J614" s="76" t="s">
        <v>414</v>
      </c>
      <c r="K614" s="77" t="s">
        <v>415</v>
      </c>
    </row>
    <row r="615" spans="10:11" x14ac:dyDescent="0.45">
      <c r="J615" s="76" t="s">
        <v>328</v>
      </c>
      <c r="K615" s="77" t="s">
        <v>329</v>
      </c>
    </row>
    <row r="616" spans="10:11" x14ac:dyDescent="0.45">
      <c r="J616" s="76" t="s">
        <v>436</v>
      </c>
      <c r="K616" s="77" t="s">
        <v>437</v>
      </c>
    </row>
    <row r="617" spans="10:11" x14ac:dyDescent="0.45">
      <c r="J617" s="76" t="s">
        <v>330</v>
      </c>
      <c r="K617" s="77" t="s">
        <v>331</v>
      </c>
    </row>
    <row r="618" spans="10:11" x14ac:dyDescent="0.45">
      <c r="J618" s="76" t="s">
        <v>563</v>
      </c>
      <c r="K618" s="77" t="s">
        <v>564</v>
      </c>
    </row>
    <row r="619" spans="10:11" x14ac:dyDescent="0.45">
      <c r="J619" s="76" t="s">
        <v>610</v>
      </c>
      <c r="K619" s="77" t="s">
        <v>611</v>
      </c>
    </row>
    <row r="620" spans="10:11" x14ac:dyDescent="0.45">
      <c r="J620" s="76" t="s">
        <v>692</v>
      </c>
      <c r="K620" s="77" t="s">
        <v>693</v>
      </c>
    </row>
    <row r="621" spans="10:11" x14ac:dyDescent="0.45">
      <c r="J621" s="76" t="s">
        <v>310</v>
      </c>
      <c r="K621" s="77" t="s">
        <v>311</v>
      </c>
    </row>
    <row r="622" spans="10:11" x14ac:dyDescent="0.45">
      <c r="J622" s="76" t="s">
        <v>432</v>
      </c>
      <c r="K622" s="77" t="s">
        <v>433</v>
      </c>
    </row>
    <row r="623" spans="10:11" x14ac:dyDescent="0.45">
      <c r="J623" s="76" t="s">
        <v>716</v>
      </c>
      <c r="K623" s="77" t="s">
        <v>717</v>
      </c>
    </row>
    <row r="624" spans="10:11" x14ac:dyDescent="0.45">
      <c r="J624" s="76" t="s">
        <v>395</v>
      </c>
      <c r="K624" s="77" t="s">
        <v>396</v>
      </c>
    </row>
    <row r="625" spans="10:11" x14ac:dyDescent="0.45">
      <c r="J625" s="76" t="s">
        <v>395</v>
      </c>
      <c r="K625" s="77" t="s">
        <v>396</v>
      </c>
    </row>
    <row r="626" spans="10:11" x14ac:dyDescent="0.45">
      <c r="J626" s="76" t="s">
        <v>718</v>
      </c>
      <c r="K626" s="77" t="s">
        <v>719</v>
      </c>
    </row>
    <row r="627" spans="10:11" x14ac:dyDescent="0.45">
      <c r="J627" s="76" t="s">
        <v>720</v>
      </c>
      <c r="K627" s="77" t="s">
        <v>721</v>
      </c>
    </row>
    <row r="628" spans="10:11" x14ac:dyDescent="0.45">
      <c r="J628" s="76" t="s">
        <v>722</v>
      </c>
      <c r="K628" s="77" t="s">
        <v>723</v>
      </c>
    </row>
    <row r="629" spans="10:11" x14ac:dyDescent="0.45">
      <c r="J629" s="76" t="s">
        <v>724</v>
      </c>
      <c r="K629" s="77" t="s">
        <v>725</v>
      </c>
    </row>
    <row r="630" spans="10:11" x14ac:dyDescent="0.45">
      <c r="J630" s="76" t="s">
        <v>726</v>
      </c>
      <c r="K630" s="77" t="s">
        <v>727</v>
      </c>
    </row>
    <row r="631" spans="10:11" x14ac:dyDescent="0.45">
      <c r="J631" s="76" t="s">
        <v>384</v>
      </c>
      <c r="K631" s="77" t="s">
        <v>385</v>
      </c>
    </row>
    <row r="632" spans="10:11" x14ac:dyDescent="0.45">
      <c r="J632" s="76" t="s">
        <v>728</v>
      </c>
      <c r="K632" s="77" t="s">
        <v>729</v>
      </c>
    </row>
    <row r="633" spans="10:11" x14ac:dyDescent="0.45">
      <c r="J633" s="76" t="s">
        <v>730</v>
      </c>
      <c r="K633" s="77" t="s">
        <v>731</v>
      </c>
    </row>
    <row r="634" spans="10:11" x14ac:dyDescent="0.45">
      <c r="J634" s="76" t="s">
        <v>732</v>
      </c>
      <c r="K634" s="77" t="s">
        <v>733</v>
      </c>
    </row>
    <row r="635" spans="10:11" x14ac:dyDescent="0.45">
      <c r="J635" s="76" t="s">
        <v>734</v>
      </c>
      <c r="K635" s="77" t="s">
        <v>735</v>
      </c>
    </row>
    <row r="636" spans="10:11" x14ac:dyDescent="0.45">
      <c r="J636" s="76" t="s">
        <v>736</v>
      </c>
      <c r="K636" s="77" t="s">
        <v>737</v>
      </c>
    </row>
    <row r="637" spans="10:11" x14ac:dyDescent="0.45">
      <c r="J637" s="76" t="s">
        <v>738</v>
      </c>
      <c r="K637" s="77" t="s">
        <v>739</v>
      </c>
    </row>
    <row r="638" spans="10:11" x14ac:dyDescent="0.45">
      <c r="J638" s="76" t="s">
        <v>740</v>
      </c>
      <c r="K638" s="77" t="s">
        <v>741</v>
      </c>
    </row>
    <row r="639" spans="10:11" x14ac:dyDescent="0.45">
      <c r="J639" s="76" t="s">
        <v>742</v>
      </c>
      <c r="K639" s="77" t="s">
        <v>743</v>
      </c>
    </row>
    <row r="640" spans="10:11" x14ac:dyDescent="0.45">
      <c r="J640" s="76" t="s">
        <v>744</v>
      </c>
      <c r="K640" s="77" t="s">
        <v>745</v>
      </c>
    </row>
    <row r="641" spans="10:11" x14ac:dyDescent="0.45">
      <c r="J641" s="76" t="s">
        <v>746</v>
      </c>
      <c r="K641" s="77" t="s">
        <v>747</v>
      </c>
    </row>
    <row r="642" spans="10:11" x14ac:dyDescent="0.45">
      <c r="J642" s="76" t="s">
        <v>748</v>
      </c>
      <c r="K642" s="77" t="s">
        <v>749</v>
      </c>
    </row>
    <row r="643" spans="10:11" x14ac:dyDescent="0.45">
      <c r="J643" s="78" t="s">
        <v>750</v>
      </c>
      <c r="K643" s="79" t="s">
        <v>751</v>
      </c>
    </row>
    <row r="644" spans="10:11" x14ac:dyDescent="0.45">
      <c r="J644" s="76" t="s">
        <v>752</v>
      </c>
      <c r="K644" s="77" t="s">
        <v>753</v>
      </c>
    </row>
    <row r="645" spans="10:11" x14ac:dyDescent="0.45">
      <c r="J645" s="76" t="s">
        <v>754</v>
      </c>
      <c r="K645" s="77" t="s">
        <v>755</v>
      </c>
    </row>
    <row r="646" spans="10:11" x14ac:dyDescent="0.45">
      <c r="J646" s="76" t="s">
        <v>756</v>
      </c>
      <c r="K646" s="77" t="s">
        <v>757</v>
      </c>
    </row>
    <row r="647" spans="10:11" x14ac:dyDescent="0.45">
      <c r="J647" s="76" t="s">
        <v>758</v>
      </c>
      <c r="K647" s="77" t="s">
        <v>759</v>
      </c>
    </row>
    <row r="648" spans="10:11" x14ac:dyDescent="0.45">
      <c r="J648" s="76" t="s">
        <v>760</v>
      </c>
      <c r="K648" s="77" t="s">
        <v>761</v>
      </c>
    </row>
    <row r="649" spans="10:11" x14ac:dyDescent="0.45">
      <c r="J649" s="80" t="s">
        <v>762</v>
      </c>
      <c r="K649" s="77" t="s">
        <v>763</v>
      </c>
    </row>
    <row r="650" spans="10:11" x14ac:dyDescent="0.45">
      <c r="J650" s="80" t="s">
        <v>764</v>
      </c>
      <c r="K650" s="80" t="s">
        <v>765</v>
      </c>
    </row>
    <row r="651" spans="10:11" x14ac:dyDescent="0.45">
      <c r="J651" s="80" t="s">
        <v>766</v>
      </c>
      <c r="K651" s="80" t="s">
        <v>767</v>
      </c>
    </row>
    <row r="652" spans="10:11" x14ac:dyDescent="0.45">
      <c r="J652" s="80" t="s">
        <v>750</v>
      </c>
      <c r="K652" s="77" t="s">
        <v>751</v>
      </c>
    </row>
    <row r="653" spans="10:11" x14ac:dyDescent="0.45">
      <c r="J653" s="76" t="s">
        <v>768</v>
      </c>
      <c r="K653" s="77" t="s">
        <v>769</v>
      </c>
    </row>
    <row r="654" spans="10:11" x14ac:dyDescent="0.45">
      <c r="J654" s="76" t="s">
        <v>752</v>
      </c>
      <c r="K654" s="77" t="s">
        <v>753</v>
      </c>
    </row>
    <row r="655" spans="10:11" x14ac:dyDescent="0.45">
      <c r="J655" s="76" t="s">
        <v>760</v>
      </c>
      <c r="K655" s="77" t="s">
        <v>761</v>
      </c>
    </row>
    <row r="656" spans="10:11" x14ac:dyDescent="0.45">
      <c r="J656" s="76" t="s">
        <v>756</v>
      </c>
      <c r="K656" s="77" t="s">
        <v>757</v>
      </c>
    </row>
    <row r="657" spans="10:11" x14ac:dyDescent="0.45">
      <c r="J657" s="76" t="s">
        <v>770</v>
      </c>
      <c r="K657" s="77" t="s">
        <v>771</v>
      </c>
    </row>
    <row r="658" spans="10:11" x14ac:dyDescent="0.45">
      <c r="J658" s="80" t="s">
        <v>766</v>
      </c>
      <c r="K658" s="77" t="s">
        <v>767</v>
      </c>
    </row>
    <row r="659" spans="10:11" x14ac:dyDescent="0.45">
      <c r="J659" s="76" t="s">
        <v>756</v>
      </c>
      <c r="K659" s="77" t="s">
        <v>757</v>
      </c>
    </row>
    <row r="660" spans="10:11" x14ac:dyDescent="0.45">
      <c r="J660" s="80" t="s">
        <v>766</v>
      </c>
      <c r="K660" s="77" t="s">
        <v>767</v>
      </c>
    </row>
    <row r="661" spans="10:11" x14ac:dyDescent="0.45">
      <c r="J661" s="76" t="s">
        <v>772</v>
      </c>
      <c r="K661" s="77" t="s">
        <v>773</v>
      </c>
    </row>
    <row r="662" spans="10:11" x14ac:dyDescent="0.45">
      <c r="J662" s="76" t="s">
        <v>774</v>
      </c>
      <c r="K662" s="77" t="s">
        <v>775</v>
      </c>
    </row>
    <row r="663" spans="10:11" x14ac:dyDescent="0.45">
      <c r="J663" s="76" t="s">
        <v>776</v>
      </c>
      <c r="K663" s="77" t="s">
        <v>777</v>
      </c>
    </row>
    <row r="664" spans="10:11" x14ac:dyDescent="0.45">
      <c r="J664" s="76" t="s">
        <v>778</v>
      </c>
      <c r="K664" s="77" t="s">
        <v>779</v>
      </c>
    </row>
    <row r="665" spans="10:11" x14ac:dyDescent="0.45">
      <c r="J665" s="76" t="s">
        <v>776</v>
      </c>
      <c r="K665" s="77" t="s">
        <v>777</v>
      </c>
    </row>
    <row r="666" spans="10:11" x14ac:dyDescent="0.45">
      <c r="J666" s="76" t="s">
        <v>774</v>
      </c>
      <c r="K666" s="77" t="s">
        <v>775</v>
      </c>
    </row>
    <row r="667" spans="10:11" x14ac:dyDescent="0.45">
      <c r="J667" s="76" t="s">
        <v>772</v>
      </c>
      <c r="K667" s="77" t="s">
        <v>773</v>
      </c>
    </row>
    <row r="668" spans="10:11" x14ac:dyDescent="0.45">
      <c r="J668" s="76" t="s">
        <v>776</v>
      </c>
      <c r="K668" s="77" t="s">
        <v>777</v>
      </c>
    </row>
    <row r="669" spans="10:11" x14ac:dyDescent="0.45">
      <c r="J669" s="76" t="s">
        <v>780</v>
      </c>
      <c r="K669" s="77" t="s">
        <v>781</v>
      </c>
    </row>
    <row r="670" spans="10:11" x14ac:dyDescent="0.45">
      <c r="J670" s="76" t="s">
        <v>782</v>
      </c>
      <c r="K670" s="77" t="s">
        <v>783</v>
      </c>
    </row>
    <row r="671" spans="10:11" x14ac:dyDescent="0.45">
      <c r="J671" s="76" t="s">
        <v>784</v>
      </c>
      <c r="K671" s="77" t="s">
        <v>785</v>
      </c>
    </row>
    <row r="672" spans="10:11" x14ac:dyDescent="0.45">
      <c r="J672" s="76" t="s">
        <v>786</v>
      </c>
      <c r="K672" s="77" t="s">
        <v>787</v>
      </c>
    </row>
    <row r="673" spans="10:11" x14ac:dyDescent="0.45">
      <c r="J673" s="76" t="s">
        <v>788</v>
      </c>
      <c r="K673" s="77" t="s">
        <v>789</v>
      </c>
    </row>
    <row r="674" spans="10:11" x14ac:dyDescent="0.45">
      <c r="J674" s="76" t="s">
        <v>790</v>
      </c>
      <c r="K674" s="77" t="s">
        <v>791</v>
      </c>
    </row>
    <row r="675" spans="10:11" x14ac:dyDescent="0.45">
      <c r="J675" s="76" t="s">
        <v>766</v>
      </c>
      <c r="K675" s="77" t="s">
        <v>767</v>
      </c>
    </row>
    <row r="676" spans="10:11" x14ac:dyDescent="0.45">
      <c r="J676" s="80" t="s">
        <v>766</v>
      </c>
      <c r="K676" s="77" t="s">
        <v>767</v>
      </c>
    </row>
    <row r="677" spans="10:11" ht="28.15" x14ac:dyDescent="0.45">
      <c r="J677" s="76" t="s">
        <v>792</v>
      </c>
      <c r="K677" s="77" t="s">
        <v>793</v>
      </c>
    </row>
    <row r="678" spans="10:11" x14ac:dyDescent="0.45">
      <c r="J678" s="76" t="s">
        <v>794</v>
      </c>
      <c r="K678" s="77" t="s">
        <v>795</v>
      </c>
    </row>
    <row r="679" spans="10:11" x14ac:dyDescent="0.45">
      <c r="J679" s="76" t="s">
        <v>796</v>
      </c>
      <c r="K679" s="77" t="s">
        <v>797</v>
      </c>
    </row>
    <row r="680" spans="10:11" x14ac:dyDescent="0.45">
      <c r="J680" s="76" t="s">
        <v>798</v>
      </c>
      <c r="K680" s="77" t="s">
        <v>799</v>
      </c>
    </row>
    <row r="681" spans="10:11" x14ac:dyDescent="0.45">
      <c r="J681" s="76" t="s">
        <v>800</v>
      </c>
      <c r="K681" s="77" t="s">
        <v>801</v>
      </c>
    </row>
    <row r="682" spans="10:11" x14ac:dyDescent="0.45">
      <c r="J682" s="76" t="s">
        <v>802</v>
      </c>
      <c r="K682" s="76" t="s">
        <v>803</v>
      </c>
    </row>
    <row r="683" spans="10:11" ht="28.15" x14ac:dyDescent="0.45">
      <c r="J683" s="76" t="s">
        <v>804</v>
      </c>
      <c r="K683" s="77" t="s">
        <v>805</v>
      </c>
    </row>
    <row r="684" spans="10:11" x14ac:dyDescent="0.45">
      <c r="J684" s="76" t="s">
        <v>806</v>
      </c>
      <c r="K684" s="77" t="s">
        <v>807</v>
      </c>
    </row>
    <row r="685" spans="10:11" x14ac:dyDescent="0.45">
      <c r="J685" s="76" t="s">
        <v>808</v>
      </c>
      <c r="K685" s="77" t="s">
        <v>809</v>
      </c>
    </row>
    <row r="686" spans="10:11" x14ac:dyDescent="0.45">
      <c r="J686" s="76" t="s">
        <v>810</v>
      </c>
      <c r="K686" s="76" t="s">
        <v>811</v>
      </c>
    </row>
    <row r="687" spans="10:11" x14ac:dyDescent="0.45">
      <c r="J687" s="76" t="s">
        <v>812</v>
      </c>
      <c r="K687" s="76" t="s">
        <v>813</v>
      </c>
    </row>
    <row r="688" spans="10:11" x14ac:dyDescent="0.45">
      <c r="J688" s="76" t="s">
        <v>814</v>
      </c>
      <c r="K688" s="77" t="s">
        <v>815</v>
      </c>
    </row>
    <row r="689" spans="10:11" ht="28.15" x14ac:dyDescent="0.45">
      <c r="J689" s="76" t="s">
        <v>816</v>
      </c>
      <c r="K689" s="77" t="s">
        <v>817</v>
      </c>
    </row>
    <row r="690" spans="10:11" x14ac:dyDescent="0.45">
      <c r="J690" s="76" t="s">
        <v>818</v>
      </c>
      <c r="K690" s="77" t="s">
        <v>819</v>
      </c>
    </row>
    <row r="691" spans="10:11" x14ac:dyDescent="0.45">
      <c r="J691" s="76" t="s">
        <v>820</v>
      </c>
      <c r="K691" s="77" t="s">
        <v>821</v>
      </c>
    </row>
    <row r="692" spans="10:11" x14ac:dyDescent="0.45">
      <c r="J692" s="76" t="s">
        <v>822</v>
      </c>
      <c r="K692" s="77" t="s">
        <v>823</v>
      </c>
    </row>
    <row r="693" spans="10:11" x14ac:dyDescent="0.45">
      <c r="J693" s="76" t="s">
        <v>824</v>
      </c>
      <c r="K693" s="77" t="s">
        <v>825</v>
      </c>
    </row>
    <row r="694" spans="10:11" x14ac:dyDescent="0.45">
      <c r="J694" s="76" t="s">
        <v>826</v>
      </c>
      <c r="K694" s="77" t="s">
        <v>827</v>
      </c>
    </row>
    <row r="695" spans="10:11" x14ac:dyDescent="0.45">
      <c r="J695" s="76" t="s">
        <v>828</v>
      </c>
      <c r="K695" s="77" t="s">
        <v>829</v>
      </c>
    </row>
    <row r="696" spans="10:11" x14ac:dyDescent="0.45">
      <c r="J696" s="76" t="s">
        <v>830</v>
      </c>
      <c r="K696" s="77" t="s">
        <v>831</v>
      </c>
    </row>
    <row r="697" spans="10:11" x14ac:dyDescent="0.45">
      <c r="J697" s="76" t="s">
        <v>832</v>
      </c>
      <c r="K697" s="77" t="s">
        <v>833</v>
      </c>
    </row>
    <row r="698" spans="10:11" x14ac:dyDescent="0.45">
      <c r="J698" s="76" t="s">
        <v>834</v>
      </c>
      <c r="K698" s="77" t="s">
        <v>835</v>
      </c>
    </row>
    <row r="699" spans="10:11" x14ac:dyDescent="0.45">
      <c r="J699" s="76" t="s">
        <v>836</v>
      </c>
      <c r="K699" s="77" t="s">
        <v>837</v>
      </c>
    </row>
    <row r="700" spans="10:11" x14ac:dyDescent="0.45">
      <c r="J700" s="76" t="s">
        <v>838</v>
      </c>
      <c r="K700" s="77" t="s">
        <v>839</v>
      </c>
    </row>
    <row r="701" spans="10:11" x14ac:dyDescent="0.45">
      <c r="J701" s="76" t="s">
        <v>840</v>
      </c>
      <c r="K701" s="77" t="s">
        <v>841</v>
      </c>
    </row>
    <row r="702" spans="10:11" x14ac:dyDescent="0.45">
      <c r="J702" s="76" t="s">
        <v>834</v>
      </c>
      <c r="K702" s="77" t="s">
        <v>835</v>
      </c>
    </row>
    <row r="703" spans="10:11" x14ac:dyDescent="0.45">
      <c r="J703" s="76" t="s">
        <v>122</v>
      </c>
      <c r="K703" s="77" t="s">
        <v>123</v>
      </c>
    </row>
    <row r="704" spans="10:11" x14ac:dyDescent="0.45">
      <c r="J704" s="76" t="s">
        <v>842</v>
      </c>
      <c r="K704" s="77" t="s">
        <v>843</v>
      </c>
    </row>
    <row r="705" spans="10:11" x14ac:dyDescent="0.45">
      <c r="J705" s="76" t="s">
        <v>844</v>
      </c>
      <c r="K705" s="77" t="s">
        <v>845</v>
      </c>
    </row>
    <row r="706" spans="10:11" x14ac:dyDescent="0.45">
      <c r="J706" s="76" t="s">
        <v>846</v>
      </c>
      <c r="K706" s="77" t="s">
        <v>847</v>
      </c>
    </row>
    <row r="707" spans="10:11" x14ac:dyDescent="0.45">
      <c r="J707" s="76" t="s">
        <v>256</v>
      </c>
      <c r="K707" s="77" t="s">
        <v>257</v>
      </c>
    </row>
    <row r="708" spans="10:11" x14ac:dyDescent="0.45">
      <c r="J708" s="76" t="s">
        <v>94</v>
      </c>
      <c r="K708" s="77" t="s">
        <v>95</v>
      </c>
    </row>
    <row r="709" spans="10:11" x14ac:dyDescent="0.45">
      <c r="J709" s="76" t="s">
        <v>848</v>
      </c>
      <c r="K709" s="77" t="s">
        <v>849</v>
      </c>
    </row>
    <row r="710" spans="10:11" x14ac:dyDescent="0.45">
      <c r="J710" s="76" t="s">
        <v>850</v>
      </c>
      <c r="K710" s="76" t="s">
        <v>851</v>
      </c>
    </row>
    <row r="711" spans="10:11" x14ac:dyDescent="0.45">
      <c r="J711" s="76" t="s">
        <v>852</v>
      </c>
      <c r="K711" s="77" t="s">
        <v>853</v>
      </c>
    </row>
    <row r="712" spans="10:11" x14ac:dyDescent="0.45">
      <c r="J712" s="76" t="s">
        <v>854</v>
      </c>
      <c r="K712" s="77" t="s">
        <v>855</v>
      </c>
    </row>
    <row r="713" spans="10:11" x14ac:dyDescent="0.45">
      <c r="J713" s="76" t="s">
        <v>856</v>
      </c>
      <c r="K713" s="77" t="s">
        <v>857</v>
      </c>
    </row>
    <row r="714" spans="10:11" x14ac:dyDescent="0.45">
      <c r="J714" s="76" t="s">
        <v>858</v>
      </c>
      <c r="K714" s="77" t="s">
        <v>859</v>
      </c>
    </row>
    <row r="715" spans="10:11" x14ac:dyDescent="0.45">
      <c r="J715" s="76" t="s">
        <v>842</v>
      </c>
      <c r="K715" s="77" t="s">
        <v>843</v>
      </c>
    </row>
    <row r="716" spans="10:11" ht="28.15" x14ac:dyDescent="0.45">
      <c r="J716" s="76" t="s">
        <v>860</v>
      </c>
      <c r="K716" s="76" t="s">
        <v>861</v>
      </c>
    </row>
    <row r="717" spans="10:11" x14ac:dyDescent="0.45">
      <c r="J717" s="76" t="s">
        <v>862</v>
      </c>
      <c r="K717" s="77" t="s">
        <v>863</v>
      </c>
    </row>
    <row r="718" spans="10:11" x14ac:dyDescent="0.45">
      <c r="J718" s="76" t="s">
        <v>864</v>
      </c>
      <c r="K718" s="77" t="s">
        <v>865</v>
      </c>
    </row>
    <row r="719" spans="10:11" x14ac:dyDescent="0.45">
      <c r="J719" s="76" t="s">
        <v>866</v>
      </c>
      <c r="K719" s="76" t="s">
        <v>867</v>
      </c>
    </row>
    <row r="720" spans="10:11" x14ac:dyDescent="0.45">
      <c r="J720" s="76" t="s">
        <v>868</v>
      </c>
      <c r="K720" s="76" t="s">
        <v>869</v>
      </c>
    </row>
    <row r="721" spans="10:11" x14ac:dyDescent="0.45">
      <c r="J721" s="76" t="s">
        <v>870</v>
      </c>
      <c r="K721" s="76" t="s">
        <v>871</v>
      </c>
    </row>
    <row r="722" spans="10:11" x14ac:dyDescent="0.45">
      <c r="J722" s="76" t="s">
        <v>872</v>
      </c>
      <c r="K722" s="76" t="s">
        <v>873</v>
      </c>
    </row>
    <row r="723" spans="10:11" x14ac:dyDescent="0.45">
      <c r="J723" s="76" t="s">
        <v>874</v>
      </c>
      <c r="K723" s="76" t="s">
        <v>875</v>
      </c>
    </row>
    <row r="724" spans="10:11" x14ac:dyDescent="0.45">
      <c r="J724" s="76" t="s">
        <v>876</v>
      </c>
      <c r="K724" s="76" t="s">
        <v>877</v>
      </c>
    </row>
    <row r="725" spans="10:11" ht="28.15" x14ac:dyDescent="0.45">
      <c r="J725" s="76" t="s">
        <v>878</v>
      </c>
      <c r="K725" s="76" t="s">
        <v>879</v>
      </c>
    </row>
    <row r="726" spans="10:11" x14ac:dyDescent="0.45">
      <c r="J726" s="76" t="s">
        <v>880</v>
      </c>
      <c r="K726" s="77" t="s">
        <v>881</v>
      </c>
    </row>
    <row r="727" spans="10:11" ht="28.15" x14ac:dyDescent="0.45">
      <c r="J727" s="76" t="s">
        <v>882</v>
      </c>
      <c r="K727" s="77" t="s">
        <v>883</v>
      </c>
    </row>
    <row r="728" spans="10:11" x14ac:dyDescent="0.45">
      <c r="J728" s="76" t="s">
        <v>884</v>
      </c>
      <c r="K728" s="77" t="s">
        <v>885</v>
      </c>
    </row>
    <row r="729" spans="10:11" x14ac:dyDescent="0.45">
      <c r="J729" s="76" t="s">
        <v>886</v>
      </c>
      <c r="K729" s="76" t="s">
        <v>887</v>
      </c>
    </row>
    <row r="730" spans="10:11" x14ac:dyDescent="0.45">
      <c r="J730" s="76" t="s">
        <v>888</v>
      </c>
      <c r="K730" s="77" t="s">
        <v>889</v>
      </c>
    </row>
    <row r="731" spans="10:11" x14ac:dyDescent="0.45">
      <c r="J731" s="76" t="s">
        <v>890</v>
      </c>
      <c r="K731" s="77" t="s">
        <v>891</v>
      </c>
    </row>
    <row r="732" spans="10:11" x14ac:dyDescent="0.45">
      <c r="J732" s="76" t="s">
        <v>892</v>
      </c>
      <c r="K732" s="77" t="s">
        <v>893</v>
      </c>
    </row>
    <row r="733" spans="10:11" x14ac:dyDescent="0.45">
      <c r="J733" s="76" t="s">
        <v>894</v>
      </c>
      <c r="K733" s="76" t="s">
        <v>895</v>
      </c>
    </row>
    <row r="734" spans="10:11" ht="28.15" x14ac:dyDescent="0.45">
      <c r="J734" s="76" t="s">
        <v>882</v>
      </c>
      <c r="K734" s="77" t="s">
        <v>883</v>
      </c>
    </row>
    <row r="735" spans="10:11" x14ac:dyDescent="0.45">
      <c r="J735" s="76" t="s">
        <v>896</v>
      </c>
      <c r="K735" s="76" t="s">
        <v>897</v>
      </c>
    </row>
    <row r="736" spans="10:11" x14ac:dyDescent="0.45">
      <c r="J736" s="76" t="s">
        <v>886</v>
      </c>
      <c r="K736" s="76" t="s">
        <v>887</v>
      </c>
    </row>
    <row r="737" spans="10:11" x14ac:dyDescent="0.45">
      <c r="J737" s="76" t="s">
        <v>898</v>
      </c>
      <c r="K737" s="76" t="s">
        <v>899</v>
      </c>
    </row>
    <row r="738" spans="10:11" x14ac:dyDescent="0.45">
      <c r="J738" s="76" t="s">
        <v>900</v>
      </c>
      <c r="K738" s="76" t="s">
        <v>901</v>
      </c>
    </row>
    <row r="739" spans="10:11" x14ac:dyDescent="0.45">
      <c r="J739" s="76" t="s">
        <v>902</v>
      </c>
      <c r="K739" s="76" t="s">
        <v>903</v>
      </c>
    </row>
    <row r="740" spans="10:11" x14ac:dyDescent="0.45">
      <c r="J740" s="76" t="s">
        <v>904</v>
      </c>
      <c r="K740" s="77" t="s">
        <v>905</v>
      </c>
    </row>
    <row r="741" spans="10:11" x14ac:dyDescent="0.45">
      <c r="J741" s="76" t="s">
        <v>906</v>
      </c>
      <c r="K741" s="76" t="s">
        <v>907</v>
      </c>
    </row>
    <row r="742" spans="10:11" x14ac:dyDescent="0.45">
      <c r="J742" s="76" t="s">
        <v>908</v>
      </c>
      <c r="K742" s="76" t="s">
        <v>909</v>
      </c>
    </row>
    <row r="743" spans="10:11" x14ac:dyDescent="0.45">
      <c r="J743" s="76" t="s">
        <v>910</v>
      </c>
      <c r="K743" s="76" t="s">
        <v>911</v>
      </c>
    </row>
    <row r="744" spans="10:11" x14ac:dyDescent="0.45">
      <c r="J744" s="76" t="s">
        <v>912</v>
      </c>
      <c r="K744" s="76" t="s">
        <v>913</v>
      </c>
    </row>
    <row r="745" spans="10:11" ht="28.15" x14ac:dyDescent="0.45">
      <c r="J745" s="76" t="s">
        <v>882</v>
      </c>
      <c r="K745" s="77" t="s">
        <v>883</v>
      </c>
    </row>
    <row r="746" spans="10:11" x14ac:dyDescent="0.45">
      <c r="J746" s="76" t="s">
        <v>914</v>
      </c>
      <c r="K746" s="77" t="s">
        <v>915</v>
      </c>
    </row>
    <row r="747" spans="10:11" x14ac:dyDescent="0.45">
      <c r="J747" s="76" t="s">
        <v>916</v>
      </c>
      <c r="K747" s="77" t="s">
        <v>917</v>
      </c>
    </row>
    <row r="748" spans="10:11" x14ac:dyDescent="0.45">
      <c r="J748" s="76" t="s">
        <v>918</v>
      </c>
      <c r="K748" s="77" t="s">
        <v>919</v>
      </c>
    </row>
    <row r="749" spans="10:11" x14ac:dyDescent="0.45">
      <c r="J749" s="76" t="s">
        <v>920</v>
      </c>
      <c r="K749" s="76" t="s">
        <v>921</v>
      </c>
    </row>
    <row r="750" spans="10:11" x14ac:dyDescent="0.45">
      <c r="J750" s="76" t="s">
        <v>922</v>
      </c>
      <c r="K750" s="76" t="s">
        <v>923</v>
      </c>
    </row>
    <row r="751" spans="10:11" x14ac:dyDescent="0.45">
      <c r="J751" s="76" t="s">
        <v>886</v>
      </c>
      <c r="K751" s="76" t="s">
        <v>887</v>
      </c>
    </row>
    <row r="752" spans="10:11" x14ac:dyDescent="0.45">
      <c r="J752" s="76" t="s">
        <v>924</v>
      </c>
      <c r="K752" s="77" t="s">
        <v>925</v>
      </c>
    </row>
    <row r="753" spans="10:11" x14ac:dyDescent="0.45">
      <c r="J753" s="76" t="s">
        <v>926</v>
      </c>
      <c r="K753" s="77" t="s">
        <v>927</v>
      </c>
    </row>
    <row r="754" spans="10:11" x14ac:dyDescent="0.45">
      <c r="J754" s="76" t="s">
        <v>928</v>
      </c>
      <c r="K754" s="77" t="s">
        <v>929</v>
      </c>
    </row>
    <row r="755" spans="10:11" x14ac:dyDescent="0.45">
      <c r="J755" s="76" t="s">
        <v>930</v>
      </c>
      <c r="K755" s="77" t="s">
        <v>931</v>
      </c>
    </row>
    <row r="756" spans="10:11" x14ac:dyDescent="0.45">
      <c r="J756" s="76" t="s">
        <v>928</v>
      </c>
      <c r="K756" s="76" t="s">
        <v>929</v>
      </c>
    </row>
    <row r="757" spans="10:11" x14ac:dyDescent="0.45">
      <c r="J757" s="76" t="s">
        <v>932</v>
      </c>
      <c r="K757" s="77" t="s">
        <v>933</v>
      </c>
    </row>
    <row r="758" spans="10:11" x14ac:dyDescent="0.45">
      <c r="J758" s="80" t="s">
        <v>934</v>
      </c>
      <c r="K758" s="77" t="s">
        <v>935</v>
      </c>
    </row>
    <row r="759" spans="10:11" ht="28.15" x14ac:dyDescent="0.45">
      <c r="J759" s="76" t="s">
        <v>936</v>
      </c>
      <c r="K759" s="77" t="s">
        <v>937</v>
      </c>
    </row>
    <row r="760" spans="10:11" x14ac:dyDescent="0.45">
      <c r="J760" s="76" t="s">
        <v>938</v>
      </c>
      <c r="K760" s="77" t="s">
        <v>939</v>
      </c>
    </row>
    <row r="761" spans="10:11" ht="28.15" x14ac:dyDescent="0.45">
      <c r="J761" s="76" t="s">
        <v>940</v>
      </c>
      <c r="K761" s="77" t="s">
        <v>941</v>
      </c>
    </row>
    <row r="762" spans="10:11" x14ac:dyDescent="0.45">
      <c r="J762" s="76" t="s">
        <v>942</v>
      </c>
      <c r="K762" s="77" t="s">
        <v>943</v>
      </c>
    </row>
    <row r="763" spans="10:11" x14ac:dyDescent="0.45">
      <c r="J763" s="76" t="s">
        <v>944</v>
      </c>
      <c r="K763" s="77" t="s">
        <v>945</v>
      </c>
    </row>
    <row r="764" spans="10:11" ht="28.15" x14ac:dyDescent="0.45">
      <c r="J764" s="76" t="s">
        <v>878</v>
      </c>
      <c r="K764" s="77" t="s">
        <v>879</v>
      </c>
    </row>
    <row r="765" spans="10:11" x14ac:dyDescent="0.45">
      <c r="J765" s="76" t="s">
        <v>946</v>
      </c>
      <c r="K765" s="77" t="s">
        <v>947</v>
      </c>
    </row>
    <row r="766" spans="10:11" x14ac:dyDescent="0.45">
      <c r="J766" s="76" t="s">
        <v>948</v>
      </c>
      <c r="K766" s="76" t="s">
        <v>949</v>
      </c>
    </row>
    <row r="767" spans="10:11" ht="28.15" x14ac:dyDescent="0.45">
      <c r="J767" s="76" t="s">
        <v>936</v>
      </c>
      <c r="K767" s="77" t="s">
        <v>950</v>
      </c>
    </row>
    <row r="768" spans="10:11" x14ac:dyDescent="0.45">
      <c r="J768" s="76" t="s">
        <v>951</v>
      </c>
      <c r="K768" s="76" t="s">
        <v>952</v>
      </c>
    </row>
    <row r="769" spans="10:11" ht="28.15" x14ac:dyDescent="0.45">
      <c r="J769" s="76" t="s">
        <v>953</v>
      </c>
      <c r="K769" s="76" t="s">
        <v>954</v>
      </c>
    </row>
    <row r="770" spans="10:11" x14ac:dyDescent="0.45">
      <c r="J770" s="76" t="s">
        <v>955</v>
      </c>
      <c r="K770" s="77" t="s">
        <v>956</v>
      </c>
    </row>
    <row r="771" spans="10:11" x14ac:dyDescent="0.45">
      <c r="J771" s="76" t="s">
        <v>957</v>
      </c>
      <c r="K771" s="77" t="s">
        <v>958</v>
      </c>
    </row>
    <row r="772" spans="10:11" ht="28.15" x14ac:dyDescent="0.45">
      <c r="J772" s="76" t="s">
        <v>959</v>
      </c>
      <c r="K772" s="77" t="s">
        <v>960</v>
      </c>
    </row>
    <row r="773" spans="10:11" ht="28.15" x14ac:dyDescent="0.45">
      <c r="J773" s="76" t="s">
        <v>961</v>
      </c>
      <c r="K773" s="77" t="s">
        <v>962</v>
      </c>
    </row>
    <row r="774" spans="10:11" x14ac:dyDescent="0.45">
      <c r="J774" s="76" t="s">
        <v>963</v>
      </c>
      <c r="K774" s="77" t="s">
        <v>964</v>
      </c>
    </row>
    <row r="775" spans="10:11" x14ac:dyDescent="0.45">
      <c r="J775" s="76" t="s">
        <v>965</v>
      </c>
      <c r="K775" s="77" t="s">
        <v>966</v>
      </c>
    </row>
    <row r="776" spans="10:11" x14ac:dyDescent="0.45">
      <c r="J776" s="76" t="s">
        <v>967</v>
      </c>
      <c r="K776" s="77" t="s">
        <v>968</v>
      </c>
    </row>
    <row r="777" spans="10:11" x14ac:dyDescent="0.45">
      <c r="J777" s="76" t="s">
        <v>969</v>
      </c>
      <c r="K777" s="77" t="s">
        <v>970</v>
      </c>
    </row>
    <row r="778" spans="10:11" x14ac:dyDescent="0.45">
      <c r="J778" s="76" t="s">
        <v>971</v>
      </c>
      <c r="K778" s="77" t="s">
        <v>972</v>
      </c>
    </row>
    <row r="779" spans="10:11" x14ac:dyDescent="0.45">
      <c r="J779" s="76" t="s">
        <v>973</v>
      </c>
      <c r="K779" s="77" t="s">
        <v>974</v>
      </c>
    </row>
    <row r="780" spans="10:11" x14ac:dyDescent="0.45">
      <c r="J780" s="76" t="s">
        <v>975</v>
      </c>
      <c r="K780" s="77" t="s">
        <v>976</v>
      </c>
    </row>
    <row r="781" spans="10:11" x14ac:dyDescent="0.45">
      <c r="J781" s="76" t="s">
        <v>977</v>
      </c>
      <c r="K781" s="77" t="s">
        <v>978</v>
      </c>
    </row>
    <row r="782" spans="10:11" x14ac:dyDescent="0.45">
      <c r="J782" s="76" t="s">
        <v>979</v>
      </c>
      <c r="K782" s="77" t="s">
        <v>980</v>
      </c>
    </row>
    <row r="783" spans="10:11" x14ac:dyDescent="0.45">
      <c r="J783" s="76" t="s">
        <v>981</v>
      </c>
      <c r="K783" s="77" t="s">
        <v>982</v>
      </c>
    </row>
    <row r="784" spans="10:11" x14ac:dyDescent="0.45">
      <c r="J784" s="76" t="s">
        <v>967</v>
      </c>
      <c r="K784" s="77" t="s">
        <v>968</v>
      </c>
    </row>
    <row r="785" spans="10:11" x14ac:dyDescent="0.45">
      <c r="J785" s="76" t="s">
        <v>983</v>
      </c>
      <c r="K785" s="77" t="s">
        <v>984</v>
      </c>
    </row>
    <row r="786" spans="10:11" x14ac:dyDescent="0.45">
      <c r="J786" s="76" t="s">
        <v>985</v>
      </c>
      <c r="K786" s="76" t="s">
        <v>986</v>
      </c>
    </row>
    <row r="787" spans="10:11" x14ac:dyDescent="0.45">
      <c r="J787" s="76" t="s">
        <v>987</v>
      </c>
      <c r="K787" s="76" t="s">
        <v>988</v>
      </c>
    </row>
    <row r="788" spans="10:11" x14ac:dyDescent="0.45">
      <c r="J788" s="76" t="s">
        <v>989</v>
      </c>
      <c r="K788" s="77" t="s">
        <v>990</v>
      </c>
    </row>
    <row r="789" spans="10:11" x14ac:dyDescent="0.45">
      <c r="J789" s="76" t="s">
        <v>991</v>
      </c>
      <c r="K789" s="77" t="s">
        <v>992</v>
      </c>
    </row>
    <row r="790" spans="10:11" x14ac:dyDescent="0.45">
      <c r="J790" s="76" t="s">
        <v>993</v>
      </c>
      <c r="K790" s="77" t="s">
        <v>994</v>
      </c>
    </row>
    <row r="791" spans="10:11" x14ac:dyDescent="0.45">
      <c r="J791" s="76" t="s">
        <v>995</v>
      </c>
      <c r="K791" s="77" t="s">
        <v>996</v>
      </c>
    </row>
    <row r="792" spans="10:11" x14ac:dyDescent="0.45">
      <c r="J792" s="76" t="s">
        <v>997</v>
      </c>
      <c r="K792" s="77" t="s">
        <v>998</v>
      </c>
    </row>
    <row r="793" spans="10:11" x14ac:dyDescent="0.45">
      <c r="J793" s="76" t="s">
        <v>999</v>
      </c>
      <c r="K793" s="77" t="s">
        <v>1000</v>
      </c>
    </row>
    <row r="794" spans="10:11" x14ac:dyDescent="0.45">
      <c r="J794" s="76" t="s">
        <v>1001</v>
      </c>
      <c r="K794" s="76" t="s">
        <v>1002</v>
      </c>
    </row>
    <row r="795" spans="10:11" x14ac:dyDescent="0.45">
      <c r="J795" s="76" t="s">
        <v>1003</v>
      </c>
      <c r="K795" s="77" t="s">
        <v>1004</v>
      </c>
    </row>
    <row r="796" spans="10:11" x14ac:dyDescent="0.45">
      <c r="J796" s="76" t="s">
        <v>1005</v>
      </c>
      <c r="K796" s="76" t="s">
        <v>1006</v>
      </c>
    </row>
    <row r="797" spans="10:11" x14ac:dyDescent="0.45">
      <c r="J797" s="76" t="s">
        <v>1007</v>
      </c>
      <c r="K797" s="76" t="s">
        <v>1008</v>
      </c>
    </row>
    <row r="798" spans="10:11" x14ac:dyDescent="0.45">
      <c r="J798" s="76" t="s">
        <v>1009</v>
      </c>
      <c r="K798" s="77" t="s">
        <v>1010</v>
      </c>
    </row>
    <row r="799" spans="10:11" x14ac:dyDescent="0.45">
      <c r="J799" s="76" t="s">
        <v>1011</v>
      </c>
      <c r="K799" s="76" t="s">
        <v>1012</v>
      </c>
    </row>
    <row r="800" spans="10:11" x14ac:dyDescent="0.45">
      <c r="J800" s="76" t="s">
        <v>1013</v>
      </c>
      <c r="K800" s="77" t="s">
        <v>1014</v>
      </c>
    </row>
    <row r="801" spans="10:11" x14ac:dyDescent="0.45">
      <c r="J801" s="76" t="s">
        <v>1015</v>
      </c>
      <c r="K801" s="77" t="s">
        <v>1016</v>
      </c>
    </row>
    <row r="802" spans="10:11" x14ac:dyDescent="0.45">
      <c r="J802" s="76" t="s">
        <v>1017</v>
      </c>
      <c r="K802" s="77" t="s">
        <v>1018</v>
      </c>
    </row>
    <row r="803" spans="10:11" x14ac:dyDescent="0.45">
      <c r="J803" s="76" t="s">
        <v>1019</v>
      </c>
      <c r="K803" s="76" t="s">
        <v>1020</v>
      </c>
    </row>
    <row r="804" spans="10:11" x14ac:dyDescent="0.45">
      <c r="J804" s="76" t="s">
        <v>1021</v>
      </c>
      <c r="K804" s="77" t="s">
        <v>1022</v>
      </c>
    </row>
    <row r="805" spans="10:11" x14ac:dyDescent="0.45">
      <c r="J805" s="76" t="s">
        <v>1023</v>
      </c>
      <c r="K805" s="76" t="s">
        <v>1024</v>
      </c>
    </row>
    <row r="806" spans="10:11" x14ac:dyDescent="0.45">
      <c r="J806" s="76" t="s">
        <v>1025</v>
      </c>
      <c r="K806" s="76" t="s">
        <v>1026</v>
      </c>
    </row>
    <row r="807" spans="10:11" x14ac:dyDescent="0.45">
      <c r="J807" s="76" t="s">
        <v>1027</v>
      </c>
      <c r="K807" s="76" t="s">
        <v>1028</v>
      </c>
    </row>
    <row r="808" spans="10:11" x14ac:dyDescent="0.45">
      <c r="J808" s="76" t="s">
        <v>1029</v>
      </c>
      <c r="K808" s="76" t="s">
        <v>1030</v>
      </c>
    </row>
    <row r="809" spans="10:11" x14ac:dyDescent="0.45">
      <c r="J809" s="76" t="s">
        <v>1031</v>
      </c>
      <c r="K809" s="77" t="s">
        <v>1032</v>
      </c>
    </row>
    <row r="810" spans="10:11" x14ac:dyDescent="0.45">
      <c r="J810" s="76" t="s">
        <v>1033</v>
      </c>
      <c r="K810" s="77" t="s">
        <v>1034</v>
      </c>
    </row>
    <row r="811" spans="10:11" x14ac:dyDescent="0.45">
      <c r="J811" s="76" t="s">
        <v>1033</v>
      </c>
      <c r="K811" s="77" t="s">
        <v>1034</v>
      </c>
    </row>
    <row r="812" spans="10:11" x14ac:dyDescent="0.45">
      <c r="J812" s="76" t="s">
        <v>1035</v>
      </c>
      <c r="K812" s="77" t="s">
        <v>1036</v>
      </c>
    </row>
    <row r="813" spans="10:11" x14ac:dyDescent="0.45">
      <c r="J813" s="76" t="s">
        <v>1037</v>
      </c>
      <c r="K813" s="76" t="s">
        <v>1038</v>
      </c>
    </row>
    <row r="814" spans="10:11" x14ac:dyDescent="0.45">
      <c r="J814" s="76" t="s">
        <v>1039</v>
      </c>
      <c r="K814" s="76" t="s">
        <v>1040</v>
      </c>
    </row>
    <row r="815" spans="10:11" x14ac:dyDescent="0.45">
      <c r="J815" s="76" t="s">
        <v>1041</v>
      </c>
      <c r="K815" s="76" t="s">
        <v>1042</v>
      </c>
    </row>
    <row r="816" spans="10:11" x14ac:dyDescent="0.45">
      <c r="J816" s="76" t="s">
        <v>965</v>
      </c>
      <c r="K816" s="76" t="s">
        <v>966</v>
      </c>
    </row>
    <row r="817" spans="10:11" x14ac:dyDescent="0.45">
      <c r="J817" s="76" t="s">
        <v>1043</v>
      </c>
      <c r="K817" s="77" t="s">
        <v>1044</v>
      </c>
    </row>
    <row r="818" spans="10:11" x14ac:dyDescent="0.45">
      <c r="J818" s="76" t="s">
        <v>1045</v>
      </c>
      <c r="K818" s="77" t="s">
        <v>1046</v>
      </c>
    </row>
    <row r="819" spans="10:11" x14ac:dyDescent="0.45">
      <c r="J819" s="76" t="s">
        <v>1047</v>
      </c>
      <c r="K819" s="77" t="s">
        <v>1048</v>
      </c>
    </row>
    <row r="820" spans="10:11" x14ac:dyDescent="0.45">
      <c r="J820" s="76" t="s">
        <v>944</v>
      </c>
      <c r="K820" s="77" t="s">
        <v>945</v>
      </c>
    </row>
    <row r="821" spans="10:11" x14ac:dyDescent="0.45">
      <c r="J821" s="76" t="s">
        <v>1049</v>
      </c>
      <c r="K821" s="77" t="s">
        <v>1050</v>
      </c>
    </row>
    <row r="822" spans="10:11" x14ac:dyDescent="0.45">
      <c r="J822" s="76" t="s">
        <v>1051</v>
      </c>
      <c r="K822" s="77" t="s">
        <v>1052</v>
      </c>
    </row>
    <row r="823" spans="10:11" x14ac:dyDescent="0.45">
      <c r="J823" s="76" t="s">
        <v>1007</v>
      </c>
      <c r="K823" s="77" t="s">
        <v>1008</v>
      </c>
    </row>
    <row r="824" spans="10:11" x14ac:dyDescent="0.45">
      <c r="J824" s="76" t="s">
        <v>1053</v>
      </c>
      <c r="K824" s="76" t="s">
        <v>1054</v>
      </c>
    </row>
    <row r="825" spans="10:11" x14ac:dyDescent="0.45">
      <c r="J825" s="76" t="s">
        <v>1055</v>
      </c>
      <c r="K825" s="76" t="s">
        <v>1056</v>
      </c>
    </row>
    <row r="826" spans="10:11" x14ac:dyDescent="0.45">
      <c r="J826" s="76" t="s">
        <v>1057</v>
      </c>
      <c r="K826" s="76" t="s">
        <v>1058</v>
      </c>
    </row>
    <row r="827" spans="10:11" x14ac:dyDescent="0.45">
      <c r="J827" s="76" t="s">
        <v>1059</v>
      </c>
      <c r="K827" s="76" t="s">
        <v>1060</v>
      </c>
    </row>
    <row r="828" spans="10:11" x14ac:dyDescent="0.45">
      <c r="J828" s="76" t="s">
        <v>1061</v>
      </c>
      <c r="K828" s="77" t="s">
        <v>1062</v>
      </c>
    </row>
    <row r="829" spans="10:11" x14ac:dyDescent="0.45">
      <c r="J829" s="76" t="s">
        <v>1063</v>
      </c>
      <c r="K829" s="76" t="s">
        <v>1064</v>
      </c>
    </row>
    <row r="830" spans="10:11" x14ac:dyDescent="0.45">
      <c r="J830" s="76" t="s">
        <v>1065</v>
      </c>
      <c r="K830" s="76" t="s">
        <v>1066</v>
      </c>
    </row>
    <row r="831" spans="10:11" x14ac:dyDescent="0.45">
      <c r="J831" s="76" t="s">
        <v>1067</v>
      </c>
      <c r="K831" s="76" t="s">
        <v>1068</v>
      </c>
    </row>
    <row r="832" spans="10:11" ht="28.15" x14ac:dyDescent="0.45">
      <c r="J832" s="76" t="s">
        <v>1069</v>
      </c>
      <c r="K832" s="76" t="s">
        <v>1070</v>
      </c>
    </row>
    <row r="833" spans="10:11" ht="28.15" x14ac:dyDescent="0.45">
      <c r="J833" s="76" t="s">
        <v>1071</v>
      </c>
      <c r="K833" s="76" t="s">
        <v>1072</v>
      </c>
    </row>
    <row r="834" spans="10:11" ht="28.15" x14ac:dyDescent="0.45">
      <c r="J834" s="76" t="s">
        <v>1073</v>
      </c>
      <c r="K834" s="76" t="s">
        <v>1074</v>
      </c>
    </row>
    <row r="835" spans="10:11" x14ac:dyDescent="0.45">
      <c r="J835" s="76" t="s">
        <v>1075</v>
      </c>
      <c r="K835" s="76" t="s">
        <v>1076</v>
      </c>
    </row>
    <row r="836" spans="10:11" x14ac:dyDescent="0.45">
      <c r="J836" s="76" t="s">
        <v>1077</v>
      </c>
      <c r="K836" s="76" t="s">
        <v>1078</v>
      </c>
    </row>
    <row r="837" spans="10:11" x14ac:dyDescent="0.45">
      <c r="J837" s="76" t="s">
        <v>1079</v>
      </c>
      <c r="K837" s="76" t="s">
        <v>1080</v>
      </c>
    </row>
    <row r="838" spans="10:11" x14ac:dyDescent="0.45">
      <c r="J838" s="76" t="s">
        <v>1081</v>
      </c>
      <c r="K838" s="76" t="s">
        <v>1082</v>
      </c>
    </row>
    <row r="839" spans="10:11" x14ac:dyDescent="0.45">
      <c r="J839" s="76" t="s">
        <v>1083</v>
      </c>
      <c r="K839" s="77" t="s">
        <v>1084</v>
      </c>
    </row>
    <row r="840" spans="10:11" x14ac:dyDescent="0.45">
      <c r="J840" s="76" t="s">
        <v>1085</v>
      </c>
      <c r="K840" s="77" t="s">
        <v>1086</v>
      </c>
    </row>
    <row r="841" spans="10:11" x14ac:dyDescent="0.45">
      <c r="J841" s="76" t="s">
        <v>1087</v>
      </c>
      <c r="K841" s="77" t="s">
        <v>1088</v>
      </c>
    </row>
    <row r="842" spans="10:11" x14ac:dyDescent="0.45">
      <c r="J842" s="76" t="s">
        <v>1065</v>
      </c>
      <c r="K842" s="77" t="s">
        <v>1066</v>
      </c>
    </row>
    <row r="843" spans="10:11" x14ac:dyDescent="0.45">
      <c r="J843" s="76" t="s">
        <v>1081</v>
      </c>
      <c r="K843" s="76" t="s">
        <v>1082</v>
      </c>
    </row>
    <row r="844" spans="10:11" x14ac:dyDescent="0.45">
      <c r="J844" s="76" t="s">
        <v>1089</v>
      </c>
      <c r="K844" s="77" t="s">
        <v>1090</v>
      </c>
    </row>
    <row r="845" spans="10:11" x14ac:dyDescent="0.45">
      <c r="J845" s="76" t="s">
        <v>1091</v>
      </c>
      <c r="K845" s="77" t="s">
        <v>1092</v>
      </c>
    </row>
    <row r="846" spans="10:11" x14ac:dyDescent="0.45">
      <c r="J846" s="76" t="s">
        <v>1093</v>
      </c>
      <c r="K846" s="77" t="s">
        <v>1094</v>
      </c>
    </row>
    <row r="847" spans="10:11" x14ac:dyDescent="0.45">
      <c r="J847" s="76" t="s">
        <v>591</v>
      </c>
      <c r="K847" s="77" t="s">
        <v>592</v>
      </c>
    </row>
    <row r="848" spans="10:11" x14ac:dyDescent="0.45">
      <c r="J848" s="78" t="s">
        <v>1095</v>
      </c>
      <c r="K848" s="79" t="s">
        <v>1096</v>
      </c>
    </row>
    <row r="849" spans="10:11" x14ac:dyDescent="0.45">
      <c r="J849" s="78" t="s">
        <v>276</v>
      </c>
      <c r="K849" s="79" t="s">
        <v>277</v>
      </c>
    </row>
    <row r="850" spans="10:11" x14ac:dyDescent="0.45">
      <c r="J850" s="76" t="s">
        <v>648</v>
      </c>
      <c r="K850" s="77" t="s">
        <v>649</v>
      </c>
    </row>
    <row r="851" spans="10:11" x14ac:dyDescent="0.45">
      <c r="J851" s="76" t="s">
        <v>1091</v>
      </c>
      <c r="K851" s="77" t="s">
        <v>1092</v>
      </c>
    </row>
    <row r="852" spans="10:11" x14ac:dyDescent="0.45">
      <c r="J852" s="76" t="s">
        <v>286</v>
      </c>
      <c r="K852" s="77" t="s">
        <v>287</v>
      </c>
    </row>
    <row r="853" spans="10:11" x14ac:dyDescent="0.45">
      <c r="J853" s="76" t="s">
        <v>1097</v>
      </c>
      <c r="K853" s="77" t="s">
        <v>1098</v>
      </c>
    </row>
    <row r="854" spans="10:11" x14ac:dyDescent="0.45">
      <c r="J854" s="76" t="s">
        <v>1099</v>
      </c>
      <c r="K854" s="77" t="s">
        <v>1100</v>
      </c>
    </row>
    <row r="855" spans="10:11" x14ac:dyDescent="0.45">
      <c r="J855" s="76" t="s">
        <v>1101</v>
      </c>
      <c r="K855" s="76" t="s">
        <v>1102</v>
      </c>
    </row>
    <row r="856" spans="10:11" x14ac:dyDescent="0.45">
      <c r="J856" s="76" t="s">
        <v>1103</v>
      </c>
      <c r="K856" s="77" t="s">
        <v>1104</v>
      </c>
    </row>
    <row r="857" spans="10:11" x14ac:dyDescent="0.45">
      <c r="J857" s="76" t="s">
        <v>1105</v>
      </c>
      <c r="K857" s="77" t="s">
        <v>1106</v>
      </c>
    </row>
    <row r="858" spans="10:11" x14ac:dyDescent="0.45">
      <c r="J858" s="76" t="s">
        <v>1107</v>
      </c>
      <c r="K858" s="77" t="s">
        <v>1108</v>
      </c>
    </row>
    <row r="859" spans="10:11" x14ac:dyDescent="0.45">
      <c r="J859" s="76" t="s">
        <v>1109</v>
      </c>
      <c r="K859" s="77" t="s">
        <v>1110</v>
      </c>
    </row>
    <row r="860" spans="10:11" x14ac:dyDescent="0.45">
      <c r="J860" s="76" t="s">
        <v>1111</v>
      </c>
      <c r="K860" s="77" t="s">
        <v>1112</v>
      </c>
    </row>
    <row r="861" spans="10:11" x14ac:dyDescent="0.45">
      <c r="J861" s="76" t="s">
        <v>1113</v>
      </c>
      <c r="K861" s="77" t="s">
        <v>1114</v>
      </c>
    </row>
    <row r="862" spans="10:11" x14ac:dyDescent="0.45">
      <c r="J862" s="76" t="s">
        <v>1115</v>
      </c>
      <c r="K862" s="76" t="s">
        <v>1116</v>
      </c>
    </row>
    <row r="863" spans="10:11" x14ac:dyDescent="0.45">
      <c r="J863" s="76" t="s">
        <v>1117</v>
      </c>
      <c r="K863" s="77" t="s">
        <v>1118</v>
      </c>
    </row>
    <row r="864" spans="10:11" x14ac:dyDescent="0.45">
      <c r="J864" s="76" t="s">
        <v>1119</v>
      </c>
      <c r="K864" s="76" t="s">
        <v>1120</v>
      </c>
    </row>
    <row r="865" spans="10:11" x14ac:dyDescent="0.45">
      <c r="J865" s="76" t="s">
        <v>1121</v>
      </c>
      <c r="K865" s="77" t="s">
        <v>1122</v>
      </c>
    </row>
    <row r="866" spans="10:11" x14ac:dyDescent="0.45">
      <c r="J866" s="76" t="s">
        <v>1123</v>
      </c>
      <c r="K866" s="77" t="s">
        <v>1124</v>
      </c>
    </row>
    <row r="867" spans="10:11" x14ac:dyDescent="0.45">
      <c r="J867" s="76" t="s">
        <v>1125</v>
      </c>
      <c r="K867" s="77" t="s">
        <v>1126</v>
      </c>
    </row>
    <row r="868" spans="10:11" x14ac:dyDescent="0.45">
      <c r="J868" s="76" t="s">
        <v>1127</v>
      </c>
      <c r="K868" s="77" t="s">
        <v>1128</v>
      </c>
    </row>
    <row r="869" spans="10:11" x14ac:dyDescent="0.45">
      <c r="J869" s="76" t="s">
        <v>802</v>
      </c>
      <c r="K869" s="76" t="s">
        <v>803</v>
      </c>
    </row>
    <row r="870" spans="10:11" x14ac:dyDescent="0.45">
      <c r="J870" s="76" t="s">
        <v>1129</v>
      </c>
      <c r="K870" s="77" t="s">
        <v>1130</v>
      </c>
    </row>
    <row r="871" spans="10:11" x14ac:dyDescent="0.45">
      <c r="J871" s="76" t="s">
        <v>1131</v>
      </c>
      <c r="K871" s="77" t="s">
        <v>1132</v>
      </c>
    </row>
    <row r="872" spans="10:11" x14ac:dyDescent="0.45">
      <c r="J872" s="76" t="s">
        <v>1133</v>
      </c>
      <c r="K872" s="76" t="s">
        <v>1134</v>
      </c>
    </row>
    <row r="873" spans="10:11" x14ac:dyDescent="0.45">
      <c r="J873" s="76" t="s">
        <v>1135</v>
      </c>
      <c r="K873" s="76" t="s">
        <v>1136</v>
      </c>
    </row>
    <row r="874" spans="10:11" x14ac:dyDescent="0.45">
      <c r="J874" s="76" t="s">
        <v>1137</v>
      </c>
      <c r="K874" s="77" t="s">
        <v>1138</v>
      </c>
    </row>
    <row r="875" spans="10:11" x14ac:dyDescent="0.45">
      <c r="J875" s="76" t="s">
        <v>1139</v>
      </c>
      <c r="K875" s="77" t="s">
        <v>1140</v>
      </c>
    </row>
    <row r="876" spans="10:11" x14ac:dyDescent="0.45">
      <c r="J876" s="76" t="s">
        <v>1141</v>
      </c>
      <c r="K876" s="77" t="s">
        <v>1142</v>
      </c>
    </row>
    <row r="877" spans="10:11" x14ac:dyDescent="0.45">
      <c r="J877" s="76" t="s">
        <v>1143</v>
      </c>
      <c r="K877" s="77" t="s">
        <v>1144</v>
      </c>
    </row>
    <row r="878" spans="10:11" x14ac:dyDescent="0.45">
      <c r="J878" s="76" t="s">
        <v>1145</v>
      </c>
      <c r="K878" s="77" t="s">
        <v>1146</v>
      </c>
    </row>
    <row r="879" spans="10:11" x14ac:dyDescent="0.45">
      <c r="J879" s="76" t="s">
        <v>1147</v>
      </c>
      <c r="K879" s="77" t="s">
        <v>1148</v>
      </c>
    </row>
    <row r="880" spans="10:11" x14ac:dyDescent="0.45">
      <c r="J880" s="76" t="s">
        <v>1149</v>
      </c>
      <c r="K880" s="77" t="s">
        <v>1150</v>
      </c>
    </row>
    <row r="881" spans="10:11" x14ac:dyDescent="0.45">
      <c r="J881" s="76" t="s">
        <v>1151</v>
      </c>
      <c r="K881" s="77" t="s">
        <v>1152</v>
      </c>
    </row>
    <row r="882" spans="10:11" x14ac:dyDescent="0.45">
      <c r="J882" s="76" t="s">
        <v>1153</v>
      </c>
      <c r="K882" s="76" t="s">
        <v>1154</v>
      </c>
    </row>
    <row r="883" spans="10:11" x14ac:dyDescent="0.45">
      <c r="J883" s="76" t="s">
        <v>1155</v>
      </c>
      <c r="K883" s="76" t="s">
        <v>1156</v>
      </c>
    </row>
    <row r="884" spans="10:11" x14ac:dyDescent="0.45">
      <c r="J884" s="76" t="s">
        <v>1157</v>
      </c>
      <c r="K884" s="76" t="s">
        <v>1158</v>
      </c>
    </row>
    <row r="885" spans="10:11" x14ac:dyDescent="0.45">
      <c r="J885" s="76" t="s">
        <v>1159</v>
      </c>
      <c r="K885" s="76" t="s">
        <v>1160</v>
      </c>
    </row>
    <row r="886" spans="10:11" x14ac:dyDescent="0.45">
      <c r="J886" s="76" t="s">
        <v>1161</v>
      </c>
      <c r="K886" s="77" t="s">
        <v>1162</v>
      </c>
    </row>
    <row r="887" spans="10:11" x14ac:dyDescent="0.45">
      <c r="J887" s="76" t="s">
        <v>1163</v>
      </c>
      <c r="K887" s="77" t="s">
        <v>1164</v>
      </c>
    </row>
    <row r="888" spans="10:11" x14ac:dyDescent="0.45">
      <c r="J888" s="76" t="s">
        <v>1165</v>
      </c>
      <c r="K888" s="77" t="s">
        <v>1166</v>
      </c>
    </row>
    <row r="889" spans="10:11" x14ac:dyDescent="0.45">
      <c r="J889" s="76" t="s">
        <v>1167</v>
      </c>
      <c r="K889" s="77" t="s">
        <v>1168</v>
      </c>
    </row>
    <row r="890" spans="10:11" x14ac:dyDescent="0.45">
      <c r="J890" s="76" t="s">
        <v>1165</v>
      </c>
      <c r="K890" s="77" t="s">
        <v>1166</v>
      </c>
    </row>
    <row r="891" spans="10:11" x14ac:dyDescent="0.45">
      <c r="J891" s="76" t="s">
        <v>1167</v>
      </c>
      <c r="K891" s="77" t="s">
        <v>1168</v>
      </c>
    </row>
    <row r="892" spans="10:11" x14ac:dyDescent="0.45">
      <c r="J892" s="76" t="s">
        <v>1169</v>
      </c>
      <c r="K892" s="77" t="s">
        <v>1170</v>
      </c>
    </row>
    <row r="893" spans="10:11" x14ac:dyDescent="0.45">
      <c r="J893" s="76" t="s">
        <v>1171</v>
      </c>
      <c r="K893" s="77" t="s">
        <v>1172</v>
      </c>
    </row>
    <row r="894" spans="10:11" x14ac:dyDescent="0.45">
      <c r="J894" s="76" t="s">
        <v>1173</v>
      </c>
      <c r="K894" s="77" t="s">
        <v>1174</v>
      </c>
    </row>
    <row r="895" spans="10:11" x14ac:dyDescent="0.45">
      <c r="J895" s="76" t="s">
        <v>1175</v>
      </c>
      <c r="K895" s="77" t="s">
        <v>1176</v>
      </c>
    </row>
    <row r="896" spans="10:11" x14ac:dyDescent="0.45">
      <c r="J896" s="76" t="s">
        <v>1177</v>
      </c>
      <c r="K896" s="77" t="s">
        <v>1178</v>
      </c>
    </row>
    <row r="897" spans="10:11" x14ac:dyDescent="0.45">
      <c r="J897" s="76" t="s">
        <v>1179</v>
      </c>
      <c r="K897" s="77" t="s">
        <v>1180</v>
      </c>
    </row>
    <row r="898" spans="10:11" x14ac:dyDescent="0.45">
      <c r="J898" s="76" t="s">
        <v>1181</v>
      </c>
      <c r="K898" s="76" t="s">
        <v>1182</v>
      </c>
    </row>
    <row r="899" spans="10:11" x14ac:dyDescent="0.45">
      <c r="J899" s="76" t="s">
        <v>1183</v>
      </c>
      <c r="K899" s="76" t="s">
        <v>1184</v>
      </c>
    </row>
    <row r="900" spans="10:11" x14ac:dyDescent="0.45">
      <c r="J900" s="76" t="s">
        <v>802</v>
      </c>
      <c r="K900" s="76" t="s">
        <v>803</v>
      </c>
    </row>
    <row r="901" spans="10:11" x14ac:dyDescent="0.45">
      <c r="J901" s="76" t="s">
        <v>1185</v>
      </c>
      <c r="K901" s="77" t="s">
        <v>1186</v>
      </c>
    </row>
    <row r="902" spans="10:11" x14ac:dyDescent="0.45">
      <c r="J902" s="76" t="s">
        <v>1187</v>
      </c>
      <c r="K902" s="76" t="s">
        <v>1188</v>
      </c>
    </row>
    <row r="903" spans="10:11" x14ac:dyDescent="0.45">
      <c r="J903" s="76" t="s">
        <v>1189</v>
      </c>
      <c r="K903" s="76" t="s">
        <v>1190</v>
      </c>
    </row>
    <row r="904" spans="10:11" x14ac:dyDescent="0.45">
      <c r="J904" s="76" t="s">
        <v>1191</v>
      </c>
      <c r="K904" s="76" t="s">
        <v>1192</v>
      </c>
    </row>
    <row r="905" spans="10:11" x14ac:dyDescent="0.45">
      <c r="J905" s="76" t="s">
        <v>1171</v>
      </c>
      <c r="K905" s="77" t="s">
        <v>1172</v>
      </c>
    </row>
    <row r="906" spans="10:11" x14ac:dyDescent="0.45">
      <c r="J906" s="76" t="s">
        <v>1193</v>
      </c>
      <c r="K906" s="77" t="s">
        <v>1194</v>
      </c>
    </row>
    <row r="907" spans="10:11" x14ac:dyDescent="0.45">
      <c r="J907" s="76" t="s">
        <v>1195</v>
      </c>
      <c r="K907" s="76" t="s">
        <v>1196</v>
      </c>
    </row>
    <row r="908" spans="10:11" x14ac:dyDescent="0.45">
      <c r="J908" s="76" t="s">
        <v>1197</v>
      </c>
      <c r="K908" s="77" t="s">
        <v>1198</v>
      </c>
    </row>
    <row r="909" spans="10:11" x14ac:dyDescent="0.45">
      <c r="J909" s="76" t="s">
        <v>1199</v>
      </c>
      <c r="K909" s="76" t="s">
        <v>1200</v>
      </c>
    </row>
    <row r="910" spans="10:11" x14ac:dyDescent="0.45">
      <c r="J910" s="76" t="s">
        <v>1201</v>
      </c>
      <c r="K910" s="76" t="s">
        <v>1202</v>
      </c>
    </row>
    <row r="911" spans="10:11" x14ac:dyDescent="0.45">
      <c r="J911" s="76" t="s">
        <v>1203</v>
      </c>
      <c r="K911" s="76" t="s">
        <v>1204</v>
      </c>
    </row>
    <row r="912" spans="10:11" x14ac:dyDescent="0.45">
      <c r="J912" s="76" t="s">
        <v>1205</v>
      </c>
      <c r="K912" s="77" t="s">
        <v>1206</v>
      </c>
    </row>
    <row r="913" spans="10:11" x14ac:dyDescent="0.45">
      <c r="J913" s="76" t="s">
        <v>1207</v>
      </c>
      <c r="K913" s="76" t="s">
        <v>1208</v>
      </c>
    </row>
    <row r="914" spans="10:11" x14ac:dyDescent="0.45">
      <c r="J914" s="76" t="s">
        <v>1209</v>
      </c>
      <c r="K914" s="76" t="s">
        <v>1210</v>
      </c>
    </row>
    <row r="915" spans="10:11" x14ac:dyDescent="0.45">
      <c r="J915" s="76" t="s">
        <v>1211</v>
      </c>
      <c r="K915" s="76" t="s">
        <v>1212</v>
      </c>
    </row>
    <row r="916" spans="10:11" x14ac:dyDescent="0.45">
      <c r="J916" s="76" t="s">
        <v>1213</v>
      </c>
      <c r="K916" s="77" t="s">
        <v>1214</v>
      </c>
    </row>
    <row r="917" spans="10:11" x14ac:dyDescent="0.45">
      <c r="J917" s="76" t="s">
        <v>1215</v>
      </c>
      <c r="K917" s="77" t="s">
        <v>1216</v>
      </c>
    </row>
    <row r="918" spans="10:11" ht="28.15" x14ac:dyDescent="0.45">
      <c r="J918" s="76" t="s">
        <v>1217</v>
      </c>
      <c r="K918" s="77" t="s">
        <v>1218</v>
      </c>
    </row>
    <row r="919" spans="10:11" x14ac:dyDescent="0.45">
      <c r="J919" s="76" t="s">
        <v>1219</v>
      </c>
      <c r="K919" s="77" t="s">
        <v>1220</v>
      </c>
    </row>
    <row r="920" spans="10:11" x14ac:dyDescent="0.45">
      <c r="J920" s="76" t="s">
        <v>1221</v>
      </c>
      <c r="K920" s="77" t="s">
        <v>1222</v>
      </c>
    </row>
    <row r="921" spans="10:11" x14ac:dyDescent="0.45">
      <c r="J921" s="76" t="s">
        <v>1223</v>
      </c>
      <c r="K921" s="77" t="s">
        <v>1224</v>
      </c>
    </row>
    <row r="922" spans="10:11" x14ac:dyDescent="0.45">
      <c r="J922" s="76" t="s">
        <v>1221</v>
      </c>
      <c r="K922" s="77" t="s">
        <v>1222</v>
      </c>
    </row>
    <row r="923" spans="10:11" x14ac:dyDescent="0.45">
      <c r="J923" s="76" t="s">
        <v>1225</v>
      </c>
      <c r="K923" s="77" t="s">
        <v>1226</v>
      </c>
    </row>
    <row r="924" spans="10:11" x14ac:dyDescent="0.45">
      <c r="J924" s="76" t="s">
        <v>1221</v>
      </c>
      <c r="K924" s="77" t="s">
        <v>1222</v>
      </c>
    </row>
    <row r="925" spans="10:11" x14ac:dyDescent="0.45">
      <c r="J925" s="76" t="s">
        <v>1223</v>
      </c>
      <c r="K925" s="77" t="s">
        <v>1224</v>
      </c>
    </row>
    <row r="926" spans="10:11" x14ac:dyDescent="0.45">
      <c r="J926" s="76" t="s">
        <v>1227</v>
      </c>
      <c r="K926" s="77" t="s">
        <v>1228</v>
      </c>
    </row>
    <row r="927" spans="10:11" x14ac:dyDescent="0.45">
      <c r="J927" s="76" t="s">
        <v>1229</v>
      </c>
      <c r="K927" s="77" t="s">
        <v>1230</v>
      </c>
    </row>
    <row r="928" spans="10:11" x14ac:dyDescent="0.45">
      <c r="J928" s="76" t="s">
        <v>1225</v>
      </c>
      <c r="K928" s="77" t="s">
        <v>1226</v>
      </c>
    </row>
    <row r="929" spans="10:11" x14ac:dyDescent="0.45">
      <c r="J929" s="76" t="s">
        <v>1231</v>
      </c>
      <c r="K929" s="77" t="s">
        <v>1232</v>
      </c>
    </row>
    <row r="930" spans="10:11" x14ac:dyDescent="0.45">
      <c r="J930" s="76" t="s">
        <v>1233</v>
      </c>
      <c r="K930" s="77" t="s">
        <v>1234</v>
      </c>
    </row>
    <row r="931" spans="10:11" x14ac:dyDescent="0.45">
      <c r="J931" s="76" t="s">
        <v>1235</v>
      </c>
      <c r="K931" s="77" t="s">
        <v>1236</v>
      </c>
    </row>
    <row r="932" spans="10:11" x14ac:dyDescent="0.45">
      <c r="J932" s="76" t="s">
        <v>1237</v>
      </c>
      <c r="K932" s="77" t="s">
        <v>1238</v>
      </c>
    </row>
    <row r="933" spans="10:11" x14ac:dyDescent="0.45">
      <c r="J933" s="76" t="s">
        <v>1239</v>
      </c>
      <c r="K933" s="77" t="s">
        <v>1240</v>
      </c>
    </row>
    <row r="934" spans="10:11" x14ac:dyDescent="0.45">
      <c r="J934" s="76" t="s">
        <v>1241</v>
      </c>
      <c r="K934" s="77" t="s">
        <v>1242</v>
      </c>
    </row>
    <row r="935" spans="10:11" x14ac:dyDescent="0.45">
      <c r="J935" s="76" t="s">
        <v>1243</v>
      </c>
      <c r="K935" s="77" t="s">
        <v>1244</v>
      </c>
    </row>
    <row r="936" spans="10:11" x14ac:dyDescent="0.45">
      <c r="J936" s="76" t="s">
        <v>1245</v>
      </c>
      <c r="K936" s="77" t="s">
        <v>1246</v>
      </c>
    </row>
    <row r="937" spans="10:11" x14ac:dyDescent="0.45">
      <c r="J937" s="76" t="s">
        <v>1247</v>
      </c>
      <c r="K937" s="77" t="s">
        <v>1248</v>
      </c>
    </row>
    <row r="938" spans="10:11" x14ac:dyDescent="0.45">
      <c r="J938" s="76" t="s">
        <v>1249</v>
      </c>
      <c r="K938" s="76" t="s">
        <v>1250</v>
      </c>
    </row>
    <row r="939" spans="10:11" x14ac:dyDescent="0.45">
      <c r="J939" s="76" t="s">
        <v>1251</v>
      </c>
      <c r="K939" s="77" t="s">
        <v>1252</v>
      </c>
    </row>
    <row r="940" spans="10:11" x14ac:dyDescent="0.45">
      <c r="J940" s="76" t="s">
        <v>1253</v>
      </c>
      <c r="K940" s="77" t="s">
        <v>1254</v>
      </c>
    </row>
    <row r="941" spans="10:11" x14ac:dyDescent="0.45">
      <c r="J941" s="76" t="s">
        <v>1255</v>
      </c>
      <c r="K941" s="77" t="s">
        <v>1256</v>
      </c>
    </row>
    <row r="942" spans="10:11" x14ac:dyDescent="0.45">
      <c r="J942" s="76" t="s">
        <v>1257</v>
      </c>
      <c r="K942" s="77" t="s">
        <v>1258</v>
      </c>
    </row>
    <row r="943" spans="10:11" x14ac:dyDescent="0.45">
      <c r="J943" s="76" t="s">
        <v>1259</v>
      </c>
      <c r="K943" s="77" t="s">
        <v>1260</v>
      </c>
    </row>
    <row r="944" spans="10:11" x14ac:dyDescent="0.45">
      <c r="J944" s="76" t="s">
        <v>1261</v>
      </c>
      <c r="K944" s="77" t="s">
        <v>1262</v>
      </c>
    </row>
    <row r="945" spans="10:11" x14ac:dyDescent="0.45">
      <c r="J945" s="76" t="s">
        <v>1263</v>
      </c>
      <c r="K945" s="77" t="s">
        <v>1264</v>
      </c>
    </row>
    <row r="946" spans="10:11" x14ac:dyDescent="0.45">
      <c r="J946" s="76" t="s">
        <v>1265</v>
      </c>
      <c r="K946" s="77" t="s">
        <v>1266</v>
      </c>
    </row>
    <row r="947" spans="10:11" x14ac:dyDescent="0.45">
      <c r="J947" s="76" t="s">
        <v>1267</v>
      </c>
      <c r="K947" s="77" t="s">
        <v>1268</v>
      </c>
    </row>
    <row r="948" spans="10:11" x14ac:dyDescent="0.45">
      <c r="J948" s="76" t="s">
        <v>1269</v>
      </c>
      <c r="K948" s="77" t="s">
        <v>1270</v>
      </c>
    </row>
    <row r="949" spans="10:11" x14ac:dyDescent="0.45">
      <c r="J949" s="76" t="s">
        <v>1271</v>
      </c>
      <c r="K949" s="77" t="s">
        <v>1272</v>
      </c>
    </row>
    <row r="950" spans="10:11" x14ac:dyDescent="0.45">
      <c r="J950" s="76" t="s">
        <v>1273</v>
      </c>
      <c r="K950" s="77" t="s">
        <v>1274</v>
      </c>
    </row>
    <row r="951" spans="10:11" x14ac:dyDescent="0.45">
      <c r="J951" s="76" t="s">
        <v>1275</v>
      </c>
      <c r="K951" s="76" t="s">
        <v>1276</v>
      </c>
    </row>
    <row r="952" spans="10:11" x14ac:dyDescent="0.45">
      <c r="J952" s="76" t="s">
        <v>1277</v>
      </c>
      <c r="K952" s="77" t="s">
        <v>1278</v>
      </c>
    </row>
    <row r="953" spans="10:11" x14ac:dyDescent="0.45">
      <c r="J953" s="76" t="s">
        <v>1279</v>
      </c>
      <c r="K953" s="76" t="s">
        <v>1280</v>
      </c>
    </row>
    <row r="954" spans="10:11" x14ac:dyDescent="0.45">
      <c r="J954" s="76" t="s">
        <v>1281</v>
      </c>
      <c r="K954" s="76" t="s">
        <v>1282</v>
      </c>
    </row>
    <row r="955" spans="10:11" x14ac:dyDescent="0.45">
      <c r="J955" s="76" t="s">
        <v>1283</v>
      </c>
      <c r="K955" s="77" t="s">
        <v>1284</v>
      </c>
    </row>
    <row r="956" spans="10:11" x14ac:dyDescent="0.45">
      <c r="J956" s="76" t="s">
        <v>1285</v>
      </c>
      <c r="K956" s="77" t="s">
        <v>1286</v>
      </c>
    </row>
    <row r="957" spans="10:11" x14ac:dyDescent="0.45">
      <c r="J957" s="76" t="s">
        <v>1287</v>
      </c>
      <c r="K957" s="77" t="s">
        <v>1288</v>
      </c>
    </row>
    <row r="958" spans="10:11" x14ac:dyDescent="0.45">
      <c r="J958" s="76" t="s">
        <v>1289</v>
      </c>
      <c r="K958" s="77" t="s">
        <v>1290</v>
      </c>
    </row>
    <row r="959" spans="10:11" x14ac:dyDescent="0.45">
      <c r="J959" s="76" t="s">
        <v>1291</v>
      </c>
      <c r="K959" s="77" t="s">
        <v>1292</v>
      </c>
    </row>
    <row r="960" spans="10:11" x14ac:dyDescent="0.45">
      <c r="J960" s="76" t="s">
        <v>1293</v>
      </c>
      <c r="K960" s="77" t="s">
        <v>1294</v>
      </c>
    </row>
    <row r="961" spans="10:11" ht="28.15" x14ac:dyDescent="0.45">
      <c r="J961" s="76" t="s">
        <v>1295</v>
      </c>
      <c r="K961" s="77" t="s">
        <v>1296</v>
      </c>
    </row>
    <row r="962" spans="10:11" x14ac:dyDescent="0.45">
      <c r="J962" s="76" t="s">
        <v>1297</v>
      </c>
      <c r="K962" s="77" t="s">
        <v>1298</v>
      </c>
    </row>
    <row r="963" spans="10:11" x14ac:dyDescent="0.45">
      <c r="J963" s="76" t="s">
        <v>1299</v>
      </c>
      <c r="K963" s="77" t="s">
        <v>1300</v>
      </c>
    </row>
    <row r="964" spans="10:11" x14ac:dyDescent="0.45">
      <c r="J964" s="76" t="s">
        <v>1301</v>
      </c>
      <c r="K964" s="77" t="s">
        <v>1302</v>
      </c>
    </row>
    <row r="965" spans="10:11" x14ac:dyDescent="0.45">
      <c r="J965" s="76" t="s">
        <v>1303</v>
      </c>
      <c r="K965" s="77" t="s">
        <v>1304</v>
      </c>
    </row>
    <row r="966" spans="10:11" ht="28.15" x14ac:dyDescent="0.45">
      <c r="J966" s="76" t="s">
        <v>1295</v>
      </c>
      <c r="K966" s="77" t="s">
        <v>1296</v>
      </c>
    </row>
    <row r="967" spans="10:11" x14ac:dyDescent="0.45">
      <c r="J967" s="76" t="s">
        <v>1305</v>
      </c>
      <c r="K967" s="77" t="s">
        <v>1306</v>
      </c>
    </row>
    <row r="968" spans="10:11" ht="28.15" x14ac:dyDescent="0.45">
      <c r="J968" s="76" t="s">
        <v>1295</v>
      </c>
      <c r="K968" s="77" t="s">
        <v>1296</v>
      </c>
    </row>
    <row r="969" spans="10:11" x14ac:dyDescent="0.45">
      <c r="J969" s="76" t="s">
        <v>1307</v>
      </c>
      <c r="K969" s="77" t="s">
        <v>1308</v>
      </c>
    </row>
    <row r="970" spans="10:11" x14ac:dyDescent="0.45">
      <c r="J970" s="76" t="s">
        <v>1309</v>
      </c>
      <c r="K970" s="77" t="s">
        <v>1310</v>
      </c>
    </row>
    <row r="971" spans="10:11" x14ac:dyDescent="0.45">
      <c r="J971" s="76" t="s">
        <v>1311</v>
      </c>
      <c r="K971" s="77" t="s">
        <v>1312</v>
      </c>
    </row>
    <row r="972" spans="10:11" x14ac:dyDescent="0.45">
      <c r="J972" s="76" t="s">
        <v>1299</v>
      </c>
      <c r="K972" s="77" t="s">
        <v>1300</v>
      </c>
    </row>
    <row r="973" spans="10:11" x14ac:dyDescent="0.45">
      <c r="J973" s="76" t="s">
        <v>1313</v>
      </c>
      <c r="K973" s="77" t="s">
        <v>1314</v>
      </c>
    </row>
    <row r="974" spans="10:11" x14ac:dyDescent="0.45">
      <c r="J974" s="76" t="s">
        <v>1315</v>
      </c>
      <c r="K974" s="77" t="s">
        <v>1316</v>
      </c>
    </row>
    <row r="975" spans="10:11" x14ac:dyDescent="0.45">
      <c r="J975" s="76" t="s">
        <v>1317</v>
      </c>
      <c r="K975" s="77" t="s">
        <v>1318</v>
      </c>
    </row>
    <row r="976" spans="10:11" x14ac:dyDescent="0.45">
      <c r="J976" s="76" t="s">
        <v>1319</v>
      </c>
      <c r="K976" s="77" t="s">
        <v>1320</v>
      </c>
    </row>
    <row r="977" spans="10:11" x14ac:dyDescent="0.45">
      <c r="J977" s="76" t="s">
        <v>1313</v>
      </c>
      <c r="K977" s="77" t="s">
        <v>1314</v>
      </c>
    </row>
    <row r="978" spans="10:11" x14ac:dyDescent="0.45">
      <c r="J978" s="76" t="s">
        <v>1321</v>
      </c>
      <c r="K978" s="77" t="s">
        <v>1322</v>
      </c>
    </row>
    <row r="979" spans="10:11" x14ac:dyDescent="0.45">
      <c r="J979" s="76" t="s">
        <v>1323</v>
      </c>
      <c r="K979" s="77" t="s">
        <v>1324</v>
      </c>
    </row>
    <row r="980" spans="10:11" x14ac:dyDescent="0.45">
      <c r="J980" s="76" t="s">
        <v>1325</v>
      </c>
      <c r="K980" s="77" t="s">
        <v>1326</v>
      </c>
    </row>
    <row r="981" spans="10:11" x14ac:dyDescent="0.45">
      <c r="J981" s="76" t="s">
        <v>356</v>
      </c>
      <c r="K981" s="77" t="s">
        <v>357</v>
      </c>
    </row>
    <row r="982" spans="10:11" x14ac:dyDescent="0.45">
      <c r="J982" s="76" t="s">
        <v>358</v>
      </c>
      <c r="K982" s="77" t="s">
        <v>359</v>
      </c>
    </row>
    <row r="983" spans="10:11" x14ac:dyDescent="0.45">
      <c r="J983" s="76" t="s">
        <v>360</v>
      </c>
      <c r="K983" s="77" t="s">
        <v>361</v>
      </c>
    </row>
    <row r="984" spans="10:11" x14ac:dyDescent="0.45">
      <c r="J984" s="76" t="s">
        <v>362</v>
      </c>
      <c r="K984" s="77" t="s">
        <v>363</v>
      </c>
    </row>
    <row r="985" spans="10:11" x14ac:dyDescent="0.45">
      <c r="J985" s="76" t="s">
        <v>366</v>
      </c>
      <c r="K985" s="77" t="s">
        <v>367</v>
      </c>
    </row>
    <row r="986" spans="10:11" x14ac:dyDescent="0.45">
      <c r="J986" s="76" t="s">
        <v>1315</v>
      </c>
      <c r="K986" s="77" t="s">
        <v>1316</v>
      </c>
    </row>
    <row r="987" spans="10:11" x14ac:dyDescent="0.45">
      <c r="J987" s="76" t="s">
        <v>1317</v>
      </c>
      <c r="K987" s="77" t="s">
        <v>1318</v>
      </c>
    </row>
    <row r="988" spans="10:11" x14ac:dyDescent="0.45">
      <c r="J988" s="76" t="s">
        <v>1327</v>
      </c>
      <c r="K988" s="77" t="s">
        <v>1328</v>
      </c>
    </row>
    <row r="989" spans="10:11" x14ac:dyDescent="0.45">
      <c r="J989" s="76" t="s">
        <v>1227</v>
      </c>
      <c r="K989" s="77" t="s">
        <v>1228</v>
      </c>
    </row>
    <row r="990" spans="10:11" x14ac:dyDescent="0.45">
      <c r="J990" s="76" t="s">
        <v>1325</v>
      </c>
      <c r="K990" s="77" t="s">
        <v>1326</v>
      </c>
    </row>
    <row r="991" spans="10:11" x14ac:dyDescent="0.45">
      <c r="J991" s="76" t="s">
        <v>1329</v>
      </c>
      <c r="K991" s="77" t="s">
        <v>1330</v>
      </c>
    </row>
    <row r="992" spans="10:11" x14ac:dyDescent="0.45">
      <c r="J992" s="76" t="s">
        <v>567</v>
      </c>
      <c r="K992" s="77" t="s">
        <v>568</v>
      </c>
    </row>
    <row r="993" spans="10:11" x14ac:dyDescent="0.45">
      <c r="J993" s="76" t="s">
        <v>626</v>
      </c>
      <c r="K993" s="77" t="s">
        <v>627</v>
      </c>
    </row>
    <row r="994" spans="10:11" x14ac:dyDescent="0.45">
      <c r="J994" s="76" t="s">
        <v>1321</v>
      </c>
      <c r="K994" s="77" t="s">
        <v>1322</v>
      </c>
    </row>
    <row r="995" spans="10:11" x14ac:dyDescent="0.45">
      <c r="J995" s="76" t="s">
        <v>1331</v>
      </c>
      <c r="K995" s="77" t="s">
        <v>1332</v>
      </c>
    </row>
    <row r="996" spans="10:11" x14ac:dyDescent="0.45">
      <c r="J996" s="76" t="s">
        <v>1333</v>
      </c>
      <c r="K996" s="77" t="s">
        <v>1334</v>
      </c>
    </row>
    <row r="997" spans="10:11" x14ac:dyDescent="0.45">
      <c r="J997" s="78" t="s">
        <v>1335</v>
      </c>
      <c r="K997" s="79" t="s">
        <v>1336</v>
      </c>
    </row>
    <row r="998" spans="10:11" x14ac:dyDescent="0.45">
      <c r="J998" s="76" t="s">
        <v>1335</v>
      </c>
      <c r="K998" s="77" t="s">
        <v>1336</v>
      </c>
    </row>
    <row r="999" spans="10:11" x14ac:dyDescent="0.45">
      <c r="J999" s="76" t="s">
        <v>1337</v>
      </c>
      <c r="K999" s="77" t="s">
        <v>1338</v>
      </c>
    </row>
    <row r="1000" spans="10:11" x14ac:dyDescent="0.45">
      <c r="J1000" s="76" t="s">
        <v>1339</v>
      </c>
      <c r="K1000" s="77" t="s">
        <v>1340</v>
      </c>
    </row>
    <row r="1001" spans="10:11" x14ac:dyDescent="0.45">
      <c r="J1001" s="76" t="s">
        <v>1341</v>
      </c>
      <c r="K1001" s="76" t="s">
        <v>1342</v>
      </c>
    </row>
    <row r="1002" spans="10:11" x14ac:dyDescent="0.45">
      <c r="J1002" s="76" t="s">
        <v>1343</v>
      </c>
      <c r="K1002" s="76" t="s">
        <v>1344</v>
      </c>
    </row>
    <row r="1003" spans="10:11" x14ac:dyDescent="0.45">
      <c r="J1003" s="76" t="s">
        <v>1345</v>
      </c>
      <c r="K1003" s="77" t="s">
        <v>1346</v>
      </c>
    </row>
    <row r="1004" spans="10:11" x14ac:dyDescent="0.45">
      <c r="J1004" s="78" t="s">
        <v>136</v>
      </c>
      <c r="K1004" s="79" t="s">
        <v>137</v>
      </c>
    </row>
    <row r="1005" spans="10:11" x14ac:dyDescent="0.45">
      <c r="J1005" s="76" t="s">
        <v>1347</v>
      </c>
      <c r="K1005" s="77" t="s">
        <v>1348</v>
      </c>
    </row>
    <row r="1006" spans="10:11" x14ac:dyDescent="0.45">
      <c r="J1006" s="76" t="s">
        <v>140</v>
      </c>
      <c r="K1006" s="77" t="s">
        <v>141</v>
      </c>
    </row>
    <row r="1007" spans="10:11" x14ac:dyDescent="0.45">
      <c r="J1007" s="76" t="s">
        <v>1213</v>
      </c>
      <c r="K1007" s="77" t="s">
        <v>1214</v>
      </c>
    </row>
    <row r="1008" spans="10:11" x14ac:dyDescent="0.45">
      <c r="J1008" s="76" t="s">
        <v>1349</v>
      </c>
      <c r="K1008" s="77" t="s">
        <v>1350</v>
      </c>
    </row>
    <row r="1009" spans="10:11" x14ac:dyDescent="0.45">
      <c r="J1009" s="76" t="s">
        <v>1351</v>
      </c>
      <c r="K1009" s="77" t="s">
        <v>1352</v>
      </c>
    </row>
    <row r="1010" spans="10:11" x14ac:dyDescent="0.45">
      <c r="J1010" s="76" t="s">
        <v>1353</v>
      </c>
      <c r="K1010" s="77" t="s">
        <v>1354</v>
      </c>
    </row>
    <row r="1011" spans="10:11" x14ac:dyDescent="0.45">
      <c r="J1011" s="76" t="s">
        <v>1355</v>
      </c>
      <c r="K1011" s="77" t="s">
        <v>1356</v>
      </c>
    </row>
    <row r="1012" spans="10:11" x14ac:dyDescent="0.45">
      <c r="J1012" s="76" t="s">
        <v>1357</v>
      </c>
      <c r="K1012" s="77" t="s">
        <v>1358</v>
      </c>
    </row>
    <row r="1013" spans="10:11" x14ac:dyDescent="0.45">
      <c r="J1013" s="76" t="s">
        <v>1359</v>
      </c>
      <c r="K1013" s="77" t="s">
        <v>1360</v>
      </c>
    </row>
    <row r="1014" spans="10:11" x14ac:dyDescent="0.45">
      <c r="J1014" s="76" t="s">
        <v>1361</v>
      </c>
      <c r="K1014" s="76" t="s">
        <v>1362</v>
      </c>
    </row>
    <row r="1015" spans="10:11" x14ac:dyDescent="0.45">
      <c r="J1015" s="76" t="s">
        <v>1363</v>
      </c>
      <c r="K1015" s="76" t="s">
        <v>1364</v>
      </c>
    </row>
    <row r="1016" spans="10:11" x14ac:dyDescent="0.45">
      <c r="J1016" s="76" t="s">
        <v>1365</v>
      </c>
      <c r="K1016" s="76" t="s">
        <v>1366</v>
      </c>
    </row>
    <row r="1017" spans="10:11" x14ac:dyDescent="0.45">
      <c r="J1017" s="78" t="s">
        <v>1213</v>
      </c>
      <c r="K1017" s="79" t="s">
        <v>1214</v>
      </c>
    </row>
    <row r="1018" spans="10:11" x14ac:dyDescent="0.45">
      <c r="J1018" s="76" t="s">
        <v>1367</v>
      </c>
      <c r="K1018" s="77" t="s">
        <v>1368</v>
      </c>
    </row>
    <row r="1019" spans="10:11" x14ac:dyDescent="0.45">
      <c r="J1019" s="76" t="s">
        <v>1369</v>
      </c>
      <c r="K1019" s="77" t="s">
        <v>1370</v>
      </c>
    </row>
    <row r="1020" spans="10:11" x14ac:dyDescent="0.45">
      <c r="J1020" s="76" t="s">
        <v>1371</v>
      </c>
      <c r="K1020" s="77" t="s">
        <v>1372</v>
      </c>
    </row>
    <row r="1021" spans="10:11" x14ac:dyDescent="0.45">
      <c r="J1021" s="76" t="s">
        <v>1373</v>
      </c>
      <c r="K1021" s="77" t="s">
        <v>1374</v>
      </c>
    </row>
    <row r="1022" spans="10:11" x14ac:dyDescent="0.45">
      <c r="J1022" s="76" t="s">
        <v>1375</v>
      </c>
      <c r="K1022" s="77" t="s">
        <v>1376</v>
      </c>
    </row>
    <row r="1023" spans="10:11" x14ac:dyDescent="0.45">
      <c r="J1023" s="76" t="s">
        <v>1377</v>
      </c>
      <c r="K1023" s="77" t="s">
        <v>1378</v>
      </c>
    </row>
    <row r="1024" spans="10:11" x14ac:dyDescent="0.45">
      <c r="J1024" s="78" t="s">
        <v>1213</v>
      </c>
      <c r="K1024" s="79" t="s">
        <v>1214</v>
      </c>
    </row>
    <row r="1025" spans="10:11" x14ac:dyDescent="0.45">
      <c r="J1025" s="76" t="s">
        <v>1379</v>
      </c>
      <c r="K1025" s="77" t="s">
        <v>1380</v>
      </c>
    </row>
    <row r="1026" spans="10:11" x14ac:dyDescent="0.45">
      <c r="J1026" s="76" t="s">
        <v>778</v>
      </c>
      <c r="K1026" s="77" t="s">
        <v>779</v>
      </c>
    </row>
    <row r="1027" spans="10:11" x14ac:dyDescent="0.45">
      <c r="J1027" s="76" t="s">
        <v>1381</v>
      </c>
      <c r="K1027" s="77" t="s">
        <v>1382</v>
      </c>
    </row>
    <row r="1028" spans="10:11" x14ac:dyDescent="0.45">
      <c r="J1028" s="76" t="s">
        <v>1383</v>
      </c>
      <c r="K1028" s="77" t="s">
        <v>1384</v>
      </c>
    </row>
    <row r="1029" spans="10:11" x14ac:dyDescent="0.45">
      <c r="J1029" s="76" t="s">
        <v>1385</v>
      </c>
      <c r="K1029" s="77" t="s">
        <v>1386</v>
      </c>
    </row>
    <row r="1030" spans="10:11" x14ac:dyDescent="0.45">
      <c r="J1030" s="76" t="s">
        <v>1387</v>
      </c>
      <c r="K1030" s="77" t="s">
        <v>1388</v>
      </c>
    </row>
    <row r="1031" spans="10:11" x14ac:dyDescent="0.45">
      <c r="J1031" s="76" t="s">
        <v>1389</v>
      </c>
      <c r="K1031" s="77" t="s">
        <v>1390</v>
      </c>
    </row>
    <row r="1032" spans="10:11" x14ac:dyDescent="0.45">
      <c r="J1032" s="76" t="s">
        <v>1391</v>
      </c>
      <c r="K1032" s="77" t="s">
        <v>1392</v>
      </c>
    </row>
    <row r="1033" spans="10:11" x14ac:dyDescent="0.45">
      <c r="J1033" s="76" t="s">
        <v>1393</v>
      </c>
      <c r="K1033" s="77" t="s">
        <v>1394</v>
      </c>
    </row>
    <row r="1034" spans="10:11" x14ac:dyDescent="0.45">
      <c r="J1034" s="76" t="s">
        <v>1395</v>
      </c>
      <c r="K1034" s="77" t="s">
        <v>1396</v>
      </c>
    </row>
    <row r="1035" spans="10:11" ht="28.15" x14ac:dyDescent="0.45">
      <c r="J1035" s="76" t="s">
        <v>1217</v>
      </c>
      <c r="K1035" s="77" t="s">
        <v>1218</v>
      </c>
    </row>
    <row r="1036" spans="10:11" x14ac:dyDescent="0.45">
      <c r="J1036" s="76" t="s">
        <v>1397</v>
      </c>
      <c r="K1036" s="77" t="s">
        <v>1398</v>
      </c>
    </row>
    <row r="1037" spans="10:11" x14ac:dyDescent="0.45">
      <c r="J1037" s="76" t="s">
        <v>1399</v>
      </c>
      <c r="K1037" s="77" t="s">
        <v>1400</v>
      </c>
    </row>
    <row r="1038" spans="10:11" x14ac:dyDescent="0.45">
      <c r="J1038" s="76" t="s">
        <v>1401</v>
      </c>
      <c r="K1038" s="77" t="s">
        <v>1402</v>
      </c>
    </row>
    <row r="1039" spans="10:11" x14ac:dyDescent="0.45">
      <c r="J1039" s="76" t="s">
        <v>1403</v>
      </c>
      <c r="K1039" s="77" t="s">
        <v>1404</v>
      </c>
    </row>
    <row r="1040" spans="10:11" x14ac:dyDescent="0.45">
      <c r="J1040" s="76" t="s">
        <v>1405</v>
      </c>
      <c r="K1040" s="77" t="s">
        <v>1406</v>
      </c>
    </row>
    <row r="1041" spans="10:11" x14ac:dyDescent="0.45">
      <c r="J1041" s="76" t="s">
        <v>1407</v>
      </c>
      <c r="K1041" s="76" t="s">
        <v>1408</v>
      </c>
    </row>
    <row r="1042" spans="10:11" x14ac:dyDescent="0.45">
      <c r="J1042" s="76" t="s">
        <v>1409</v>
      </c>
      <c r="K1042" s="76" t="s">
        <v>1410</v>
      </c>
    </row>
    <row r="1043" spans="10:11" x14ac:dyDescent="0.45">
      <c r="J1043" s="76" t="s">
        <v>1411</v>
      </c>
      <c r="K1043" s="76" t="s">
        <v>1412</v>
      </c>
    </row>
    <row r="1044" spans="10:11" x14ac:dyDescent="0.45">
      <c r="J1044" s="76" t="s">
        <v>1411</v>
      </c>
      <c r="K1044" s="76" t="s">
        <v>1412</v>
      </c>
    </row>
    <row r="1045" spans="10:11" x14ac:dyDescent="0.45">
      <c r="J1045" s="76" t="s">
        <v>1413</v>
      </c>
      <c r="K1045" s="77" t="s">
        <v>1414</v>
      </c>
    </row>
    <row r="1046" spans="10:11" x14ac:dyDescent="0.45">
      <c r="J1046" s="76" t="s">
        <v>1415</v>
      </c>
      <c r="K1046" s="77" t="s">
        <v>1416</v>
      </c>
    </row>
    <row r="1047" spans="10:11" x14ac:dyDescent="0.45">
      <c r="J1047" s="76" t="s">
        <v>1417</v>
      </c>
      <c r="K1047" s="77" t="s">
        <v>1418</v>
      </c>
    </row>
    <row r="1048" spans="10:11" x14ac:dyDescent="0.45">
      <c r="J1048" s="76" t="s">
        <v>1419</v>
      </c>
      <c r="K1048" s="77" t="s">
        <v>1420</v>
      </c>
    </row>
    <row r="1049" spans="10:11" x14ac:dyDescent="0.45">
      <c r="J1049" s="76" t="s">
        <v>364</v>
      </c>
      <c r="K1049" s="77" t="s">
        <v>365</v>
      </c>
    </row>
    <row r="1050" spans="10:11" x14ac:dyDescent="0.45">
      <c r="J1050" s="76" t="s">
        <v>1421</v>
      </c>
      <c r="K1050" s="77" t="s">
        <v>1422</v>
      </c>
    </row>
    <row r="1051" spans="10:11" ht="28.15" x14ac:dyDescent="0.45">
      <c r="J1051" s="76" t="s">
        <v>1423</v>
      </c>
      <c r="K1051" s="77" t="s">
        <v>1424</v>
      </c>
    </row>
    <row r="1052" spans="10:11" x14ac:dyDescent="0.45">
      <c r="J1052" s="76" t="s">
        <v>1397</v>
      </c>
      <c r="K1052" s="77" t="s">
        <v>1398</v>
      </c>
    </row>
    <row r="1053" spans="10:11" x14ac:dyDescent="0.45">
      <c r="J1053" s="76" t="s">
        <v>1425</v>
      </c>
      <c r="K1053" s="77" t="s">
        <v>1426</v>
      </c>
    </row>
    <row r="1054" spans="10:11" ht="28.15" x14ac:dyDescent="0.45">
      <c r="J1054" s="76" t="s">
        <v>1427</v>
      </c>
      <c r="K1054" s="77" t="s">
        <v>1428</v>
      </c>
    </row>
    <row r="1055" spans="10:11" x14ac:dyDescent="0.45">
      <c r="J1055" s="76" t="s">
        <v>1397</v>
      </c>
      <c r="K1055" s="77" t="s">
        <v>1398</v>
      </c>
    </row>
    <row r="1056" spans="10:11" x14ac:dyDescent="0.45">
      <c r="J1056" s="76" t="s">
        <v>1429</v>
      </c>
      <c r="K1056" s="77" t="s">
        <v>1430</v>
      </c>
    </row>
    <row r="1057" spans="10:11" x14ac:dyDescent="0.45">
      <c r="J1057" s="76" t="s">
        <v>1287</v>
      </c>
      <c r="K1057" s="77" t="s">
        <v>1288</v>
      </c>
    </row>
    <row r="1058" spans="10:11" x14ac:dyDescent="0.45">
      <c r="J1058" s="76" t="s">
        <v>1425</v>
      </c>
      <c r="K1058" s="77" t="s">
        <v>1431</v>
      </c>
    </row>
    <row r="1059" spans="10:11" x14ac:dyDescent="0.45">
      <c r="J1059" s="76" t="s">
        <v>1432</v>
      </c>
      <c r="K1059" s="77" t="s">
        <v>1433</v>
      </c>
    </row>
    <row r="1060" spans="10:11" x14ac:dyDescent="0.45">
      <c r="J1060" s="76" t="s">
        <v>1434</v>
      </c>
      <c r="K1060" s="77" t="s">
        <v>1435</v>
      </c>
    </row>
    <row r="1061" spans="10:11" x14ac:dyDescent="0.45">
      <c r="J1061" s="76" t="s">
        <v>1436</v>
      </c>
      <c r="K1061" s="77" t="s">
        <v>1437</v>
      </c>
    </row>
    <row r="1062" spans="10:11" x14ac:dyDescent="0.45">
      <c r="J1062" s="76" t="s">
        <v>1438</v>
      </c>
      <c r="K1062" s="77" t="s">
        <v>1439</v>
      </c>
    </row>
    <row r="1063" spans="10:11" x14ac:dyDescent="0.45">
      <c r="J1063" s="76" t="s">
        <v>1440</v>
      </c>
      <c r="K1063" s="77" t="s">
        <v>1441</v>
      </c>
    </row>
    <row r="1064" spans="10:11" x14ac:dyDescent="0.45">
      <c r="J1064" s="76" t="s">
        <v>1442</v>
      </c>
      <c r="K1064" s="77" t="s">
        <v>1443</v>
      </c>
    </row>
    <row r="1065" spans="10:11" x14ac:dyDescent="0.45">
      <c r="J1065" s="76" t="s">
        <v>1444</v>
      </c>
      <c r="K1065" s="77" t="s">
        <v>1445</v>
      </c>
    </row>
    <row r="1066" spans="10:11" x14ac:dyDescent="0.45">
      <c r="J1066" s="76" t="s">
        <v>1446</v>
      </c>
      <c r="K1066" s="77" t="s">
        <v>1447</v>
      </c>
    </row>
    <row r="1067" spans="10:11" x14ac:dyDescent="0.45">
      <c r="J1067" s="76" t="s">
        <v>1448</v>
      </c>
      <c r="K1067" s="76" t="s">
        <v>1449</v>
      </c>
    </row>
    <row r="1068" spans="10:11" x14ac:dyDescent="0.45">
      <c r="J1068" s="76" t="s">
        <v>1450</v>
      </c>
      <c r="K1068" s="76" t="s">
        <v>1451</v>
      </c>
    </row>
    <row r="1069" spans="10:11" x14ac:dyDescent="0.45">
      <c r="J1069" s="76" t="s">
        <v>1452</v>
      </c>
      <c r="K1069" s="77" t="s">
        <v>1453</v>
      </c>
    </row>
    <row r="1070" spans="10:11" x14ac:dyDescent="0.45">
      <c r="J1070" s="76" t="s">
        <v>1454</v>
      </c>
      <c r="K1070" s="76" t="s">
        <v>1455</v>
      </c>
    </row>
    <row r="1071" spans="10:11" x14ac:dyDescent="0.45">
      <c r="J1071" s="76" t="s">
        <v>1456</v>
      </c>
      <c r="K1071" s="76" t="s">
        <v>1457</v>
      </c>
    </row>
    <row r="1072" spans="10:11" x14ac:dyDescent="0.45">
      <c r="J1072" s="76" t="s">
        <v>1458</v>
      </c>
      <c r="K1072" s="76" t="s">
        <v>1459</v>
      </c>
    </row>
    <row r="1073" spans="10:11" x14ac:dyDescent="0.45">
      <c r="J1073" s="76" t="s">
        <v>1460</v>
      </c>
      <c r="K1073" s="76" t="s">
        <v>1461</v>
      </c>
    </row>
    <row r="1074" spans="10:11" x14ac:dyDescent="0.45">
      <c r="J1074" s="76" t="s">
        <v>1462</v>
      </c>
      <c r="K1074" s="77" t="s">
        <v>1463</v>
      </c>
    </row>
    <row r="1075" spans="10:11" ht="28.15" x14ac:dyDescent="0.45">
      <c r="J1075" s="76" t="s">
        <v>1464</v>
      </c>
      <c r="K1075" s="77" t="s">
        <v>1465</v>
      </c>
    </row>
    <row r="1076" spans="10:11" x14ac:dyDescent="0.45">
      <c r="J1076" s="76" t="s">
        <v>1466</v>
      </c>
      <c r="K1076" s="77" t="s">
        <v>1467</v>
      </c>
    </row>
    <row r="1077" spans="10:11" x14ac:dyDescent="0.45">
      <c r="J1077" s="76" t="s">
        <v>1468</v>
      </c>
      <c r="K1077" s="77" t="s">
        <v>1469</v>
      </c>
    </row>
    <row r="1078" spans="10:11" x14ac:dyDescent="0.45">
      <c r="J1078" s="76" t="s">
        <v>1470</v>
      </c>
      <c r="K1078" s="77" t="s">
        <v>1471</v>
      </c>
    </row>
    <row r="1079" spans="10:11" x14ac:dyDescent="0.45">
      <c r="J1079" s="76" t="s">
        <v>1472</v>
      </c>
      <c r="K1079" s="76" t="s">
        <v>1473</v>
      </c>
    </row>
    <row r="1080" spans="10:11" x14ac:dyDescent="0.45">
      <c r="J1080" s="76" t="s">
        <v>1474</v>
      </c>
      <c r="K1080" s="76" t="s">
        <v>1475</v>
      </c>
    </row>
    <row r="1081" spans="10:11" x14ac:dyDescent="0.45">
      <c r="J1081" s="76" t="s">
        <v>1476</v>
      </c>
      <c r="K1081" s="76" t="s">
        <v>1477</v>
      </c>
    </row>
    <row r="1082" spans="10:11" x14ac:dyDescent="0.45">
      <c r="J1082" s="76" t="s">
        <v>1478</v>
      </c>
      <c r="K1082" s="77" t="s">
        <v>1479</v>
      </c>
    </row>
    <row r="1083" spans="10:11" x14ac:dyDescent="0.45">
      <c r="J1083" s="76" t="s">
        <v>1480</v>
      </c>
      <c r="K1083" s="77" t="s">
        <v>1481</v>
      </c>
    </row>
    <row r="1084" spans="10:11" x14ac:dyDescent="0.45">
      <c r="J1084" s="76" t="s">
        <v>1482</v>
      </c>
      <c r="K1084" s="76" t="s">
        <v>1483</v>
      </c>
    </row>
    <row r="1085" spans="10:11" x14ac:dyDescent="0.45">
      <c r="J1085" s="76" t="s">
        <v>1484</v>
      </c>
      <c r="K1085" s="76" t="s">
        <v>1485</v>
      </c>
    </row>
    <row r="1086" spans="10:11" x14ac:dyDescent="0.45">
      <c r="J1086" s="76" t="s">
        <v>1486</v>
      </c>
      <c r="K1086" s="77" t="s">
        <v>1487</v>
      </c>
    </row>
    <row r="1087" spans="10:11" ht="28.15" x14ac:dyDescent="0.45">
      <c r="J1087" s="76" t="s">
        <v>1488</v>
      </c>
      <c r="K1087" s="77" t="s">
        <v>1489</v>
      </c>
    </row>
    <row r="1088" spans="10:11" x14ac:dyDescent="0.45">
      <c r="J1088" s="76" t="s">
        <v>1490</v>
      </c>
      <c r="K1088" s="77" t="s">
        <v>1491</v>
      </c>
    </row>
    <row r="1089" spans="10:11" ht="28.15" x14ac:dyDescent="0.45">
      <c r="J1089" s="76" t="s">
        <v>1464</v>
      </c>
      <c r="K1089" s="77" t="s">
        <v>1465</v>
      </c>
    </row>
    <row r="1090" spans="10:11" x14ac:dyDescent="0.45">
      <c r="J1090" s="76" t="s">
        <v>1466</v>
      </c>
      <c r="K1090" s="77" t="s">
        <v>1467</v>
      </c>
    </row>
    <row r="1091" spans="10:11" x14ac:dyDescent="0.45">
      <c r="J1091" s="76" t="s">
        <v>1492</v>
      </c>
      <c r="K1091" s="77" t="s">
        <v>1493</v>
      </c>
    </row>
    <row r="1092" spans="10:11" x14ac:dyDescent="0.45">
      <c r="J1092" s="76" t="s">
        <v>1494</v>
      </c>
      <c r="K1092" s="77" t="s">
        <v>1495</v>
      </c>
    </row>
    <row r="1093" spans="10:11" x14ac:dyDescent="0.45">
      <c r="J1093" s="76" t="s">
        <v>1496</v>
      </c>
      <c r="K1093" s="77" t="s">
        <v>1497</v>
      </c>
    </row>
    <row r="1094" spans="10:11" x14ac:dyDescent="0.45">
      <c r="J1094" s="76" t="s">
        <v>1498</v>
      </c>
      <c r="K1094" s="77" t="s">
        <v>1499</v>
      </c>
    </row>
    <row r="1095" spans="10:11" x14ac:dyDescent="0.45">
      <c r="J1095" s="76" t="s">
        <v>1500</v>
      </c>
      <c r="K1095" s="76" t="s">
        <v>1501</v>
      </c>
    </row>
    <row r="1096" spans="10:11" x14ac:dyDescent="0.45">
      <c r="J1096" s="76" t="s">
        <v>1502</v>
      </c>
      <c r="K1096" s="77" t="s">
        <v>1503</v>
      </c>
    </row>
    <row r="1097" spans="10:11" x14ac:dyDescent="0.45">
      <c r="J1097" s="76" t="s">
        <v>1504</v>
      </c>
      <c r="K1097" s="76" t="s">
        <v>1505</v>
      </c>
    </row>
    <row r="1098" spans="10:11" x14ac:dyDescent="0.45">
      <c r="J1098" s="76" t="s">
        <v>1506</v>
      </c>
      <c r="K1098" s="76" t="s">
        <v>1507</v>
      </c>
    </row>
    <row r="1099" spans="10:11" x14ac:dyDescent="0.45">
      <c r="J1099" s="76" t="s">
        <v>1508</v>
      </c>
      <c r="K1099" s="77" t="s">
        <v>1509</v>
      </c>
    </row>
    <row r="1100" spans="10:11" x14ac:dyDescent="0.45">
      <c r="J1100" s="76" t="s">
        <v>1510</v>
      </c>
      <c r="K1100" s="76" t="s">
        <v>1511</v>
      </c>
    </row>
    <row r="1101" spans="10:11" x14ac:dyDescent="0.45">
      <c r="J1101" s="76" t="s">
        <v>1512</v>
      </c>
      <c r="K1101" s="77" t="s">
        <v>1513</v>
      </c>
    </row>
    <row r="1102" spans="10:11" x14ac:dyDescent="0.45">
      <c r="J1102" s="76" t="s">
        <v>1514</v>
      </c>
      <c r="K1102" s="76" t="s">
        <v>1515</v>
      </c>
    </row>
    <row r="1103" spans="10:11" x14ac:dyDescent="0.45">
      <c r="J1103" s="76" t="s">
        <v>1516</v>
      </c>
      <c r="K1103" s="76" t="s">
        <v>1517</v>
      </c>
    </row>
    <row r="1104" spans="10:11" x14ac:dyDescent="0.45">
      <c r="J1104" s="76" t="s">
        <v>1518</v>
      </c>
      <c r="K1104" s="76" t="s">
        <v>1519</v>
      </c>
    </row>
    <row r="1105" spans="10:11" x14ac:dyDescent="0.45">
      <c r="J1105" s="76" t="s">
        <v>1520</v>
      </c>
      <c r="K1105" s="76" t="s">
        <v>1521</v>
      </c>
    </row>
    <row r="1106" spans="10:11" x14ac:dyDescent="0.45">
      <c r="J1106" s="76" t="s">
        <v>1522</v>
      </c>
      <c r="K1106" s="77" t="s">
        <v>1523</v>
      </c>
    </row>
    <row r="1107" spans="10:11" x14ac:dyDescent="0.45">
      <c r="J1107" s="76" t="s">
        <v>1524</v>
      </c>
      <c r="K1107" s="76" t="s">
        <v>1525</v>
      </c>
    </row>
    <row r="1108" spans="10:11" x14ac:dyDescent="0.45">
      <c r="J1108" s="76" t="s">
        <v>1526</v>
      </c>
      <c r="K1108" s="76" t="s">
        <v>1527</v>
      </c>
    </row>
    <row r="1109" spans="10:11" x14ac:dyDescent="0.45">
      <c r="J1109" s="76" t="s">
        <v>1528</v>
      </c>
      <c r="K1109" s="76" t="s">
        <v>1529</v>
      </c>
    </row>
    <row r="1110" spans="10:11" x14ac:dyDescent="0.45">
      <c r="J1110" s="76" t="s">
        <v>1530</v>
      </c>
      <c r="K1110" s="76" t="s">
        <v>1531</v>
      </c>
    </row>
    <row r="1111" spans="10:11" x14ac:dyDescent="0.45">
      <c r="J1111" s="76" t="s">
        <v>1532</v>
      </c>
      <c r="K1111" s="76" t="s">
        <v>1533</v>
      </c>
    </row>
    <row r="1112" spans="10:11" x14ac:dyDescent="0.45">
      <c r="J1112" s="76" t="s">
        <v>1534</v>
      </c>
      <c r="K1112" s="77" t="s">
        <v>1535</v>
      </c>
    </row>
    <row r="1113" spans="10:11" x14ac:dyDescent="0.45">
      <c r="J1113" s="76" t="s">
        <v>1536</v>
      </c>
      <c r="K1113" s="77" t="s">
        <v>1537</v>
      </c>
    </row>
    <row r="1114" spans="10:11" x14ac:dyDescent="0.45">
      <c r="J1114" s="76" t="s">
        <v>1538</v>
      </c>
      <c r="K1114" s="77" t="s">
        <v>1539</v>
      </c>
    </row>
    <row r="1115" spans="10:11" x14ac:dyDescent="0.45">
      <c r="J1115" s="76" t="s">
        <v>1512</v>
      </c>
      <c r="K1115" s="76" t="s">
        <v>1540</v>
      </c>
    </row>
    <row r="1116" spans="10:11" x14ac:dyDescent="0.45">
      <c r="J1116" s="76" t="s">
        <v>1541</v>
      </c>
      <c r="K1116" s="76" t="s">
        <v>1542</v>
      </c>
    </row>
    <row r="1117" spans="10:11" x14ac:dyDescent="0.45">
      <c r="J1117" s="76" t="s">
        <v>1543</v>
      </c>
      <c r="K1117" s="76" t="s">
        <v>1544</v>
      </c>
    </row>
    <row r="1118" spans="10:11" x14ac:dyDescent="0.45">
      <c r="J1118" s="76" t="s">
        <v>1545</v>
      </c>
      <c r="K1118" s="76" t="s">
        <v>1546</v>
      </c>
    </row>
    <row r="1119" spans="10:11" x14ac:dyDescent="0.45">
      <c r="J1119" s="76" t="s">
        <v>1547</v>
      </c>
      <c r="K1119" s="76" t="s">
        <v>1548</v>
      </c>
    </row>
    <row r="1120" spans="10:11" x14ac:dyDescent="0.45">
      <c r="J1120" s="76" t="s">
        <v>1549</v>
      </c>
      <c r="K1120" s="76" t="s">
        <v>1550</v>
      </c>
    </row>
    <row r="1121" spans="10:11" x14ac:dyDescent="0.45">
      <c r="J1121" s="76" t="s">
        <v>1551</v>
      </c>
      <c r="K1121" s="76" t="s">
        <v>1552</v>
      </c>
    </row>
    <row r="1122" spans="10:11" x14ac:dyDescent="0.45">
      <c r="J1122" s="76" t="s">
        <v>1553</v>
      </c>
      <c r="K1122" s="76" t="s">
        <v>1554</v>
      </c>
    </row>
    <row r="1123" spans="10:11" x14ac:dyDescent="0.45">
      <c r="J1123" s="76" t="s">
        <v>1555</v>
      </c>
      <c r="K1123" s="76" t="s">
        <v>1556</v>
      </c>
    </row>
    <row r="1124" spans="10:11" x14ac:dyDescent="0.45">
      <c r="J1124" s="76" t="s">
        <v>1557</v>
      </c>
      <c r="K1124" s="77" t="s">
        <v>1558</v>
      </c>
    </row>
    <row r="1125" spans="10:11" x14ac:dyDescent="0.45">
      <c r="J1125" s="76" t="s">
        <v>1559</v>
      </c>
      <c r="K1125" s="77" t="s">
        <v>1560</v>
      </c>
    </row>
    <row r="1126" spans="10:11" x14ac:dyDescent="0.45">
      <c r="J1126" s="76" t="s">
        <v>1555</v>
      </c>
      <c r="K1126" s="76" t="s">
        <v>1556</v>
      </c>
    </row>
    <row r="1127" spans="10:11" x14ac:dyDescent="0.45">
      <c r="J1127" s="76" t="s">
        <v>1561</v>
      </c>
      <c r="K1127" s="77" t="s">
        <v>1562</v>
      </c>
    </row>
    <row r="1128" spans="10:11" x14ac:dyDescent="0.45">
      <c r="J1128" s="76" t="s">
        <v>1563</v>
      </c>
      <c r="K1128" s="77" t="s">
        <v>1564</v>
      </c>
    </row>
    <row r="1129" spans="10:11" x14ac:dyDescent="0.45">
      <c r="J1129" s="76" t="s">
        <v>1565</v>
      </c>
      <c r="K1129" s="77" t="s">
        <v>1566</v>
      </c>
    </row>
    <row r="1130" spans="10:11" x14ac:dyDescent="0.45">
      <c r="J1130" s="76" t="s">
        <v>1567</v>
      </c>
      <c r="K1130" s="77" t="s">
        <v>1568</v>
      </c>
    </row>
    <row r="1131" spans="10:11" x14ac:dyDescent="0.45">
      <c r="J1131" s="76" t="s">
        <v>1569</v>
      </c>
      <c r="K1131" s="77" t="s">
        <v>1570</v>
      </c>
    </row>
    <row r="1132" spans="10:11" x14ac:dyDescent="0.45">
      <c r="J1132" s="76" t="s">
        <v>1571</v>
      </c>
      <c r="K1132" s="76" t="s">
        <v>1572</v>
      </c>
    </row>
    <row r="1133" spans="10:11" ht="28.15" x14ac:dyDescent="0.45">
      <c r="J1133" s="76" t="s">
        <v>1573</v>
      </c>
      <c r="K1133" s="76" t="s">
        <v>1574</v>
      </c>
    </row>
    <row r="1134" spans="10:11" ht="28.15" x14ac:dyDescent="0.45">
      <c r="J1134" s="76" t="s">
        <v>1575</v>
      </c>
      <c r="K1134" s="76" t="s">
        <v>1576</v>
      </c>
    </row>
    <row r="1135" spans="10:11" x14ac:dyDescent="0.45">
      <c r="J1135" s="76" t="s">
        <v>1577</v>
      </c>
      <c r="K1135" s="76" t="s">
        <v>1578</v>
      </c>
    </row>
    <row r="1136" spans="10:11" x14ac:dyDescent="0.45">
      <c r="J1136" s="76" t="s">
        <v>1579</v>
      </c>
      <c r="K1136" s="77" t="s">
        <v>1580</v>
      </c>
    </row>
    <row r="1137" spans="10:11" x14ac:dyDescent="0.45">
      <c r="J1137" s="76" t="s">
        <v>1581</v>
      </c>
      <c r="K1137" s="76" t="s">
        <v>1582</v>
      </c>
    </row>
    <row r="1138" spans="10:11" x14ac:dyDescent="0.45">
      <c r="J1138" s="76" t="s">
        <v>1583</v>
      </c>
      <c r="K1138" s="76" t="s">
        <v>1584</v>
      </c>
    </row>
    <row r="1139" spans="10:11" x14ac:dyDescent="0.45">
      <c r="J1139" s="76" t="s">
        <v>1585</v>
      </c>
      <c r="K1139" s="76" t="s">
        <v>1586</v>
      </c>
    </row>
    <row r="1140" spans="10:11" x14ac:dyDescent="0.45">
      <c r="J1140" s="76" t="s">
        <v>1587</v>
      </c>
      <c r="K1140" s="76" t="s">
        <v>1588</v>
      </c>
    </row>
    <row r="1141" spans="10:11" x14ac:dyDescent="0.45">
      <c r="J1141" s="76" t="s">
        <v>1589</v>
      </c>
      <c r="K1141" s="76" t="s">
        <v>1590</v>
      </c>
    </row>
    <row r="1142" spans="10:11" x14ac:dyDescent="0.45">
      <c r="J1142" s="76" t="s">
        <v>1591</v>
      </c>
      <c r="K1142" s="76" t="s">
        <v>1592</v>
      </c>
    </row>
    <row r="1143" spans="10:11" x14ac:dyDescent="0.45">
      <c r="J1143" s="76" t="s">
        <v>1593</v>
      </c>
      <c r="K1143" s="76" t="s">
        <v>1594</v>
      </c>
    </row>
    <row r="1144" spans="10:11" x14ac:dyDescent="0.45">
      <c r="J1144" s="76" t="s">
        <v>1595</v>
      </c>
      <c r="K1144" s="76" t="s">
        <v>1596</v>
      </c>
    </row>
    <row r="1145" spans="10:11" x14ac:dyDescent="0.45">
      <c r="J1145" s="76" t="s">
        <v>1597</v>
      </c>
      <c r="K1145" s="76" t="s">
        <v>1598</v>
      </c>
    </row>
    <row r="1146" spans="10:11" x14ac:dyDescent="0.45">
      <c r="J1146" s="76" t="s">
        <v>1599</v>
      </c>
      <c r="K1146" s="76" t="s">
        <v>1600</v>
      </c>
    </row>
    <row r="1147" spans="10:11" x14ac:dyDescent="0.45">
      <c r="J1147" s="76" t="s">
        <v>1601</v>
      </c>
      <c r="K1147" s="76" t="s">
        <v>1602</v>
      </c>
    </row>
    <row r="1148" spans="10:11" x14ac:dyDescent="0.45">
      <c r="J1148" s="76" t="s">
        <v>1603</v>
      </c>
      <c r="K1148" s="76" t="s">
        <v>1604</v>
      </c>
    </row>
    <row r="1149" spans="10:11" x14ac:dyDescent="0.45">
      <c r="J1149" s="76" t="s">
        <v>1597</v>
      </c>
      <c r="K1149" s="76" t="s">
        <v>1598</v>
      </c>
    </row>
    <row r="1150" spans="10:11" x14ac:dyDescent="0.45">
      <c r="J1150" s="76" t="s">
        <v>1599</v>
      </c>
      <c r="K1150" s="76" t="s">
        <v>1600</v>
      </c>
    </row>
    <row r="1151" spans="10:11" x14ac:dyDescent="0.45">
      <c r="J1151" s="76" t="s">
        <v>1440</v>
      </c>
      <c r="K1151" s="77" t="s">
        <v>1441</v>
      </c>
    </row>
    <row r="1152" spans="10:11" ht="28.15" x14ac:dyDescent="0.45">
      <c r="J1152" s="76" t="s">
        <v>1488</v>
      </c>
      <c r="K1152" s="77" t="s">
        <v>1605</v>
      </c>
    </row>
    <row r="1153" spans="10:11" x14ac:dyDescent="0.45">
      <c r="J1153" s="76" t="s">
        <v>1490</v>
      </c>
      <c r="K1153" s="77" t="s">
        <v>1491</v>
      </c>
    </row>
    <row r="1154" spans="10:11" x14ac:dyDescent="0.45">
      <c r="J1154" s="76" t="s">
        <v>1606</v>
      </c>
      <c r="K1154" s="77" t="s">
        <v>1607</v>
      </c>
    </row>
    <row r="1155" spans="10:11" x14ac:dyDescent="0.45">
      <c r="J1155" s="76" t="s">
        <v>1608</v>
      </c>
      <c r="K1155" s="77" t="s">
        <v>1609</v>
      </c>
    </row>
    <row r="1156" spans="10:11" x14ac:dyDescent="0.45">
      <c r="J1156" s="76" t="s">
        <v>384</v>
      </c>
      <c r="K1156" s="77" t="s">
        <v>385</v>
      </c>
    </row>
    <row r="1157" spans="10:11" x14ac:dyDescent="0.45">
      <c r="J1157" s="76" t="s">
        <v>199</v>
      </c>
      <c r="K1157" s="77" t="s">
        <v>200</v>
      </c>
    </row>
    <row r="1158" spans="10:11" x14ac:dyDescent="0.45">
      <c r="J1158" s="76" t="s">
        <v>386</v>
      </c>
      <c r="K1158" s="77" t="s">
        <v>387</v>
      </c>
    </row>
    <row r="1159" spans="10:11" x14ac:dyDescent="0.45">
      <c r="J1159" s="76" t="s">
        <v>395</v>
      </c>
      <c r="K1159" s="77" t="s">
        <v>396</v>
      </c>
    </row>
    <row r="1160" spans="10:11" x14ac:dyDescent="0.45">
      <c r="J1160" s="76" t="s">
        <v>1608</v>
      </c>
      <c r="K1160" s="77" t="s">
        <v>1610</v>
      </c>
    </row>
    <row r="1161" spans="10:11" x14ac:dyDescent="0.45">
      <c r="J1161" s="76" t="s">
        <v>1611</v>
      </c>
      <c r="K1161" s="77" t="s">
        <v>1612</v>
      </c>
    </row>
    <row r="1162" spans="10:11" x14ac:dyDescent="0.45">
      <c r="J1162" s="76" t="s">
        <v>1389</v>
      </c>
      <c r="K1162" s="77" t="s">
        <v>1390</v>
      </c>
    </row>
    <row r="1163" spans="10:11" x14ac:dyDescent="0.45">
      <c r="J1163" s="76" t="s">
        <v>1613</v>
      </c>
      <c r="K1163" s="77" t="s">
        <v>1614</v>
      </c>
    </row>
    <row r="1164" spans="10:11" x14ac:dyDescent="0.45">
      <c r="J1164" s="76" t="s">
        <v>1615</v>
      </c>
      <c r="K1164" s="77" t="s">
        <v>1616</v>
      </c>
    </row>
    <row r="1165" spans="10:11" x14ac:dyDescent="0.45">
      <c r="J1165" s="76" t="s">
        <v>1617</v>
      </c>
      <c r="K1165" s="77" t="s">
        <v>1618</v>
      </c>
    </row>
    <row r="1166" spans="10:11" x14ac:dyDescent="0.45">
      <c r="J1166" s="76" t="s">
        <v>1619</v>
      </c>
      <c r="K1166" s="77" t="s">
        <v>1620</v>
      </c>
    </row>
    <row r="1167" spans="10:11" x14ac:dyDescent="0.45">
      <c r="J1167" s="76" t="s">
        <v>1621</v>
      </c>
      <c r="K1167" s="77" t="s">
        <v>1622</v>
      </c>
    </row>
    <row r="1168" spans="10:11" x14ac:dyDescent="0.45">
      <c r="J1168" s="76" t="s">
        <v>130</v>
      </c>
      <c r="K1168" s="77" t="s">
        <v>131</v>
      </c>
    </row>
    <row r="1169" spans="10:11" x14ac:dyDescent="0.45">
      <c r="J1169" s="76" t="s">
        <v>1623</v>
      </c>
      <c r="K1169" s="77" t="s">
        <v>1624</v>
      </c>
    </row>
    <row r="1170" spans="10:11" x14ac:dyDescent="0.45">
      <c r="J1170" s="76" t="s">
        <v>1625</v>
      </c>
      <c r="K1170" s="77" t="s">
        <v>1626</v>
      </c>
    </row>
    <row r="1171" spans="10:11" x14ac:dyDescent="0.45">
      <c r="J1171" s="76" t="s">
        <v>364</v>
      </c>
      <c r="K1171" s="77" t="s">
        <v>365</v>
      </c>
    </row>
    <row r="1172" spans="10:11" x14ac:dyDescent="0.45">
      <c r="J1172" s="76" t="s">
        <v>1627</v>
      </c>
      <c r="K1172" s="77" t="s">
        <v>1628</v>
      </c>
    </row>
    <row r="1173" spans="10:11" x14ac:dyDescent="0.45">
      <c r="J1173" s="76" t="s">
        <v>1629</v>
      </c>
      <c r="K1173" s="77" t="s">
        <v>1630</v>
      </c>
    </row>
    <row r="1174" spans="10:11" x14ac:dyDescent="0.45">
      <c r="J1174" s="76" t="s">
        <v>1623</v>
      </c>
      <c r="K1174" s="77" t="s">
        <v>1624</v>
      </c>
    </row>
    <row r="1175" spans="10:11" x14ac:dyDescent="0.45">
      <c r="J1175" s="76" t="s">
        <v>1625</v>
      </c>
      <c r="K1175" s="77" t="s">
        <v>1626</v>
      </c>
    </row>
    <row r="1176" spans="10:11" x14ac:dyDescent="0.45">
      <c r="J1176" s="76" t="s">
        <v>364</v>
      </c>
      <c r="K1176" s="77" t="s">
        <v>365</v>
      </c>
    </row>
    <row r="1177" spans="10:11" x14ac:dyDescent="0.45">
      <c r="J1177" s="76" t="s">
        <v>1327</v>
      </c>
      <c r="K1177" s="77" t="s">
        <v>1328</v>
      </c>
    </row>
    <row r="1178" spans="10:11" x14ac:dyDescent="0.45">
      <c r="J1178" s="76" t="s">
        <v>1227</v>
      </c>
      <c r="K1178" s="77" t="s">
        <v>1228</v>
      </c>
    </row>
    <row r="1179" spans="10:11" x14ac:dyDescent="0.45">
      <c r="J1179" s="76" t="s">
        <v>1631</v>
      </c>
      <c r="K1179" s="77" t="s">
        <v>1632</v>
      </c>
    </row>
    <row r="1180" spans="10:11" x14ac:dyDescent="0.45">
      <c r="J1180" s="76" t="s">
        <v>1633</v>
      </c>
      <c r="K1180" s="77" t="s">
        <v>1634</v>
      </c>
    </row>
    <row r="1181" spans="10:11" x14ac:dyDescent="0.45">
      <c r="J1181" s="76" t="s">
        <v>1635</v>
      </c>
      <c r="K1181" s="77" t="s">
        <v>1636</v>
      </c>
    </row>
    <row r="1182" spans="10:11" x14ac:dyDescent="0.45">
      <c r="J1182" s="76" t="s">
        <v>1637</v>
      </c>
      <c r="K1182" s="77" t="s">
        <v>1638</v>
      </c>
    </row>
    <row r="1183" spans="10:11" x14ac:dyDescent="0.45">
      <c r="J1183" s="76" t="s">
        <v>1639</v>
      </c>
      <c r="K1183" s="77" t="s">
        <v>1640</v>
      </c>
    </row>
    <row r="1184" spans="10:11" x14ac:dyDescent="0.45">
      <c r="J1184" s="76" t="s">
        <v>1641</v>
      </c>
      <c r="K1184" s="77" t="s">
        <v>1642</v>
      </c>
    </row>
    <row r="1185" spans="10:11" x14ac:dyDescent="0.45">
      <c r="J1185" s="76" t="s">
        <v>1643</v>
      </c>
      <c r="K1185" s="77" t="s">
        <v>1644</v>
      </c>
    </row>
    <row r="1186" spans="10:11" x14ac:dyDescent="0.45">
      <c r="J1186" s="76" t="s">
        <v>1645</v>
      </c>
      <c r="K1186" s="77" t="s">
        <v>1646</v>
      </c>
    </row>
    <row r="1187" spans="10:11" x14ac:dyDescent="0.45">
      <c r="J1187" s="76" t="s">
        <v>1647</v>
      </c>
      <c r="K1187" s="77" t="s">
        <v>1648</v>
      </c>
    </row>
    <row r="1188" spans="10:11" x14ac:dyDescent="0.45">
      <c r="J1188" s="76" t="s">
        <v>1201</v>
      </c>
      <c r="K1188" s="77" t="s">
        <v>1202</v>
      </c>
    </row>
    <row r="1189" spans="10:11" x14ac:dyDescent="0.45">
      <c r="J1189" s="76" t="s">
        <v>1637</v>
      </c>
      <c r="K1189" s="77" t="s">
        <v>1638</v>
      </c>
    </row>
    <row r="1190" spans="10:11" x14ac:dyDescent="0.45">
      <c r="J1190" s="76" t="s">
        <v>1649</v>
      </c>
      <c r="K1190" s="77" t="s">
        <v>1650</v>
      </c>
    </row>
    <row r="1191" spans="10:11" x14ac:dyDescent="0.45">
      <c r="J1191" s="76" t="s">
        <v>1651</v>
      </c>
      <c r="K1191" s="77" t="s">
        <v>1652</v>
      </c>
    </row>
    <row r="1192" spans="10:11" x14ac:dyDescent="0.45">
      <c r="J1192" s="76" t="s">
        <v>1201</v>
      </c>
      <c r="K1192" s="77" t="s">
        <v>1202</v>
      </c>
    </row>
    <row r="1193" spans="10:11" x14ac:dyDescent="0.45">
      <c r="J1193" s="76" t="s">
        <v>1653</v>
      </c>
      <c r="K1193" s="77" t="s">
        <v>1654</v>
      </c>
    </row>
    <row r="1194" spans="10:11" x14ac:dyDescent="0.45">
      <c r="J1194" s="76" t="s">
        <v>1655</v>
      </c>
      <c r="K1194" s="77" t="s">
        <v>1656</v>
      </c>
    </row>
    <row r="1195" spans="10:11" x14ac:dyDescent="0.45">
      <c r="J1195" s="76" t="s">
        <v>1631</v>
      </c>
      <c r="K1195" s="77" t="s">
        <v>1632</v>
      </c>
    </row>
    <row r="1196" spans="10:11" x14ac:dyDescent="0.45">
      <c r="J1196" s="76" t="s">
        <v>1633</v>
      </c>
      <c r="K1196" s="77" t="s">
        <v>1634</v>
      </c>
    </row>
    <row r="1197" spans="10:11" x14ac:dyDescent="0.45">
      <c r="J1197" s="76" t="s">
        <v>1635</v>
      </c>
      <c r="K1197" s="77" t="s">
        <v>1636</v>
      </c>
    </row>
    <row r="1198" spans="10:11" x14ac:dyDescent="0.45">
      <c r="J1198" s="76" t="s">
        <v>1637</v>
      </c>
      <c r="K1198" s="77" t="s">
        <v>1638</v>
      </c>
    </row>
    <row r="1199" spans="10:11" x14ac:dyDescent="0.45">
      <c r="J1199" s="76" t="s">
        <v>1657</v>
      </c>
      <c r="K1199" s="77" t="s">
        <v>1658</v>
      </c>
    </row>
    <row r="1200" spans="10:11" x14ac:dyDescent="0.45">
      <c r="J1200" s="76" t="s">
        <v>1659</v>
      </c>
      <c r="K1200" s="77" t="s">
        <v>1660</v>
      </c>
    </row>
    <row r="1201" spans="10:11" x14ac:dyDescent="0.45">
      <c r="J1201" s="76" t="s">
        <v>1391</v>
      </c>
      <c r="K1201" s="77" t="s">
        <v>1392</v>
      </c>
    </row>
    <row r="1202" spans="10:11" x14ac:dyDescent="0.45">
      <c r="J1202" s="76" t="s">
        <v>1645</v>
      </c>
      <c r="K1202" s="77" t="s">
        <v>1646</v>
      </c>
    </row>
    <row r="1203" spans="10:11" x14ac:dyDescent="0.45">
      <c r="J1203" s="76" t="s">
        <v>1432</v>
      </c>
      <c r="K1203" s="77" t="s">
        <v>1433</v>
      </c>
    </row>
    <row r="1204" spans="10:11" x14ac:dyDescent="0.45">
      <c r="J1204" s="76" t="s">
        <v>1434</v>
      </c>
      <c r="K1204" s="77" t="s">
        <v>1661</v>
      </c>
    </row>
    <row r="1205" spans="10:11" x14ac:dyDescent="0.45">
      <c r="J1205" s="76" t="s">
        <v>1436</v>
      </c>
      <c r="K1205" s="77" t="s">
        <v>1437</v>
      </c>
    </row>
    <row r="1206" spans="10:11" x14ac:dyDescent="0.45">
      <c r="J1206" s="76" t="s">
        <v>1662</v>
      </c>
      <c r="K1206" s="77" t="s">
        <v>1663</v>
      </c>
    </row>
    <row r="1207" spans="10:11" x14ac:dyDescent="0.45">
      <c r="J1207" s="76" t="s">
        <v>1664</v>
      </c>
      <c r="K1207" s="77" t="s">
        <v>1665</v>
      </c>
    </row>
    <row r="1208" spans="10:11" x14ac:dyDescent="0.45">
      <c r="J1208" s="76" t="s">
        <v>1666</v>
      </c>
      <c r="K1208" s="77" t="s">
        <v>1667</v>
      </c>
    </row>
    <row r="1209" spans="10:11" x14ac:dyDescent="0.45">
      <c r="J1209" s="76" t="s">
        <v>1668</v>
      </c>
      <c r="K1209" s="77" t="s">
        <v>1669</v>
      </c>
    </row>
    <row r="1210" spans="10:11" x14ac:dyDescent="0.45">
      <c r="J1210" s="76" t="s">
        <v>1670</v>
      </c>
      <c r="K1210" s="77" t="s">
        <v>1671</v>
      </c>
    </row>
    <row r="1211" spans="10:11" x14ac:dyDescent="0.45">
      <c r="J1211" s="76" t="s">
        <v>1672</v>
      </c>
      <c r="K1211" s="77" t="s">
        <v>1673</v>
      </c>
    </row>
    <row r="1212" spans="10:11" x14ac:dyDescent="0.45">
      <c r="J1212" s="76" t="s">
        <v>1674</v>
      </c>
      <c r="K1212" s="77" t="s">
        <v>1675</v>
      </c>
    </row>
    <row r="1213" spans="10:11" x14ac:dyDescent="0.45">
      <c r="J1213" s="76" t="s">
        <v>1676</v>
      </c>
      <c r="K1213" s="77" t="s">
        <v>1677</v>
      </c>
    </row>
    <row r="1214" spans="10:11" x14ac:dyDescent="0.45">
      <c r="J1214" s="76" t="s">
        <v>1492</v>
      </c>
      <c r="K1214" s="77" t="s">
        <v>1493</v>
      </c>
    </row>
    <row r="1215" spans="10:11" x14ac:dyDescent="0.45">
      <c r="J1215" s="76" t="s">
        <v>1674</v>
      </c>
      <c r="K1215" s="76" t="s">
        <v>1675</v>
      </c>
    </row>
    <row r="1216" spans="10:11" x14ac:dyDescent="0.45">
      <c r="J1216" s="76" t="s">
        <v>1678</v>
      </c>
      <c r="K1216" s="77" t="s">
        <v>1679</v>
      </c>
    </row>
    <row r="1217" spans="10:11" x14ac:dyDescent="0.45">
      <c r="J1217" s="76" t="s">
        <v>1203</v>
      </c>
      <c r="K1217" s="77" t="s">
        <v>1204</v>
      </c>
    </row>
    <row r="1218" spans="10:11" x14ac:dyDescent="0.45">
      <c r="J1218" s="76" t="s">
        <v>1678</v>
      </c>
      <c r="K1218" s="77" t="s">
        <v>1679</v>
      </c>
    </row>
    <row r="1219" spans="10:11" x14ac:dyDescent="0.45">
      <c r="J1219" s="76" t="s">
        <v>1680</v>
      </c>
      <c r="K1219" s="77" t="s">
        <v>1681</v>
      </c>
    </row>
    <row r="1220" spans="10:11" x14ac:dyDescent="0.45">
      <c r="J1220" s="76" t="s">
        <v>1682</v>
      </c>
      <c r="K1220" s="77" t="s">
        <v>1683</v>
      </c>
    </row>
    <row r="1221" spans="10:11" x14ac:dyDescent="0.45">
      <c r="J1221" s="76" t="s">
        <v>1680</v>
      </c>
      <c r="K1221" s="77" t="s">
        <v>1681</v>
      </c>
    </row>
    <row r="1222" spans="10:11" x14ac:dyDescent="0.45">
      <c r="J1222" s="76" t="s">
        <v>1657</v>
      </c>
      <c r="K1222" s="76" t="s">
        <v>1658</v>
      </c>
    </row>
    <row r="1223" spans="10:11" x14ac:dyDescent="0.45">
      <c r="J1223" s="76" t="s">
        <v>1373</v>
      </c>
      <c r="K1223" s="77" t="s">
        <v>1374</v>
      </c>
    </row>
    <row r="1224" spans="10:11" x14ac:dyDescent="0.45">
      <c r="J1224" s="76" t="s">
        <v>1203</v>
      </c>
      <c r="K1224" s="77" t="s">
        <v>1204</v>
      </c>
    </row>
    <row r="1225" spans="10:11" x14ac:dyDescent="0.45">
      <c r="J1225" s="76" t="s">
        <v>1684</v>
      </c>
      <c r="K1225" s="77" t="s">
        <v>1685</v>
      </c>
    </row>
    <row r="1226" spans="10:11" x14ac:dyDescent="0.45">
      <c r="J1226" s="76" t="s">
        <v>1686</v>
      </c>
      <c r="K1226" s="77" t="s">
        <v>1687</v>
      </c>
    </row>
    <row r="1227" spans="10:11" x14ac:dyDescent="0.45">
      <c r="J1227" s="76" t="s">
        <v>1688</v>
      </c>
      <c r="K1227" s="77" t="s">
        <v>1689</v>
      </c>
    </row>
    <row r="1228" spans="10:11" x14ac:dyDescent="0.45">
      <c r="J1228" s="76" t="s">
        <v>1690</v>
      </c>
      <c r="K1228" s="77" t="s">
        <v>1691</v>
      </c>
    </row>
    <row r="1229" spans="10:11" x14ac:dyDescent="0.45">
      <c r="J1229" s="76" t="s">
        <v>1692</v>
      </c>
      <c r="K1229" s="77" t="s">
        <v>1693</v>
      </c>
    </row>
    <row r="1230" spans="10:11" x14ac:dyDescent="0.45">
      <c r="J1230" s="76" t="s">
        <v>1694</v>
      </c>
      <c r="K1230" s="77" t="s">
        <v>1695</v>
      </c>
    </row>
    <row r="1231" spans="10:11" x14ac:dyDescent="0.45">
      <c r="J1231" s="76" t="s">
        <v>1492</v>
      </c>
      <c r="K1231" s="77" t="s">
        <v>1493</v>
      </c>
    </row>
    <row r="1232" spans="10:11" x14ac:dyDescent="0.45">
      <c r="J1232" s="76" t="s">
        <v>1097</v>
      </c>
      <c r="K1232" s="77" t="s">
        <v>1098</v>
      </c>
    </row>
    <row r="1233" spans="10:11" x14ac:dyDescent="0.45">
      <c r="J1233" s="76" t="s">
        <v>1696</v>
      </c>
      <c r="K1233" s="77" t="s">
        <v>1697</v>
      </c>
    </row>
    <row r="1234" spans="10:11" x14ac:dyDescent="0.45">
      <c r="J1234" s="76" t="s">
        <v>1698</v>
      </c>
      <c r="K1234" s="77" t="s">
        <v>1699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7FF0-6367-4759-A997-525D46493BA0}">
  <dimension ref="B1:C29"/>
  <sheetViews>
    <sheetView workbookViewId="0">
      <selection activeCell="E25" sqref="E25:I25"/>
    </sheetView>
  </sheetViews>
  <sheetFormatPr baseColWidth="10" defaultRowHeight="14.25" x14ac:dyDescent="0.45"/>
  <cols>
    <col min="2" max="2" width="28.9296875" customWidth="1"/>
    <col min="3" max="3" width="34.46484375" customWidth="1"/>
  </cols>
  <sheetData>
    <row r="1" spans="2:3" x14ac:dyDescent="0.45">
      <c r="B1" t="s">
        <v>1704</v>
      </c>
    </row>
    <row r="4" spans="2:3" x14ac:dyDescent="0.45">
      <c r="B4" s="1" t="s">
        <v>0</v>
      </c>
      <c r="C4" t="s">
        <v>7</v>
      </c>
    </row>
    <row r="5" spans="2:3" x14ac:dyDescent="0.45">
      <c r="B5" t="s">
        <v>15</v>
      </c>
    </row>
    <row r="6" spans="2:3" x14ac:dyDescent="0.45">
      <c r="B6" s="1"/>
    </row>
    <row r="7" spans="2:3" x14ac:dyDescent="0.45">
      <c r="B7" t="s">
        <v>13</v>
      </c>
    </row>
    <row r="9" spans="2:3" x14ac:dyDescent="0.45">
      <c r="B9" t="s">
        <v>14</v>
      </c>
    </row>
    <row r="11" spans="2:3" x14ac:dyDescent="0.45">
      <c r="B11" s="1" t="s">
        <v>9</v>
      </c>
    </row>
    <row r="12" spans="2:3" x14ac:dyDescent="0.45">
      <c r="B12" s="2" t="s">
        <v>10</v>
      </c>
    </row>
    <row r="13" spans="2:3" x14ac:dyDescent="0.45">
      <c r="B13" s="2" t="s">
        <v>11</v>
      </c>
    </row>
    <row r="14" spans="2:3" x14ac:dyDescent="0.45">
      <c r="C14">
        <f>SUM(C12:C13)</f>
        <v>0</v>
      </c>
    </row>
    <row r="15" spans="2:3" x14ac:dyDescent="0.45">
      <c r="B15" s="1" t="s">
        <v>1</v>
      </c>
    </row>
    <row r="16" spans="2:3" x14ac:dyDescent="0.45">
      <c r="B16" t="s">
        <v>3</v>
      </c>
    </row>
    <row r="18" spans="2:3" x14ac:dyDescent="0.45">
      <c r="B18" t="s">
        <v>4</v>
      </c>
    </row>
    <row r="20" spans="2:3" x14ac:dyDescent="0.45">
      <c r="B20" t="s">
        <v>5</v>
      </c>
    </row>
    <row r="22" spans="2:3" x14ac:dyDescent="0.45">
      <c r="B22" t="s">
        <v>6</v>
      </c>
    </row>
    <row r="25" spans="2:3" x14ac:dyDescent="0.45">
      <c r="B25" s="1" t="s">
        <v>39</v>
      </c>
    </row>
    <row r="27" spans="2:3" x14ac:dyDescent="0.45">
      <c r="B27" s="1" t="s">
        <v>40</v>
      </c>
    </row>
    <row r="29" spans="2:3" x14ac:dyDescent="0.45">
      <c r="B29" t="s">
        <v>48</v>
      </c>
      <c r="C29" t="s">
        <v>49</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9A015C0-A005-41CE-BF46-79B378C0D6C8}">
          <x14:formula1>
            <xm:f>Støtteark!$K$3:$K$1234</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C4BC0-C056-4D7E-B1A3-1125810777DB}">
  <sheetPr>
    <tabColor theme="9" tint="-0.499984740745262"/>
  </sheetPr>
  <dimension ref="A1:AL257"/>
  <sheetViews>
    <sheetView topLeftCell="A10" zoomScaleNormal="100" workbookViewId="0">
      <selection activeCell="E12" sqref="E12"/>
    </sheetView>
  </sheetViews>
  <sheetFormatPr baseColWidth="10" defaultRowHeight="14.25" x14ac:dyDescent="0.45"/>
  <cols>
    <col min="4" max="4" width="4.9296875" style="45" customWidth="1"/>
    <col min="5" max="5" width="67.796875" customWidth="1"/>
    <col min="6" max="7" width="12.73046875" customWidth="1"/>
    <col min="8" max="8" width="79.265625" customWidth="1"/>
    <col min="9" max="9" width="50.0664062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F8" s="18"/>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4" thickBot="1" x14ac:dyDescent="0.7">
      <c r="A18" s="3"/>
      <c r="B18" s="8"/>
      <c r="C18" s="17"/>
      <c r="D18" s="18"/>
      <c r="E18" s="68" t="s">
        <v>1732</v>
      </c>
      <c r="F18" s="55"/>
      <c r="G18" s="55"/>
      <c r="H18" s="55"/>
      <c r="I18" s="55"/>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86.4" customHeight="1" thickBot="1" x14ac:dyDescent="0.6">
      <c r="A19" s="3"/>
      <c r="B19" s="8"/>
      <c r="C19" s="17"/>
      <c r="D19" s="23"/>
      <c r="E19" s="192" t="s">
        <v>1794</v>
      </c>
      <c r="F19" s="193"/>
      <c r="G19" s="193"/>
      <c r="H19" s="193"/>
      <c r="I19" s="194"/>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23"/>
      <c r="E20" s="23"/>
      <c r="F20" s="55"/>
      <c r="G20" s="55"/>
      <c r="H20" s="55"/>
      <c r="I20" s="55"/>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54.4"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8.65" customHeight="1" x14ac:dyDescent="0.55000000000000004">
      <c r="A31" s="3"/>
      <c r="B31" s="8"/>
      <c r="C31" s="160"/>
      <c r="D31" s="163"/>
      <c r="E31" s="163"/>
      <c r="F31" s="163"/>
      <c r="G31" s="163"/>
      <c r="H31" s="163"/>
      <c r="I31" s="163"/>
      <c r="J31" s="164"/>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7.15" customHeight="1" x14ac:dyDescent="0.55000000000000004">
      <c r="A32" s="3"/>
      <c r="B32" s="8"/>
      <c r="C32" s="53"/>
      <c r="D32" s="53"/>
      <c r="E32" s="53"/>
      <c r="F32" s="53"/>
      <c r="G32" s="53"/>
      <c r="H32" s="53"/>
      <c r="I32" s="53"/>
      <c r="J32" s="53"/>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20.65" customHeight="1" thickBot="1" x14ac:dyDescent="0.6">
      <c r="A33" s="3"/>
      <c r="B33" s="8"/>
      <c r="C33" s="17"/>
      <c r="D33" s="23"/>
      <c r="E33" s="130"/>
      <c r="F33" s="63"/>
      <c r="G33" s="55"/>
      <c r="H33" s="55"/>
      <c r="I33" s="55"/>
      <c r="J33" s="52"/>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399999999999999" thickBot="1" x14ac:dyDescent="0.6">
      <c r="A34" s="3"/>
      <c r="B34" s="8"/>
      <c r="C34" s="22"/>
      <c r="D34" s="43" t="s">
        <v>31</v>
      </c>
      <c r="E34" s="189" t="s">
        <v>12</v>
      </c>
      <c r="F34" s="190"/>
      <c r="G34" s="190"/>
      <c r="H34" s="190"/>
      <c r="I34" s="191"/>
      <c r="J34" s="2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18" x14ac:dyDescent="0.55000000000000004">
      <c r="A35" s="3"/>
      <c r="B35" s="8"/>
      <c r="C35" s="50"/>
      <c r="D35" s="38"/>
      <c r="E35" s="178"/>
      <c r="F35" s="179"/>
      <c r="G35" s="179"/>
      <c r="H35" s="179"/>
      <c r="I35" s="180"/>
      <c r="J35" s="51"/>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6.75" customHeight="1" x14ac:dyDescent="0.55000000000000004">
      <c r="A36" s="3"/>
      <c r="B36" s="8"/>
      <c r="C36" s="53"/>
      <c r="D36" s="56"/>
      <c r="E36" s="53"/>
      <c r="F36" s="53"/>
      <c r="G36" s="53"/>
      <c r="H36" s="53"/>
      <c r="I36" s="53"/>
      <c r="J36" s="53"/>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21" x14ac:dyDescent="0.65">
      <c r="A37" s="3"/>
      <c r="B37" s="8"/>
      <c r="C37" s="17"/>
      <c r="D37" s="68" t="s">
        <v>1732</v>
      </c>
      <c r="E37" s="55"/>
      <c r="F37" s="55"/>
      <c r="G37" s="55"/>
      <c r="H37" s="55"/>
      <c r="I37" s="55"/>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54.5" customHeight="1" x14ac:dyDescent="0.55000000000000004">
      <c r="A38" s="3"/>
      <c r="B38" s="8"/>
      <c r="C38" s="17"/>
      <c r="D38" s="181" t="s">
        <v>1758</v>
      </c>
      <c r="E38" s="182"/>
      <c r="F38" s="182"/>
      <c r="G38" s="182"/>
      <c r="H38" s="182"/>
      <c r="I38" s="183"/>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17"/>
      <c r="D39" s="55"/>
      <c r="E39" s="55"/>
      <c r="F39" s="55"/>
      <c r="G39" s="55"/>
      <c r="H39" s="55"/>
      <c r="I39" s="55"/>
      <c r="J39" s="52"/>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399999999999999" thickBot="1" x14ac:dyDescent="0.6">
      <c r="A40" s="3"/>
      <c r="B40" s="8"/>
      <c r="C40" s="22"/>
      <c r="D40" s="39">
        <v>6</v>
      </c>
      <c r="E40" s="25" t="s">
        <v>1766</v>
      </c>
      <c r="F40" s="108"/>
      <c r="G40" s="107"/>
      <c r="H40" s="25" t="s">
        <v>41</v>
      </c>
      <c r="I40" s="15" t="s">
        <v>1705</v>
      </c>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8"/>
      <c r="E41" s="151"/>
      <c r="F41" s="152"/>
      <c r="G41" s="152"/>
      <c r="H41" s="151"/>
      <c r="I41" s="15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159"/>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33">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33">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33">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33">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33">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55">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154"/>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154"/>
      <c r="E56" s="156" t="s">
        <v>1769</v>
      </c>
      <c r="F56" s="157"/>
      <c r="G56" s="157"/>
      <c r="H56" s="157"/>
      <c r="I56" s="158"/>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v>0</v>
      </c>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142" t="s">
        <v>46</v>
      </c>
      <c r="F64" s="24"/>
      <c r="G64" s="24"/>
      <c r="H64" s="24"/>
      <c r="I64" s="135">
        <f>I65-(SUMIF(H42:H63,"Aktivitet utenfor statsstøtteregelverket",I42:I63))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141" t="s">
        <v>26</v>
      </c>
      <c r="F65" s="26"/>
      <c r="G65" s="26"/>
      <c r="H65" s="26"/>
      <c r="I65" s="140">
        <f>SUM(I42:I63)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5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37"/>
      <c r="D69" s="36"/>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44"/>
      <c r="E70" s="23"/>
      <c r="F70" s="114"/>
      <c r="G70" s="114"/>
      <c r="H70" s="150"/>
      <c r="I70" s="139"/>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81"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11:I11"/>
    <mergeCell ref="E13:I13"/>
    <mergeCell ref="E15:I15"/>
    <mergeCell ref="E84:I84"/>
    <mergeCell ref="D38:I38"/>
    <mergeCell ref="E69:I69"/>
    <mergeCell ref="E34:I34"/>
    <mergeCell ref="E35:I35"/>
    <mergeCell ref="E19:I19"/>
    <mergeCell ref="E21:I21"/>
    <mergeCell ref="E25:I25"/>
    <mergeCell ref="E26:I2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475F6DAD-3A9F-448A-8FEB-2EEB8CF2C726}">
          <x14:formula1>
            <xm:f>Støtteark!$B$4:$B$11</xm:f>
          </x14:formula1>
          <xm:sqref>H64</xm:sqref>
        </x14:dataValidation>
        <x14:dataValidation type="list" allowBlank="1" showInputMessage="1" showErrorMessage="1" xr:uid="{A2A0A0DB-51A2-4D94-87DE-8575A8990D14}">
          <x14:formula1>
            <xm:f>Støtteark!$B$3:$B$11</xm:f>
          </x14:formula1>
          <xm:sqref>H42:H63</xm:sqref>
        </x14:dataValidation>
        <x14:dataValidation type="list" allowBlank="1" showInputMessage="1" showErrorMessage="1" xr:uid="{FA999B0D-614F-4380-8B61-A989587C587E}">
          <x14:formula1>
            <xm:f>Støtteark!$M$3:$M$8</xm:f>
          </x14:formula1>
          <xm:sqref>E35:E36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FFD99-E953-42EA-98C3-FBB450969B64}">
  <sheetPr>
    <tabColor theme="9" tint="-0.499984740745262"/>
  </sheetPr>
  <dimension ref="A1:AL257"/>
  <sheetViews>
    <sheetView topLeftCell="A19" zoomScale="98" zoomScaleNormal="98"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11.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7.5"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69:I69"/>
    <mergeCell ref="E84:I84"/>
    <mergeCell ref="E11:I11"/>
    <mergeCell ref="E13:I13"/>
    <mergeCell ref="E15:I15"/>
    <mergeCell ref="E19:I19"/>
    <mergeCell ref="E21:I21"/>
    <mergeCell ref="E25:I25"/>
    <mergeCell ref="E26:I26"/>
    <mergeCell ref="E33:I33"/>
    <mergeCell ref="E34:I34"/>
    <mergeCell ref="D37:I3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FCF1300-F5A9-4C57-9729-9D019A245F4A}">
          <x14:formula1>
            <xm:f>Støtteark!$M$3:$M$8</xm:f>
          </x14:formula1>
          <xm:sqref>E34:E35</xm:sqref>
        </x14:dataValidation>
        <x14:dataValidation type="list" allowBlank="1" showInputMessage="1" showErrorMessage="1" xr:uid="{ADFC2F36-E4B1-49D0-A93F-EE9ABB45C73F}">
          <x14:formula1>
            <xm:f>Støtteark!$B$3:$B$11</xm:f>
          </x14:formula1>
          <xm:sqref>H40:H63</xm:sqref>
        </x14:dataValidation>
        <x14:dataValidation type="list" allowBlank="1" showInputMessage="1" showErrorMessage="1" xr:uid="{18880262-EF68-4DB6-90C2-7E03B5179B14}">
          <x14:formula1>
            <xm:f>Støtteark!$B$4:$B$11</xm:f>
          </x14:formula1>
          <xm:sqref>H64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32853-EEA1-4E80-BC4F-68D73A0320BF}">
  <sheetPr>
    <tabColor theme="9" tint="-0.499984740745262"/>
  </sheetPr>
  <dimension ref="A1:AL257"/>
  <sheetViews>
    <sheetView topLeftCell="E18" zoomScale="142" zoomScaleNormal="142"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02.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8.650000000000006"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7B46981-3732-4FC6-B097-3C1676B60953}">
          <x14:formula1>
            <xm:f>Støtteark!$B$4:$B$11</xm:f>
          </x14:formula1>
          <xm:sqref>H64</xm:sqref>
        </x14:dataValidation>
        <x14:dataValidation type="list" allowBlank="1" showInputMessage="1" showErrorMessage="1" xr:uid="{CB5A6099-67C2-4C7E-B91A-607821364336}">
          <x14:formula1>
            <xm:f>Støtteark!$B$3:$B$11</xm:f>
          </x14:formula1>
          <xm:sqref>H40:H63</xm:sqref>
        </x14:dataValidation>
        <x14:dataValidation type="list" allowBlank="1" showInputMessage="1" showErrorMessage="1" xr:uid="{4C94A88C-FE1B-4AE4-9467-D1158A75EB10}">
          <x14:formula1>
            <xm:f>Støtteark!$M$3:$M$8</xm:f>
          </x14:formula1>
          <xm:sqref>E34:E35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3850A-B947-49B5-8B3D-3203F8D7A827}">
  <sheetPr>
    <tabColor theme="9" tint="-0.499984740745262"/>
  </sheetPr>
  <dimension ref="A1:AL257"/>
  <sheetViews>
    <sheetView topLeftCell="A19" zoomScale="106" zoomScaleNormal="106"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14.1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6.75"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6234426E-051F-4446-8CC6-12E46018D918}">
          <x14:formula1>
            <xm:f>Støtteark!$M$3:$M$8</xm:f>
          </x14:formula1>
          <xm:sqref>E34:E35</xm:sqref>
        </x14:dataValidation>
        <x14:dataValidation type="list" allowBlank="1" showInputMessage="1" showErrorMessage="1" xr:uid="{119F8F0A-FA78-4895-BBE6-B81173686B43}">
          <x14:formula1>
            <xm:f>Støtteark!$B$3:$B$11</xm:f>
          </x14:formula1>
          <xm:sqref>H40:H63</xm:sqref>
        </x14:dataValidation>
        <x14:dataValidation type="list" allowBlank="1" showInputMessage="1" showErrorMessage="1" xr:uid="{16DA2708-E6CB-4E01-930C-1572E4B2D85E}">
          <x14:formula1>
            <xm:f>Støtteark!$B$4:$B$11</xm:f>
          </x14:formula1>
          <xm:sqref>H64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8BE22-B2C3-4241-ACB5-298868A42002}">
  <sheetPr>
    <tabColor theme="9" tint="-0.499984740745262"/>
  </sheetPr>
  <dimension ref="A1:AL257"/>
  <sheetViews>
    <sheetView topLeftCell="A19" zoomScale="106" zoomScaleNormal="106"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14.1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6.75"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239F292-F01B-41E0-AE2D-6D544FBC6CA5}">
          <x14:formula1>
            <xm:f>Støtteark!$B$4:$B$11</xm:f>
          </x14:formula1>
          <xm:sqref>H64</xm:sqref>
        </x14:dataValidation>
        <x14:dataValidation type="list" allowBlank="1" showInputMessage="1" showErrorMessage="1" xr:uid="{60A2EA86-5A3A-4485-B421-31EAF6129EC9}">
          <x14:formula1>
            <xm:f>Støtteark!$B$3:$B$11</xm:f>
          </x14:formula1>
          <xm:sqref>H40:H63</xm:sqref>
        </x14:dataValidation>
        <x14:dataValidation type="list" allowBlank="1" showInputMessage="1" showErrorMessage="1" xr:uid="{D9C899A1-9BE4-423D-BE10-E0ACEDE23E3C}">
          <x14:formula1>
            <xm:f>Støtteark!$M$3:$M$8</xm:f>
          </x14:formula1>
          <xm:sqref>E34:E35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E2A3E-9B14-41DE-A000-CDAC77B7B73E}">
  <sheetPr>
    <tabColor theme="9" tint="-0.499984740745262"/>
  </sheetPr>
  <dimension ref="A1:AL257"/>
  <sheetViews>
    <sheetView topLeftCell="A19" zoomScale="106" zoomScaleNormal="106"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14.1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6.75"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555D736E-403E-4EEA-8D0B-33CA81335BA1}">
          <x14:formula1>
            <xm:f>Støtteark!$M$3:$M$8</xm:f>
          </x14:formula1>
          <xm:sqref>E34:E35</xm:sqref>
        </x14:dataValidation>
        <x14:dataValidation type="list" allowBlank="1" showInputMessage="1" showErrorMessage="1" xr:uid="{5B7D2EA7-C53C-4845-92A8-5C08E2C4C4AA}">
          <x14:formula1>
            <xm:f>Støtteark!$B$3:$B$11</xm:f>
          </x14:formula1>
          <xm:sqref>H40:H63</xm:sqref>
        </x14:dataValidation>
        <x14:dataValidation type="list" allowBlank="1" showInputMessage="1" showErrorMessage="1" xr:uid="{B50D6CE1-75CC-4174-B72A-C87CCC621CD7}">
          <x14:formula1>
            <xm:f>Støtteark!$B$4:$B$11</xm:f>
          </x14:formula1>
          <xm:sqref>H64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55630-BDFE-488D-ADC5-27F9094ECAA8}">
  <sheetPr>
    <tabColor theme="9" tint="-0.499984740745262"/>
  </sheetPr>
  <dimension ref="A1:AL257"/>
  <sheetViews>
    <sheetView topLeftCell="A19" zoomScale="106" zoomScaleNormal="106" workbookViewId="0">
      <selection activeCell="E19" sqref="E19:I19"/>
    </sheetView>
  </sheetViews>
  <sheetFormatPr baseColWidth="10" defaultRowHeight="14.25" x14ac:dyDescent="0.45"/>
  <cols>
    <col min="4" max="4" width="4.9296875" style="45" customWidth="1"/>
    <col min="5" max="5" width="52.19921875" customWidth="1"/>
    <col min="6" max="7" width="7.3984375" customWidth="1"/>
    <col min="8" max="8" width="82.33203125" customWidth="1"/>
    <col min="9" max="9" width="38.73046875" customWidth="1"/>
  </cols>
  <sheetData>
    <row r="1" spans="1:38" x14ac:dyDescent="0.45">
      <c r="A1" s="3"/>
      <c r="B1" s="3"/>
      <c r="C1" s="3"/>
      <c r="D1" s="3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45">
      <c r="A2" s="3"/>
      <c r="B2" s="3"/>
      <c r="C2" s="3"/>
      <c r="D2" s="3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45">
      <c r="A3" s="3"/>
      <c r="B3" s="3"/>
      <c r="C3" s="3"/>
      <c r="D3" s="3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x14ac:dyDescent="0.45">
      <c r="A4" s="3"/>
      <c r="B4" s="3"/>
      <c r="C4" s="3"/>
      <c r="D4" s="3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14.65" thickBot="1" x14ac:dyDescent="0.5">
      <c r="A5" s="3"/>
      <c r="B5" s="3"/>
      <c r="C5" s="6"/>
      <c r="D5" s="33"/>
      <c r="E5" s="6"/>
      <c r="F5" s="6"/>
      <c r="G5" s="6"/>
      <c r="H5" s="6"/>
      <c r="I5" s="6"/>
      <c r="J5" s="1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t="25.5" x14ac:dyDescent="0.75">
      <c r="A6" s="3"/>
      <c r="B6" s="8"/>
      <c r="C6" s="46"/>
      <c r="D6" s="64"/>
      <c r="E6" s="47"/>
      <c r="F6" s="65" t="s">
        <v>1702</v>
      </c>
      <c r="G6" s="47"/>
      <c r="H6" s="47"/>
      <c r="I6" s="47"/>
      <c r="J6" s="48"/>
      <c r="K6" s="4"/>
      <c r="L6" s="3"/>
      <c r="M6" s="3"/>
      <c r="N6" s="3"/>
      <c r="O6" s="3"/>
      <c r="P6" s="3"/>
      <c r="Q6" s="3"/>
      <c r="R6" s="3"/>
      <c r="S6" s="3"/>
      <c r="T6" s="3"/>
      <c r="U6" s="3"/>
      <c r="V6" s="3"/>
      <c r="W6" s="3"/>
      <c r="X6" s="3"/>
      <c r="Y6" s="3"/>
      <c r="Z6" s="3"/>
      <c r="AA6" s="3"/>
      <c r="AB6" s="3"/>
      <c r="AC6" s="3"/>
      <c r="AD6" s="3"/>
      <c r="AE6" s="3"/>
      <c r="AF6" s="3"/>
      <c r="AG6" s="3"/>
      <c r="AH6" s="3"/>
      <c r="AI6" s="3"/>
      <c r="AJ6" s="3"/>
      <c r="AK6" s="3"/>
      <c r="AL6" s="3"/>
    </row>
    <row r="7" spans="1:38" ht="18" x14ac:dyDescent="0.55000000000000004">
      <c r="A7" s="3"/>
      <c r="B7" s="8"/>
      <c r="C7" s="17"/>
      <c r="D7" s="35"/>
      <c r="E7" s="18"/>
      <c r="F7" s="19"/>
      <c r="G7" s="18"/>
      <c r="H7" s="20"/>
      <c r="I7" s="20"/>
      <c r="J7" s="21"/>
      <c r="K7" s="4"/>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x14ac:dyDescent="0.55000000000000004">
      <c r="A8" s="3"/>
      <c r="B8" s="8"/>
      <c r="C8" s="17"/>
      <c r="D8" s="35"/>
      <c r="E8" s="18" t="s">
        <v>1731</v>
      </c>
      <c r="G8" s="18"/>
      <c r="H8" s="20"/>
      <c r="I8" s="20"/>
      <c r="J8" s="21"/>
      <c r="K8" s="4"/>
      <c r="L8" s="3"/>
      <c r="M8" s="3"/>
      <c r="N8" s="3"/>
      <c r="O8" s="3"/>
      <c r="P8" s="3"/>
      <c r="Q8" s="3"/>
      <c r="R8" s="3"/>
      <c r="S8" s="3"/>
      <c r="T8" s="3"/>
      <c r="U8" s="3"/>
      <c r="V8" s="3"/>
      <c r="W8" s="3"/>
      <c r="X8" s="3"/>
      <c r="Y8" s="3"/>
      <c r="Z8" s="3"/>
      <c r="AA8" s="3"/>
      <c r="AB8" s="3"/>
      <c r="AC8" s="3"/>
      <c r="AD8" s="3"/>
      <c r="AE8" s="3"/>
      <c r="AF8" s="3"/>
      <c r="AG8" s="3"/>
      <c r="AH8" s="3"/>
      <c r="AI8" s="3"/>
      <c r="AJ8" s="3"/>
      <c r="AK8" s="3"/>
      <c r="AL8" s="3"/>
    </row>
    <row r="9" spans="1:38" ht="18" x14ac:dyDescent="0.55000000000000004">
      <c r="A9" s="3"/>
      <c r="B9" s="8"/>
      <c r="C9" s="17"/>
      <c r="D9" s="35"/>
      <c r="E9" s="18"/>
      <c r="F9" s="19"/>
      <c r="G9" s="18"/>
      <c r="H9" s="20"/>
      <c r="I9" s="20"/>
      <c r="J9" s="21"/>
      <c r="K9" s="4"/>
      <c r="L9" s="3"/>
      <c r="M9" s="3"/>
      <c r="N9" s="3"/>
      <c r="O9" s="3"/>
      <c r="P9" s="3"/>
      <c r="Q9" s="3"/>
      <c r="R9" s="3"/>
      <c r="S9" s="3"/>
      <c r="T9" s="3"/>
      <c r="U9" s="3"/>
      <c r="V9" s="3"/>
      <c r="W9" s="3"/>
      <c r="X9" s="3"/>
      <c r="Y9" s="3"/>
      <c r="Z9" s="3"/>
      <c r="AA9" s="3"/>
      <c r="AB9" s="3"/>
      <c r="AC9" s="3"/>
      <c r="AD9" s="3"/>
      <c r="AE9" s="3"/>
      <c r="AF9" s="3"/>
      <c r="AG9" s="3"/>
      <c r="AH9" s="3"/>
      <c r="AI9" s="3"/>
      <c r="AJ9" s="3"/>
      <c r="AK9" s="3"/>
      <c r="AL9" s="3"/>
    </row>
    <row r="10" spans="1:38" ht="18.399999999999999" thickBot="1" x14ac:dyDescent="0.6">
      <c r="A10" s="3"/>
      <c r="B10" s="8"/>
      <c r="C10" s="22"/>
      <c r="D10" s="36"/>
      <c r="E10" s="24"/>
      <c r="F10" s="24"/>
      <c r="G10" s="24"/>
      <c r="H10" s="24"/>
      <c r="I10" s="24"/>
      <c r="J10" s="21"/>
      <c r="K10" s="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spans="1:38" ht="18.399999999999999" thickBot="1" x14ac:dyDescent="0.6">
      <c r="A11" s="3"/>
      <c r="B11" s="8"/>
      <c r="C11" s="22"/>
      <c r="D11" s="37" t="s">
        <v>27</v>
      </c>
      <c r="E11" s="189" t="s">
        <v>8</v>
      </c>
      <c r="F11" s="190"/>
      <c r="G11" s="190"/>
      <c r="H11" s="190"/>
      <c r="I11" s="191"/>
      <c r="J11" s="21"/>
      <c r="K11" s="4"/>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1:38" ht="18.399999999999999" thickBot="1" x14ac:dyDescent="0.6">
      <c r="A12" s="3"/>
      <c r="B12" s="8"/>
      <c r="C12" s="22"/>
      <c r="D12" s="38"/>
      <c r="E12" s="23" t="s">
        <v>1703</v>
      </c>
      <c r="F12" s="55"/>
      <c r="G12" s="55"/>
      <c r="H12" s="55"/>
      <c r="I12" s="55"/>
      <c r="J12" s="21"/>
      <c r="K12" s="4"/>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1:38" ht="18.399999999999999" thickBot="1" x14ac:dyDescent="0.6">
      <c r="A13" s="3"/>
      <c r="B13" s="8"/>
      <c r="C13" s="22"/>
      <c r="D13" s="37" t="s">
        <v>28</v>
      </c>
      <c r="E13" s="189" t="s">
        <v>16</v>
      </c>
      <c r="F13" s="190"/>
      <c r="G13" s="190"/>
      <c r="H13" s="190"/>
      <c r="I13" s="191"/>
      <c r="J13" s="21"/>
      <c r="K13" s="4"/>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spans="1:38" ht="18.399999999999999" thickBot="1" x14ac:dyDescent="0.6">
      <c r="A14" s="3"/>
      <c r="B14" s="8"/>
      <c r="C14" s="22"/>
      <c r="D14" s="38"/>
      <c r="E14" s="23" t="s">
        <v>1730</v>
      </c>
      <c r="F14" s="55"/>
      <c r="G14" s="55"/>
      <c r="H14" s="55"/>
      <c r="I14" s="55"/>
      <c r="J14" s="21"/>
      <c r="K14" s="4"/>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1:38" ht="18.399999999999999" thickBot="1" x14ac:dyDescent="0.6">
      <c r="A15" s="3"/>
      <c r="B15" s="8"/>
      <c r="C15" s="22"/>
      <c r="D15" s="37" t="s">
        <v>29</v>
      </c>
      <c r="E15" s="189" t="s">
        <v>17</v>
      </c>
      <c r="F15" s="190"/>
      <c r="G15" s="190"/>
      <c r="H15" s="190"/>
      <c r="I15" s="191"/>
      <c r="J15" s="21"/>
      <c r="K15" s="4"/>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row>
    <row r="16" spans="1:38" ht="18.399999999999999" thickBot="1" x14ac:dyDescent="0.6">
      <c r="A16" s="3"/>
      <c r="B16" s="8"/>
      <c r="C16" s="50"/>
      <c r="D16" s="38"/>
      <c r="E16" s="23" t="s">
        <v>1730</v>
      </c>
      <c r="F16" s="55"/>
      <c r="G16" s="55"/>
      <c r="H16" s="55"/>
      <c r="I16" s="55"/>
      <c r="J16" s="51"/>
      <c r="K16" s="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spans="1:38" ht="6.85" customHeight="1" thickBot="1" x14ac:dyDescent="0.6">
      <c r="A17" s="3"/>
      <c r="B17" s="8"/>
      <c r="C17" s="57"/>
      <c r="D17" s="59"/>
      <c r="E17" s="59"/>
      <c r="F17" s="59"/>
      <c r="G17" s="59"/>
      <c r="H17" s="59"/>
      <c r="I17" s="59"/>
      <c r="J17" s="60"/>
      <c r="K17" s="4"/>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21" x14ac:dyDescent="0.65">
      <c r="A18" s="3"/>
      <c r="B18" s="8"/>
      <c r="C18" s="17"/>
      <c r="D18" s="18"/>
      <c r="E18" s="49" t="s">
        <v>1732</v>
      </c>
      <c r="F18" s="18"/>
      <c r="G18" s="18"/>
      <c r="H18" s="18"/>
      <c r="I18" s="18"/>
      <c r="J18" s="52"/>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214.15" customHeight="1" x14ac:dyDescent="0.55000000000000004">
      <c r="A19" s="3"/>
      <c r="B19" s="8"/>
      <c r="C19" s="17"/>
      <c r="D19" s="23"/>
      <c r="E19" s="204" t="s">
        <v>1795</v>
      </c>
      <c r="F19" s="205"/>
      <c r="G19" s="205"/>
      <c r="H19" s="205"/>
      <c r="I19" s="206"/>
      <c r="J19" s="52"/>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spans="1:38" ht="18.399999999999999" thickBot="1" x14ac:dyDescent="0.6">
      <c r="A20" s="3"/>
      <c r="B20" s="8"/>
      <c r="C20" s="17"/>
      <c r="D20" s="30"/>
      <c r="E20" s="118"/>
      <c r="F20" s="30"/>
      <c r="G20" s="30"/>
      <c r="H20" s="30"/>
      <c r="I20" s="30"/>
      <c r="J20" s="52"/>
      <c r="K20" s="4"/>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8.399999999999999" thickBot="1" x14ac:dyDescent="0.6">
      <c r="A21" s="3"/>
      <c r="B21" s="8"/>
      <c r="C21" s="22"/>
      <c r="D21" s="37" t="s">
        <v>30</v>
      </c>
      <c r="E21" s="189" t="s">
        <v>2</v>
      </c>
      <c r="F21" s="190"/>
      <c r="G21" s="190"/>
      <c r="H21" s="190"/>
      <c r="I21" s="191"/>
      <c r="J21" s="21"/>
      <c r="K21" s="4"/>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2" spans="1:38" ht="136.15" customHeight="1" x14ac:dyDescent="0.55000000000000004">
      <c r="A22" s="3"/>
      <c r="B22" s="8"/>
      <c r="C22" s="50"/>
      <c r="D22" s="38"/>
      <c r="E22" s="67" t="s">
        <v>1703</v>
      </c>
      <c r="F22" s="55"/>
      <c r="G22" s="55"/>
      <c r="H22" s="55"/>
      <c r="I22" s="55"/>
      <c r="J22" s="51"/>
      <c r="K22" s="4"/>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spans="1:38" ht="7.15" customHeight="1" x14ac:dyDescent="0.55000000000000004">
      <c r="A23" s="3"/>
      <c r="B23" s="8"/>
      <c r="C23" s="53"/>
      <c r="D23" s="53"/>
      <c r="E23" s="53"/>
      <c r="F23" s="53"/>
      <c r="G23" s="53"/>
      <c r="H23" s="53"/>
      <c r="I23" s="53"/>
      <c r="J23" s="53"/>
      <c r="K23" s="4"/>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20.65" customHeight="1" x14ac:dyDescent="0.65">
      <c r="A24" s="3"/>
      <c r="B24" s="8"/>
      <c r="C24" s="17"/>
      <c r="D24" s="23"/>
      <c r="E24" s="68" t="s">
        <v>1732</v>
      </c>
      <c r="F24" s="63"/>
      <c r="G24" s="55"/>
      <c r="H24" s="55"/>
      <c r="I24" s="55"/>
      <c r="J24" s="169"/>
      <c r="K24" s="4"/>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1:38" ht="66.75" customHeight="1" thickBot="1" x14ac:dyDescent="0.6">
      <c r="A25" s="3"/>
      <c r="B25" s="8"/>
      <c r="C25" s="137"/>
      <c r="D25" s="20"/>
      <c r="E25" s="201" t="s">
        <v>1793</v>
      </c>
      <c r="F25" s="202"/>
      <c r="G25" s="202"/>
      <c r="H25" s="202"/>
      <c r="I25" s="203"/>
      <c r="J25" s="129"/>
      <c r="K25" s="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20.65" customHeight="1" thickBot="1" x14ac:dyDescent="0.6">
      <c r="A26" s="3"/>
      <c r="B26" s="8"/>
      <c r="C26" s="137"/>
      <c r="D26" s="37" t="s">
        <v>31</v>
      </c>
      <c r="E26" s="189" t="s">
        <v>1776</v>
      </c>
      <c r="F26" s="190"/>
      <c r="G26" s="190"/>
      <c r="H26" s="190"/>
      <c r="I26" s="191"/>
      <c r="J26" s="129"/>
      <c r="K26" s="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20.65" customHeight="1" x14ac:dyDescent="0.55000000000000004">
      <c r="A27" s="3"/>
      <c r="B27" s="8"/>
      <c r="C27" s="137"/>
      <c r="D27" s="20"/>
      <c r="F27" s="20"/>
      <c r="G27" s="20"/>
      <c r="H27" s="20"/>
      <c r="I27" s="20"/>
      <c r="J27" s="129"/>
      <c r="K27" s="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38" ht="20.65" customHeight="1" x14ac:dyDescent="0.55000000000000004">
      <c r="A28" s="3"/>
      <c r="B28" s="8"/>
      <c r="C28" s="137"/>
      <c r="D28" s="20"/>
      <c r="E28" s="20"/>
      <c r="F28" s="20"/>
      <c r="G28" s="20"/>
      <c r="H28" s="20"/>
      <c r="I28" s="20"/>
      <c r="J28" s="129"/>
      <c r="K28" s="4"/>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20.65" customHeight="1" x14ac:dyDescent="0.55000000000000004">
      <c r="A29" s="3"/>
      <c r="B29" s="8"/>
      <c r="C29" s="137"/>
      <c r="D29" s="20"/>
      <c r="E29" s="20"/>
      <c r="F29" s="20"/>
      <c r="G29" s="20"/>
      <c r="H29" s="20"/>
      <c r="I29" s="20"/>
      <c r="J29" s="162"/>
      <c r="K29" s="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38" ht="20.65" customHeight="1" x14ac:dyDescent="0.55000000000000004">
      <c r="A30" s="3"/>
      <c r="B30" s="8"/>
      <c r="C30" s="137"/>
      <c r="D30" s="20"/>
      <c r="E30" s="20"/>
      <c r="F30" s="20"/>
      <c r="G30" s="20"/>
      <c r="H30" s="20"/>
      <c r="I30" s="20"/>
      <c r="J30" s="162"/>
      <c r="K30" s="4"/>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7.15" customHeight="1" x14ac:dyDescent="0.55000000000000004">
      <c r="A31" s="3"/>
      <c r="B31" s="8"/>
      <c r="C31" s="53"/>
      <c r="D31" s="53"/>
      <c r="E31" s="53"/>
      <c r="F31" s="53"/>
      <c r="G31" s="53"/>
      <c r="H31" s="53"/>
      <c r="I31" s="53"/>
      <c r="J31" s="53"/>
      <c r="K31" s="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38" ht="20.65" customHeight="1" thickBot="1" x14ac:dyDescent="0.6">
      <c r="A32" s="3"/>
      <c r="B32" s="8"/>
      <c r="C32" s="17"/>
      <c r="D32" s="23"/>
      <c r="E32" s="130"/>
      <c r="F32" s="130"/>
      <c r="G32" s="24"/>
      <c r="H32" s="24"/>
      <c r="I32" s="24"/>
      <c r="J32" s="52"/>
      <c r="K32" s="4"/>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1:38" ht="18.399999999999999" thickBot="1" x14ac:dyDescent="0.6">
      <c r="A33" s="3"/>
      <c r="B33" s="8"/>
      <c r="C33" s="22"/>
      <c r="D33" s="43" t="s">
        <v>31</v>
      </c>
      <c r="E33" s="189" t="s">
        <v>12</v>
      </c>
      <c r="F33" s="190"/>
      <c r="G33" s="190"/>
      <c r="H33" s="190"/>
      <c r="I33" s="191"/>
      <c r="J33" s="21"/>
      <c r="K33" s="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18" x14ac:dyDescent="0.55000000000000004">
      <c r="A34" s="3"/>
      <c r="B34" s="8"/>
      <c r="C34" s="50"/>
      <c r="D34" s="38"/>
      <c r="E34" s="178"/>
      <c r="F34" s="179"/>
      <c r="G34" s="179"/>
      <c r="H34" s="179"/>
      <c r="I34" s="180"/>
      <c r="J34" s="51"/>
      <c r="K34" s="4"/>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spans="1:38" ht="6.75" customHeight="1" x14ac:dyDescent="0.55000000000000004">
      <c r="A35" s="3"/>
      <c r="B35" s="8"/>
      <c r="C35" s="53"/>
      <c r="D35" s="56"/>
      <c r="E35" s="53"/>
      <c r="F35" s="53"/>
      <c r="G35" s="53"/>
      <c r="H35" s="53"/>
      <c r="I35" s="53"/>
      <c r="J35" s="53"/>
      <c r="K35" s="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38" ht="21" x14ac:dyDescent="0.65">
      <c r="A36" s="3"/>
      <c r="B36" s="8"/>
      <c r="C36" s="17"/>
      <c r="D36" s="68" t="s">
        <v>1732</v>
      </c>
      <c r="E36" s="55"/>
      <c r="F36" s="55"/>
      <c r="G36" s="55"/>
      <c r="H36" s="55"/>
      <c r="I36" s="55"/>
      <c r="J36" s="52"/>
      <c r="K36" s="4"/>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ht="154.5" customHeight="1" x14ac:dyDescent="0.55000000000000004">
      <c r="A37" s="3"/>
      <c r="B37" s="8"/>
      <c r="C37" s="17"/>
      <c r="D37" s="181" t="s">
        <v>1758</v>
      </c>
      <c r="E37" s="182"/>
      <c r="F37" s="182"/>
      <c r="G37" s="182"/>
      <c r="H37" s="182"/>
      <c r="I37" s="183"/>
      <c r="J37" s="52"/>
      <c r="K37" s="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ht="18.399999999999999" thickBot="1" x14ac:dyDescent="0.6">
      <c r="A38" s="3"/>
      <c r="B38" s="8"/>
      <c r="C38" s="17"/>
      <c r="D38" s="55"/>
      <c r="E38" s="55"/>
      <c r="F38" s="55"/>
      <c r="G38" s="55"/>
      <c r="H38" s="104"/>
      <c r="I38" s="55"/>
      <c r="J38" s="52"/>
      <c r="K38" s="4"/>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ht="18.399999999999999" thickBot="1" x14ac:dyDescent="0.6">
      <c r="A39" s="3"/>
      <c r="B39" s="8"/>
      <c r="C39" s="22"/>
      <c r="D39" s="39">
        <v>6</v>
      </c>
      <c r="E39" s="25" t="s">
        <v>1766</v>
      </c>
      <c r="F39" s="108"/>
      <c r="G39" s="107"/>
      <c r="H39" s="25" t="s">
        <v>41</v>
      </c>
      <c r="I39" s="15" t="s">
        <v>1705</v>
      </c>
      <c r="J39" s="21"/>
      <c r="K39" s="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ht="18" x14ac:dyDescent="0.55000000000000004">
      <c r="A40" s="3"/>
      <c r="B40" s="8"/>
      <c r="C40" s="22"/>
      <c r="D40" s="35"/>
      <c r="E40" s="18"/>
      <c r="F40" s="18"/>
      <c r="G40" s="18"/>
      <c r="H40" s="18"/>
      <c r="I40" s="133"/>
      <c r="J40" s="21"/>
      <c r="K40" s="4"/>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ht="18.399999999999999" thickBot="1" x14ac:dyDescent="0.6">
      <c r="A41" s="3"/>
      <c r="B41" s="8"/>
      <c r="C41" s="22"/>
      <c r="D41" s="36"/>
      <c r="E41" s="20"/>
      <c r="F41" s="18"/>
      <c r="G41" s="20"/>
      <c r="H41" s="20"/>
      <c r="I41" s="133"/>
      <c r="J41" s="21"/>
      <c r="K41" s="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ht="18.399999999999999" thickBot="1" x14ac:dyDescent="0.6">
      <c r="A42" s="3"/>
      <c r="B42" s="8"/>
      <c r="C42" s="22"/>
      <c r="D42" s="36"/>
      <c r="E42" s="156" t="s">
        <v>1768</v>
      </c>
      <c r="F42" s="157"/>
      <c r="G42" s="157"/>
      <c r="H42" s="157"/>
      <c r="I42" s="158"/>
      <c r="J42" s="21"/>
      <c r="K42" s="4"/>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ht="18" x14ac:dyDescent="0.55000000000000004">
      <c r="A43" s="3"/>
      <c r="B43" s="8"/>
      <c r="C43" s="22"/>
      <c r="D43" s="36"/>
      <c r="E43" s="18" t="s">
        <v>1767</v>
      </c>
      <c r="F43" s="18"/>
      <c r="G43" s="18"/>
      <c r="H43" s="18"/>
      <c r="I43" s="170">
        <v>0</v>
      </c>
      <c r="J43" s="21"/>
      <c r="K43" s="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18" x14ac:dyDescent="0.55000000000000004">
      <c r="A44" s="3"/>
      <c r="B44" s="8"/>
      <c r="C44" s="22"/>
      <c r="D44" s="36"/>
      <c r="E44" s="20" t="s">
        <v>1767</v>
      </c>
      <c r="F44" s="18"/>
      <c r="G44" s="20"/>
      <c r="H44" s="20"/>
      <c r="I44" s="170">
        <v>0</v>
      </c>
      <c r="J44" s="21"/>
      <c r="K44" s="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ht="18" x14ac:dyDescent="0.55000000000000004">
      <c r="A45" s="3"/>
      <c r="B45" s="8"/>
      <c r="C45" s="22"/>
      <c r="D45" s="36"/>
      <c r="E45" s="20" t="s">
        <v>1767</v>
      </c>
      <c r="F45" s="18"/>
      <c r="G45" s="20"/>
      <c r="H45" s="20"/>
      <c r="I45" s="170">
        <v>0</v>
      </c>
      <c r="J45" s="21"/>
      <c r="K45" s="4"/>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ht="18" x14ac:dyDescent="0.55000000000000004">
      <c r="A46" s="3"/>
      <c r="B46" s="8"/>
      <c r="C46" s="22"/>
      <c r="D46" s="36"/>
      <c r="E46" s="20" t="s">
        <v>1767</v>
      </c>
      <c r="F46" s="18"/>
      <c r="G46" s="20"/>
      <c r="H46" s="20"/>
      <c r="I46" s="170">
        <v>0</v>
      </c>
      <c r="J46" s="21"/>
      <c r="K46" s="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ht="18" x14ac:dyDescent="0.55000000000000004">
      <c r="A47" s="3"/>
      <c r="B47" s="8"/>
      <c r="C47" s="22"/>
      <c r="D47" s="36"/>
      <c r="E47" s="20" t="s">
        <v>1767</v>
      </c>
      <c r="F47" s="20"/>
      <c r="G47" s="20"/>
      <c r="H47" s="20"/>
      <c r="I47" s="170">
        <v>0</v>
      </c>
      <c r="J47" s="21"/>
      <c r="K47" s="4"/>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ht="18.399999999999999" thickBot="1" x14ac:dyDescent="0.6">
      <c r="A48" s="3"/>
      <c r="B48" s="8"/>
      <c r="C48" s="22"/>
      <c r="D48" s="36"/>
      <c r="E48" s="24"/>
      <c r="F48" s="24"/>
      <c r="G48" s="24"/>
      <c r="H48" s="24"/>
      <c r="I48" s="171">
        <v>0</v>
      </c>
      <c r="J48" s="21"/>
      <c r="K48" s="4"/>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1:38" ht="18.399999999999999" thickBot="1" x14ac:dyDescent="0.6">
      <c r="A49" s="3"/>
      <c r="B49" s="8"/>
      <c r="C49" s="22"/>
      <c r="D49" s="36"/>
      <c r="E49" s="156" t="s">
        <v>1769</v>
      </c>
      <c r="F49" s="157"/>
      <c r="G49" s="157"/>
      <c r="H49" s="157"/>
      <c r="I49" s="158"/>
      <c r="J49" s="21"/>
      <c r="K49" s="4"/>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1:38" ht="18" x14ac:dyDescent="0.55000000000000004">
      <c r="A50" s="3"/>
      <c r="B50" s="8"/>
      <c r="C50" s="22"/>
      <c r="D50" s="36"/>
      <c r="E50" s="18" t="s">
        <v>1767</v>
      </c>
      <c r="F50" s="18"/>
      <c r="G50" s="18"/>
      <c r="H50" s="18"/>
      <c r="I50" s="133">
        <v>0</v>
      </c>
      <c r="J50" s="21"/>
      <c r="K50" s="4"/>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1:38" ht="18" x14ac:dyDescent="0.55000000000000004">
      <c r="A51" s="3"/>
      <c r="B51" s="8"/>
      <c r="C51" s="22"/>
      <c r="D51" s="36"/>
      <c r="E51" s="20" t="s">
        <v>1767</v>
      </c>
      <c r="F51" s="20"/>
      <c r="G51" s="20"/>
      <c r="H51" s="20"/>
      <c r="I51" s="133">
        <v>0</v>
      </c>
      <c r="J51" s="21"/>
      <c r="K51" s="4"/>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1:38" ht="18" x14ac:dyDescent="0.55000000000000004">
      <c r="A52" s="3"/>
      <c r="B52" s="8"/>
      <c r="C52" s="22"/>
      <c r="D52" s="36"/>
      <c r="E52" s="20" t="s">
        <v>1767</v>
      </c>
      <c r="F52" s="20"/>
      <c r="G52" s="20"/>
      <c r="H52" s="20"/>
      <c r="I52" s="133">
        <v>0</v>
      </c>
      <c r="J52" s="21"/>
      <c r="K52" s="4"/>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1:38" ht="18" x14ac:dyDescent="0.55000000000000004">
      <c r="A53" s="3"/>
      <c r="B53" s="8"/>
      <c r="C53" s="22"/>
      <c r="D53" s="36"/>
      <c r="E53" s="20" t="s">
        <v>1767</v>
      </c>
      <c r="F53" s="20"/>
      <c r="G53" s="20"/>
      <c r="H53" s="20"/>
      <c r="I53" s="133">
        <v>0</v>
      </c>
      <c r="J53" s="21"/>
      <c r="K53" s="4"/>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1:38" ht="18" x14ac:dyDescent="0.55000000000000004">
      <c r="A54" s="3"/>
      <c r="B54" s="8"/>
      <c r="C54" s="22"/>
      <c r="D54" s="36"/>
      <c r="E54" s="20" t="s">
        <v>1767</v>
      </c>
      <c r="F54" s="20"/>
      <c r="G54" s="20"/>
      <c r="H54" s="20"/>
      <c r="I54" s="133">
        <v>0</v>
      </c>
      <c r="J54" s="21"/>
      <c r="K54" s="4"/>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1:38" ht="18.399999999999999" thickBot="1" x14ac:dyDescent="0.6">
      <c r="A55" s="3"/>
      <c r="B55" s="8"/>
      <c r="C55" s="22"/>
      <c r="D55" s="36"/>
      <c r="E55" s="24"/>
      <c r="F55" s="24"/>
      <c r="G55" s="24"/>
      <c r="H55" s="24"/>
      <c r="I55" s="155">
        <v>0</v>
      </c>
      <c r="J55" s="21"/>
      <c r="K55" s="4"/>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1:38" ht="18.399999999999999" thickBot="1" x14ac:dyDescent="0.6">
      <c r="A56" s="3"/>
      <c r="B56" s="8"/>
      <c r="C56" s="22"/>
      <c r="D56" s="36"/>
      <c r="E56" s="156" t="s">
        <v>1769</v>
      </c>
      <c r="F56" s="157"/>
      <c r="G56" s="157"/>
      <c r="H56" s="157"/>
      <c r="I56" s="158">
        <v>0</v>
      </c>
      <c r="J56" s="21"/>
      <c r="K56" s="4"/>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1:38" ht="18" x14ac:dyDescent="0.55000000000000004">
      <c r="A57" s="3"/>
      <c r="B57" s="8"/>
      <c r="C57" s="22"/>
      <c r="D57" s="36"/>
      <c r="E57" s="18" t="s">
        <v>1767</v>
      </c>
      <c r="F57" s="18"/>
      <c r="G57" s="18"/>
      <c r="H57" s="18"/>
      <c r="I57" s="133">
        <v>0</v>
      </c>
      <c r="J57" s="21"/>
      <c r="K57" s="4"/>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1:38" ht="18" x14ac:dyDescent="0.55000000000000004">
      <c r="A58" s="3"/>
      <c r="B58" s="8"/>
      <c r="C58" s="22"/>
      <c r="D58" s="36"/>
      <c r="E58" s="20" t="s">
        <v>1767</v>
      </c>
      <c r="F58" s="20"/>
      <c r="G58" s="20"/>
      <c r="H58" s="20"/>
      <c r="I58" s="133">
        <v>0</v>
      </c>
      <c r="J58" s="21"/>
      <c r="K58" s="4"/>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1:38" ht="18" x14ac:dyDescent="0.55000000000000004">
      <c r="A59" s="3"/>
      <c r="B59" s="8"/>
      <c r="C59" s="22"/>
      <c r="D59" s="36"/>
      <c r="E59" s="20" t="s">
        <v>1767</v>
      </c>
      <c r="F59" s="20"/>
      <c r="G59" s="20"/>
      <c r="H59" s="20"/>
      <c r="I59" s="133">
        <v>0</v>
      </c>
      <c r="J59" s="21"/>
      <c r="K59" s="4"/>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8" x14ac:dyDescent="0.55000000000000004">
      <c r="A60" s="3"/>
      <c r="B60" s="8"/>
      <c r="C60" s="22"/>
      <c r="D60" s="36"/>
      <c r="E60" s="20" t="s">
        <v>1767</v>
      </c>
      <c r="F60" s="20"/>
      <c r="G60" s="20"/>
      <c r="H60" s="20"/>
      <c r="I60" s="133">
        <v>0</v>
      </c>
      <c r="J60" s="21"/>
      <c r="K60" s="4"/>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1:38" ht="18" x14ac:dyDescent="0.55000000000000004">
      <c r="A61" s="3"/>
      <c r="B61" s="8"/>
      <c r="C61" s="22"/>
      <c r="D61" s="36"/>
      <c r="E61" s="20" t="s">
        <v>1767</v>
      </c>
      <c r="F61" s="20"/>
      <c r="G61" s="20"/>
      <c r="H61" s="20"/>
      <c r="I61" s="133">
        <v>0</v>
      </c>
      <c r="J61" s="21"/>
      <c r="K61" s="4"/>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spans="1:38" ht="18" x14ac:dyDescent="0.55000000000000004">
      <c r="A62" s="3"/>
      <c r="B62" s="8"/>
      <c r="C62" s="22"/>
      <c r="D62" s="36"/>
      <c r="E62" s="20" t="s">
        <v>1767</v>
      </c>
      <c r="F62" s="20"/>
      <c r="G62" s="20"/>
      <c r="H62" s="20"/>
      <c r="I62" s="133">
        <v>0</v>
      </c>
      <c r="J62" s="21"/>
      <c r="K62" s="4"/>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spans="1:38" ht="18" x14ac:dyDescent="0.55000000000000004">
      <c r="A63" s="3"/>
      <c r="B63" s="8"/>
      <c r="C63" s="22"/>
      <c r="D63" s="36"/>
      <c r="E63" s="20"/>
      <c r="F63" s="20"/>
      <c r="G63" s="20"/>
      <c r="H63" s="20"/>
      <c r="I63" s="133"/>
      <c r="J63" s="21"/>
      <c r="K63" s="4"/>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spans="1:38" ht="18" x14ac:dyDescent="0.55000000000000004">
      <c r="A64" s="3"/>
      <c r="B64" s="8"/>
      <c r="C64" s="22"/>
      <c r="D64" s="40"/>
      <c r="E64" s="24" t="s">
        <v>46</v>
      </c>
      <c r="F64" s="24"/>
      <c r="G64" s="24"/>
      <c r="H64" s="24"/>
      <c r="I64" s="135">
        <f>I65-(SUMIF(H40:H63,"Aktivitet utenfor statsstøtteregelverket",I40:I63))</f>
        <v>0</v>
      </c>
      <c r="J64" s="21"/>
      <c r="K64" s="4"/>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1:38" ht="18.399999999999999" thickBot="1" x14ac:dyDescent="0.6">
      <c r="A65" s="3"/>
      <c r="B65" s="8"/>
      <c r="C65" s="22"/>
      <c r="D65" s="41"/>
      <c r="E65" s="26" t="s">
        <v>26</v>
      </c>
      <c r="F65" s="26"/>
      <c r="G65" s="26"/>
      <c r="H65" s="26"/>
      <c r="I65" s="140">
        <f>SUM(I40:I63)</f>
        <v>0</v>
      </c>
      <c r="J65" s="21"/>
      <c r="K65" s="4"/>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1:38" ht="18.75" thickTop="1" thickBot="1" x14ac:dyDescent="0.6">
      <c r="A66" s="3"/>
      <c r="B66" s="8"/>
      <c r="C66" s="50"/>
      <c r="D66" s="54"/>
      <c r="E66" s="55"/>
      <c r="F66" s="55"/>
      <c r="G66" s="55"/>
      <c r="H66" s="55"/>
      <c r="I66" s="55"/>
      <c r="J66" s="51"/>
      <c r="K66" s="4"/>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spans="1:38" ht="6" customHeight="1" thickBot="1" x14ac:dyDescent="0.6">
      <c r="A67" s="3"/>
      <c r="B67" s="8"/>
      <c r="C67" s="57"/>
      <c r="D67" s="58"/>
      <c r="E67" s="59"/>
      <c r="F67" s="59"/>
      <c r="G67" s="59"/>
      <c r="H67" s="59"/>
      <c r="I67" s="59"/>
      <c r="J67" s="60"/>
      <c r="K67" s="4"/>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spans="1:38" ht="21" x14ac:dyDescent="0.65">
      <c r="A68" s="3"/>
      <c r="B68" s="8"/>
      <c r="C68" s="17"/>
      <c r="D68" s="64"/>
      <c r="E68" s="68" t="s">
        <v>1737</v>
      </c>
      <c r="F68" s="55"/>
      <c r="G68" s="55"/>
      <c r="H68" s="55"/>
      <c r="I68" s="55"/>
      <c r="J68" s="52"/>
      <c r="K68" s="4"/>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1:38" ht="72" customHeight="1" x14ac:dyDescent="0.55000000000000004">
      <c r="A69" s="3"/>
      <c r="B69" s="8"/>
      <c r="C69" s="17"/>
      <c r="D69" s="38"/>
      <c r="E69" s="181" t="s">
        <v>1762</v>
      </c>
      <c r="F69" s="184"/>
      <c r="G69" s="184"/>
      <c r="H69" s="184"/>
      <c r="I69" s="185"/>
      <c r="J69" s="52"/>
      <c r="K69" s="4"/>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1:38" ht="18.399999999999999" thickBot="1" x14ac:dyDescent="0.6">
      <c r="A70" s="3"/>
      <c r="B70" s="8"/>
      <c r="C70" s="17"/>
      <c r="D70" s="123"/>
      <c r="E70" s="115"/>
      <c r="F70" s="116"/>
      <c r="G70" s="115"/>
      <c r="H70" s="149"/>
      <c r="I70" s="30"/>
      <c r="J70" s="52"/>
      <c r="K70" s="4"/>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1:38" ht="18.399999999999999" thickBot="1" x14ac:dyDescent="0.6">
      <c r="A71" s="3"/>
      <c r="B71" s="8"/>
      <c r="C71" s="22"/>
      <c r="D71" s="42">
        <v>7</v>
      </c>
      <c r="E71" s="27" t="s">
        <v>34</v>
      </c>
      <c r="F71" s="117"/>
      <c r="G71" s="138"/>
      <c r="H71" s="148" t="s">
        <v>1765</v>
      </c>
      <c r="I71" s="15" t="s">
        <v>1706</v>
      </c>
      <c r="J71" s="21"/>
      <c r="K71" s="4"/>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spans="1:38" ht="18" x14ac:dyDescent="0.55000000000000004">
      <c r="A72" s="3"/>
      <c r="B72" s="8"/>
      <c r="C72" s="22"/>
      <c r="D72" s="36"/>
      <c r="E72" s="20" t="s">
        <v>32</v>
      </c>
      <c r="F72" s="20"/>
      <c r="G72" s="20"/>
      <c r="H72" s="18"/>
      <c r="I72" s="109">
        <v>0</v>
      </c>
      <c r="J72" s="21"/>
      <c r="K72" s="4"/>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8" x14ac:dyDescent="0.55000000000000004">
      <c r="A73" s="3"/>
      <c r="B73" s="8"/>
      <c r="C73" s="22"/>
      <c r="D73" s="36"/>
      <c r="E73" s="20" t="s">
        <v>1764</v>
      </c>
      <c r="F73" s="20"/>
      <c r="G73" s="20"/>
      <c r="H73" s="24"/>
      <c r="I73" s="112">
        <v>0</v>
      </c>
      <c r="J73" s="21"/>
      <c r="K73" s="4"/>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spans="1:38" ht="18" x14ac:dyDescent="0.55000000000000004">
      <c r="A74" s="3"/>
      <c r="B74" s="8"/>
      <c r="C74" s="22"/>
      <c r="D74" s="36"/>
      <c r="E74" s="20" t="s">
        <v>33</v>
      </c>
      <c r="F74" s="20"/>
      <c r="G74" s="145"/>
      <c r="H74" s="147">
        <v>0</v>
      </c>
      <c r="I74" s="146">
        <f>H74*700</f>
        <v>0</v>
      </c>
      <c r="J74" s="21"/>
      <c r="K74" s="4"/>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spans="1:38" ht="18" x14ac:dyDescent="0.55000000000000004">
      <c r="A75" s="3"/>
      <c r="B75" s="8"/>
      <c r="C75" s="22"/>
      <c r="D75" s="36"/>
      <c r="E75" s="20"/>
      <c r="F75" s="20"/>
      <c r="G75" s="20"/>
      <c r="H75" s="20"/>
      <c r="I75" s="134"/>
      <c r="J75" s="21"/>
      <c r="K75" s="4"/>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18" x14ac:dyDescent="0.55000000000000004">
      <c r="A76" s="3"/>
      <c r="B76" s="8"/>
      <c r="C76" s="22"/>
      <c r="D76" s="36"/>
      <c r="E76" s="20"/>
      <c r="F76" s="20"/>
      <c r="G76" s="20"/>
      <c r="H76" s="20"/>
      <c r="I76" s="134"/>
      <c r="J76" s="21"/>
      <c r="K76" s="4"/>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spans="1:38" ht="18" x14ac:dyDescent="0.55000000000000004">
      <c r="A77" s="3"/>
      <c r="B77" s="8"/>
      <c r="C77" s="22"/>
      <c r="D77" s="36"/>
      <c r="E77" s="20" t="s">
        <v>35</v>
      </c>
      <c r="F77" s="20"/>
      <c r="G77" s="20"/>
      <c r="H77" s="20"/>
      <c r="I77" s="134">
        <v>0</v>
      </c>
      <c r="J77" s="21"/>
      <c r="K77" s="4"/>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spans="1:38" ht="18" x14ac:dyDescent="0.55000000000000004">
      <c r="A78" s="3"/>
      <c r="B78" s="8"/>
      <c r="C78" s="22"/>
      <c r="D78" s="36"/>
      <c r="E78" s="20" t="s">
        <v>36</v>
      </c>
      <c r="F78" s="20"/>
      <c r="G78" s="20"/>
      <c r="H78" s="20"/>
      <c r="I78" s="134">
        <v>0</v>
      </c>
      <c r="J78" s="21"/>
      <c r="K78" s="4"/>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spans="1:38" ht="18" x14ac:dyDescent="0.55000000000000004">
      <c r="A79" s="3"/>
      <c r="B79" s="8"/>
      <c r="C79" s="22"/>
      <c r="D79" s="36"/>
      <c r="E79" s="24"/>
      <c r="F79" s="24"/>
      <c r="G79" s="24"/>
      <c r="H79" s="24"/>
      <c r="I79" s="135"/>
      <c r="J79" s="21"/>
      <c r="K79" s="4"/>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spans="1:38" ht="18.399999999999999" thickBot="1" x14ac:dyDescent="0.6">
      <c r="A80" s="3"/>
      <c r="B80" s="8"/>
      <c r="C80" s="22"/>
      <c r="D80" s="38"/>
      <c r="E80" s="143" t="s">
        <v>37</v>
      </c>
      <c r="F80" s="121"/>
      <c r="G80" s="16"/>
      <c r="H80" s="120"/>
      <c r="I80" s="136">
        <f>SUM(I72:I78)</f>
        <v>0</v>
      </c>
      <c r="J80" s="21"/>
      <c r="K80" s="4"/>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spans="1:38" ht="18.399999999999999" thickTop="1" x14ac:dyDescent="0.55000000000000004">
      <c r="A81" s="3"/>
      <c r="B81" s="8"/>
      <c r="C81" s="50"/>
      <c r="D81" s="40"/>
      <c r="E81" s="24"/>
      <c r="F81" s="24"/>
      <c r="G81" s="24"/>
      <c r="H81" s="24"/>
      <c r="I81" s="24"/>
      <c r="J81" s="51"/>
      <c r="K81" s="4"/>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spans="1:38" ht="6.75" customHeight="1" x14ac:dyDescent="0.55000000000000004">
      <c r="A82" s="3"/>
      <c r="B82" s="8"/>
      <c r="C82" s="53"/>
      <c r="D82" s="53"/>
      <c r="E82" s="53"/>
      <c r="F82" s="53"/>
      <c r="G82" s="53"/>
      <c r="H82" s="53"/>
      <c r="I82" s="53"/>
      <c r="J82" s="53"/>
      <c r="K82" s="4"/>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spans="1:38" ht="18.399999999999999" thickBot="1" x14ac:dyDescent="0.6">
      <c r="A83" s="3"/>
      <c r="B83" s="8"/>
      <c r="C83" s="17"/>
      <c r="D83" s="18"/>
      <c r="E83" s="18"/>
      <c r="F83" s="18"/>
      <c r="G83" s="18"/>
      <c r="H83" s="18"/>
      <c r="I83" s="18"/>
      <c r="J83" s="52"/>
      <c r="K83" s="4"/>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spans="1:38" ht="18.399999999999999" thickBot="1" x14ac:dyDescent="0.6">
      <c r="A84" s="3"/>
      <c r="B84" s="8"/>
      <c r="C84" s="22"/>
      <c r="D84" s="43">
        <v>8</v>
      </c>
      <c r="E84" s="186" t="s">
        <v>38</v>
      </c>
      <c r="F84" s="187"/>
      <c r="G84" s="187"/>
      <c r="H84" s="187"/>
      <c r="I84" s="188"/>
      <c r="J84" s="21"/>
      <c r="K84" s="4"/>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38" ht="18" x14ac:dyDescent="0.55000000000000004">
      <c r="A85" s="3"/>
      <c r="B85" s="8"/>
      <c r="C85" s="22"/>
      <c r="D85" s="36"/>
      <c r="E85" s="20" t="s">
        <v>1729</v>
      </c>
      <c r="F85" s="20"/>
      <c r="G85" s="20"/>
      <c r="H85" s="20"/>
      <c r="I85" s="20"/>
      <c r="J85" s="21"/>
      <c r="K85" s="4"/>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spans="1:38" ht="18" x14ac:dyDescent="0.55000000000000004">
      <c r="A86" s="3"/>
      <c r="B86" s="8"/>
      <c r="C86" s="22"/>
      <c r="D86" s="36"/>
      <c r="E86" s="20"/>
      <c r="F86" s="20"/>
      <c r="G86" s="20"/>
      <c r="H86" s="20"/>
      <c r="I86" s="20"/>
      <c r="J86" s="21"/>
      <c r="K86" s="4"/>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spans="1:38" ht="18" x14ac:dyDescent="0.55000000000000004">
      <c r="A87" s="3"/>
      <c r="B87" s="8"/>
      <c r="C87" s="22"/>
      <c r="D87" s="36"/>
      <c r="E87" s="20"/>
      <c r="F87" s="20"/>
      <c r="G87" s="20"/>
      <c r="H87" s="20"/>
      <c r="I87" s="20"/>
      <c r="J87" s="21"/>
      <c r="K87" s="4"/>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spans="1:38" ht="18" x14ac:dyDescent="0.55000000000000004">
      <c r="A88" s="3"/>
      <c r="B88" s="8"/>
      <c r="C88" s="22"/>
      <c r="D88" s="36"/>
      <c r="E88" s="20"/>
      <c r="F88" s="20"/>
      <c r="G88" s="20"/>
      <c r="H88" s="20"/>
      <c r="I88" s="20"/>
      <c r="J88" s="21"/>
      <c r="K88" s="4"/>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spans="1:38" ht="18" x14ac:dyDescent="0.55000000000000004">
      <c r="A89" s="3"/>
      <c r="B89" s="8"/>
      <c r="C89" s="22"/>
      <c r="D89" s="36"/>
      <c r="E89" s="20"/>
      <c r="F89" s="20"/>
      <c r="G89" s="20"/>
      <c r="H89" s="20"/>
      <c r="I89" s="20"/>
      <c r="J89" s="21"/>
      <c r="K89" s="4"/>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spans="1:38" ht="18" x14ac:dyDescent="0.55000000000000004">
      <c r="A90" s="3"/>
      <c r="B90" s="8"/>
      <c r="C90" s="22"/>
      <c r="D90" s="36"/>
      <c r="E90" s="20"/>
      <c r="F90" s="20"/>
      <c r="G90" s="20"/>
      <c r="H90" s="20"/>
      <c r="I90" s="20"/>
      <c r="J90" s="21"/>
      <c r="K90" s="4"/>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spans="1:38" ht="18.399999999999999" thickBot="1" x14ac:dyDescent="0.6">
      <c r="A91" s="3"/>
      <c r="B91" s="8"/>
      <c r="C91" s="29"/>
      <c r="D91" s="44"/>
      <c r="E91" s="30"/>
      <c r="F91" s="30"/>
      <c r="G91" s="30"/>
      <c r="H91" s="30"/>
      <c r="I91" s="30"/>
      <c r="J91" s="31"/>
      <c r="K91" s="4"/>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spans="1:38" x14ac:dyDescent="0.45">
      <c r="A92" s="3"/>
      <c r="B92" s="3"/>
      <c r="C92" s="5"/>
      <c r="D92" s="34"/>
      <c r="E92" s="5"/>
      <c r="F92" s="5"/>
      <c r="G92" s="5"/>
      <c r="H92" s="5"/>
      <c r="I92" s="5"/>
      <c r="J92" s="5"/>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spans="1:38" x14ac:dyDescent="0.45">
      <c r="A93" s="3"/>
      <c r="B93" s="3"/>
      <c r="C93" s="3"/>
      <c r="D93" s="3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spans="1:38" x14ac:dyDescent="0.45">
      <c r="A94" s="3"/>
      <c r="B94" s="3"/>
      <c r="C94" s="3"/>
      <c r="D94" s="3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spans="1:38" x14ac:dyDescent="0.45">
      <c r="A95" s="3"/>
      <c r="B95" s="3"/>
      <c r="C95" s="3"/>
      <c r="D95" s="3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spans="1:38" x14ac:dyDescent="0.45">
      <c r="A96" s="3"/>
      <c r="B96" s="3"/>
      <c r="C96" s="3"/>
      <c r="D96" s="3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spans="1:38" x14ac:dyDescent="0.45">
      <c r="A97" s="3"/>
      <c r="B97" s="3"/>
      <c r="C97" s="3"/>
      <c r="D97" s="3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spans="1:38" x14ac:dyDescent="0.45">
      <c r="A98" s="3"/>
      <c r="B98" s="3"/>
      <c r="C98" s="3"/>
      <c r="D98" s="3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spans="1:38" x14ac:dyDescent="0.45">
      <c r="A99" s="3"/>
      <c r="B99" s="3"/>
      <c r="C99" s="3"/>
      <c r="D99" s="3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spans="1:38" x14ac:dyDescent="0.45">
      <c r="A100" s="3"/>
      <c r="B100" s="3"/>
      <c r="C100" s="3"/>
      <c r="D100" s="3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1:38" x14ac:dyDescent="0.45">
      <c r="A101" s="3"/>
      <c r="B101" s="3"/>
      <c r="C101" s="3"/>
      <c r="D101" s="3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spans="1:38" x14ac:dyDescent="0.45">
      <c r="A102" s="3"/>
      <c r="B102" s="3"/>
      <c r="C102" s="3"/>
      <c r="D102" s="3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spans="1:38" x14ac:dyDescent="0.45">
      <c r="A103" s="3"/>
      <c r="B103" s="3"/>
      <c r="C103" s="3"/>
      <c r="D103" s="3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spans="1:38" x14ac:dyDescent="0.45">
      <c r="A104" s="3"/>
      <c r="B104" s="3"/>
      <c r="C104" s="3"/>
      <c r="D104" s="3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spans="1:38" x14ac:dyDescent="0.45">
      <c r="A105" s="3"/>
      <c r="B105" s="3"/>
      <c r="C105" s="3"/>
      <c r="D105" s="3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spans="1:38" x14ac:dyDescent="0.45">
      <c r="A106" s="3"/>
      <c r="B106" s="3"/>
      <c r="C106" s="3"/>
      <c r="D106" s="3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spans="1:38" x14ac:dyDescent="0.45">
      <c r="A107" s="3"/>
      <c r="B107" s="3"/>
      <c r="C107" s="3"/>
      <c r="D107" s="3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spans="1:38" x14ac:dyDescent="0.45">
      <c r="A108" s="3"/>
      <c r="B108" s="3"/>
      <c r="C108" s="3"/>
      <c r="D108" s="3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spans="1:38" x14ac:dyDescent="0.45">
      <c r="A109" s="3"/>
      <c r="B109" s="3"/>
      <c r="C109" s="3"/>
      <c r="D109" s="3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1:38" x14ac:dyDescent="0.45">
      <c r="A110" s="3"/>
      <c r="B110" s="3"/>
      <c r="C110" s="3"/>
      <c r="D110" s="3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spans="1:38" x14ac:dyDescent="0.45">
      <c r="A111" s="3"/>
      <c r="B111" s="3"/>
      <c r="C111" s="3"/>
      <c r="D111" s="3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spans="1:38" x14ac:dyDescent="0.45">
      <c r="A112" s="3"/>
      <c r="B112" s="3"/>
      <c r="C112" s="3"/>
      <c r="D112" s="3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spans="1:38" x14ac:dyDescent="0.45">
      <c r="A113" s="3"/>
      <c r="B113" s="3"/>
      <c r="C113" s="3"/>
      <c r="D113" s="3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spans="1:38" x14ac:dyDescent="0.45">
      <c r="A114" s="3"/>
      <c r="B114" s="3"/>
      <c r="C114" s="3"/>
      <c r="D114" s="3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spans="1:38" x14ac:dyDescent="0.45">
      <c r="A115" s="3"/>
      <c r="B115" s="3"/>
      <c r="C115" s="3"/>
      <c r="D115" s="3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spans="1:38" x14ac:dyDescent="0.45">
      <c r="A116" s="3"/>
      <c r="B116" s="3"/>
      <c r="C116" s="3"/>
      <c r="D116" s="3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spans="1:38" x14ac:dyDescent="0.45">
      <c r="A117" s="3"/>
      <c r="B117" s="3"/>
      <c r="C117" s="3"/>
      <c r="D117" s="3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spans="1:38" x14ac:dyDescent="0.45">
      <c r="A118" s="3"/>
      <c r="B118" s="3"/>
      <c r="C118" s="3"/>
      <c r="D118" s="3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spans="1:38" x14ac:dyDescent="0.45">
      <c r="A119" s="3"/>
      <c r="B119" s="3"/>
      <c r="C119" s="3"/>
      <c r="D119" s="3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spans="1:38" x14ac:dyDescent="0.45">
      <c r="A120" s="3"/>
      <c r="B120" s="3"/>
      <c r="C120" s="3"/>
      <c r="D120" s="3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spans="1:38" x14ac:dyDescent="0.45">
      <c r="A121" s="3"/>
      <c r="B121" s="3"/>
      <c r="C121" s="3"/>
      <c r="D121" s="3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spans="1:38" x14ac:dyDescent="0.45">
      <c r="A122" s="3"/>
      <c r="B122" s="3"/>
      <c r="C122" s="3"/>
      <c r="D122" s="3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spans="1:38" x14ac:dyDescent="0.45">
      <c r="A123" s="3"/>
      <c r="B123" s="3"/>
      <c r="C123" s="3"/>
      <c r="D123" s="3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spans="1:38" x14ac:dyDescent="0.45">
      <c r="A124" s="3"/>
      <c r="B124" s="3"/>
      <c r="C124" s="3"/>
      <c r="D124" s="3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spans="1:38" x14ac:dyDescent="0.45">
      <c r="A125" s="3"/>
      <c r="B125" s="3"/>
      <c r="C125" s="3"/>
      <c r="D125" s="3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spans="1:38" x14ac:dyDescent="0.45">
      <c r="A126" s="3"/>
      <c r="B126" s="3"/>
      <c r="C126" s="3"/>
      <c r="D126" s="3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8" x14ac:dyDescent="0.45">
      <c r="A127" s="3"/>
      <c r="B127" s="3"/>
      <c r="C127" s="3"/>
      <c r="D127" s="3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8" x14ac:dyDescent="0.45">
      <c r="A128" s="3"/>
      <c r="B128" s="3"/>
      <c r="C128" s="3"/>
      <c r="D128" s="3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45">
      <c r="A129" s="3"/>
      <c r="B129" s="3"/>
      <c r="C129" s="3"/>
      <c r="D129" s="3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45">
      <c r="A130" s="3"/>
      <c r="B130" s="3"/>
      <c r="C130" s="3"/>
      <c r="D130" s="3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45">
      <c r="A131" s="3"/>
      <c r="B131" s="3"/>
      <c r="C131" s="3"/>
      <c r="D131" s="3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45">
      <c r="A132" s="3"/>
      <c r="B132" s="3"/>
      <c r="C132" s="3"/>
      <c r="D132" s="3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45">
      <c r="A133" s="3"/>
      <c r="B133" s="3"/>
      <c r="C133" s="3"/>
      <c r="D133" s="3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45">
      <c r="A134" s="3"/>
      <c r="B134" s="3"/>
      <c r="C134" s="3"/>
      <c r="D134" s="3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45">
      <c r="A135" s="3"/>
      <c r="B135" s="3"/>
      <c r="C135" s="3"/>
      <c r="D135" s="3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45">
      <c r="A136" s="3"/>
      <c r="B136" s="3"/>
      <c r="C136" s="3"/>
      <c r="D136" s="3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45">
      <c r="A137" s="3"/>
      <c r="B137" s="3"/>
      <c r="C137" s="3"/>
      <c r="D137" s="3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45">
      <c r="A138" s="3"/>
      <c r="B138" s="3"/>
      <c r="C138" s="3"/>
      <c r="D138" s="3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45">
      <c r="A139" s="3"/>
      <c r="B139" s="3"/>
      <c r="C139" s="3"/>
      <c r="D139" s="3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45">
      <c r="A140" s="3"/>
      <c r="B140" s="3"/>
      <c r="C140" s="3"/>
      <c r="D140" s="3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45">
      <c r="A141" s="3"/>
      <c r="B141" s="3"/>
      <c r="C141" s="3"/>
      <c r="D141" s="3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45">
      <c r="A142" s="3"/>
      <c r="B142" s="3"/>
      <c r="C142" s="3"/>
      <c r="D142" s="3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45">
      <c r="A143" s="3"/>
      <c r="B143" s="3"/>
      <c r="C143" s="3"/>
      <c r="D143" s="3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45">
      <c r="A144" s="3"/>
      <c r="B144" s="3"/>
      <c r="C144" s="3"/>
      <c r="D144" s="3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45">
      <c r="A145" s="3"/>
      <c r="B145" s="3"/>
      <c r="C145" s="3"/>
      <c r="D145" s="3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45">
      <c r="A146" s="3"/>
      <c r="B146" s="3"/>
      <c r="C146" s="3"/>
      <c r="D146" s="3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45">
      <c r="A147" s="3"/>
      <c r="B147" s="3"/>
      <c r="C147" s="3"/>
      <c r="D147" s="3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45">
      <c r="A148" s="3"/>
      <c r="B148" s="3"/>
      <c r="C148" s="3"/>
      <c r="D148" s="3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45">
      <c r="A149" s="3"/>
      <c r="B149" s="3"/>
      <c r="C149" s="3"/>
      <c r="D149" s="3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45">
      <c r="A150" s="3"/>
      <c r="B150" s="3"/>
      <c r="C150" s="3"/>
      <c r="D150" s="3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45">
      <c r="A151" s="3"/>
      <c r="B151" s="3"/>
      <c r="C151" s="3"/>
      <c r="D151" s="3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45">
      <c r="A152" s="3"/>
      <c r="B152" s="3"/>
      <c r="C152" s="3"/>
      <c r="D152" s="3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45">
      <c r="A153" s="3"/>
      <c r="B153" s="3"/>
      <c r="C153" s="3"/>
      <c r="D153" s="3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45">
      <c r="A154" s="3"/>
      <c r="B154" s="3"/>
      <c r="C154" s="3"/>
      <c r="D154" s="3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45">
      <c r="A155" s="3"/>
      <c r="B155" s="3"/>
      <c r="C155" s="3"/>
      <c r="D155" s="3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45">
      <c r="A156" s="3"/>
      <c r="B156" s="3"/>
      <c r="C156" s="3"/>
      <c r="D156" s="3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45">
      <c r="A157" s="3"/>
      <c r="B157" s="3"/>
      <c r="C157" s="3"/>
      <c r="D157" s="3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45">
      <c r="A158" s="3"/>
      <c r="B158" s="3"/>
      <c r="C158" s="3"/>
      <c r="D158" s="3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45">
      <c r="A159" s="3"/>
      <c r="B159" s="3"/>
      <c r="C159" s="3"/>
      <c r="D159" s="3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45">
      <c r="A160" s="3"/>
      <c r="B160" s="3"/>
      <c r="C160" s="3"/>
      <c r="D160" s="3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45">
      <c r="A161" s="3"/>
      <c r="B161" s="3"/>
      <c r="C161" s="3"/>
      <c r="D161" s="3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45">
      <c r="A162" s="3"/>
      <c r="B162" s="3"/>
      <c r="C162" s="3"/>
      <c r="D162" s="3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45">
      <c r="A163" s="3"/>
      <c r="B163" s="3"/>
      <c r="C163" s="3"/>
      <c r="D163" s="3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45">
      <c r="A164" s="3"/>
      <c r="B164" s="3"/>
      <c r="C164" s="3"/>
      <c r="D164" s="3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45">
      <c r="A165" s="3"/>
      <c r="B165" s="3"/>
      <c r="C165" s="3"/>
      <c r="D165" s="3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45">
      <c r="A166" s="3"/>
      <c r="B166" s="3"/>
      <c r="C166" s="3"/>
      <c r="D166" s="3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45">
      <c r="A167" s="3"/>
      <c r="B167" s="3"/>
      <c r="C167" s="3"/>
      <c r="D167" s="3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45">
      <c r="A168" s="3"/>
      <c r="B168" s="3"/>
      <c r="C168" s="3"/>
      <c r="D168" s="3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45">
      <c r="A169" s="3"/>
      <c r="B169" s="3"/>
      <c r="C169" s="3"/>
      <c r="D169" s="3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45">
      <c r="B170" s="3"/>
      <c r="C170" s="3"/>
      <c r="D170" s="3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45">
      <c r="B171" s="3"/>
      <c r="C171" s="3"/>
      <c r="D171" s="3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45">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45">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45">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45">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45">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5:36" x14ac:dyDescent="0.45">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5:36" x14ac:dyDescent="0.45">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5:36" x14ac:dyDescent="0.45">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5:36" x14ac:dyDescent="0.45">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5:36" x14ac:dyDescent="0.45">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5:36" x14ac:dyDescent="0.45">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5:36" x14ac:dyDescent="0.45">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5:36" x14ac:dyDescent="0.45">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5:36" x14ac:dyDescent="0.45">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5:36" x14ac:dyDescent="0.45">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5:36" x14ac:dyDescent="0.45">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5:36" x14ac:dyDescent="0.45">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5:36" x14ac:dyDescent="0.45">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5:36" x14ac:dyDescent="0.45">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5:36" x14ac:dyDescent="0.45">
      <c r="E191" s="3"/>
      <c r="F191" s="3"/>
      <c r="G191" s="3"/>
      <c r="H191" s="3"/>
      <c r="I191" s="3"/>
      <c r="J191" s="3"/>
      <c r="K191" s="3"/>
      <c r="L191" s="3"/>
      <c r="M191" s="3"/>
      <c r="N191" s="3"/>
      <c r="O191" s="3"/>
      <c r="P191" s="3"/>
      <c r="Q191" s="3"/>
      <c r="R191" s="3"/>
    </row>
    <row r="192" spans="5:36" x14ac:dyDescent="0.45">
      <c r="E192" s="3"/>
      <c r="F192" s="3"/>
      <c r="G192" s="3"/>
      <c r="H192" s="3"/>
      <c r="I192" s="3"/>
      <c r="J192" s="3"/>
      <c r="K192" s="3"/>
      <c r="L192" s="3"/>
      <c r="M192" s="3"/>
      <c r="N192" s="3"/>
      <c r="O192" s="3"/>
      <c r="P192" s="3"/>
      <c r="Q192" s="3"/>
      <c r="R192" s="3"/>
    </row>
    <row r="193" spans="5:18" x14ac:dyDescent="0.45">
      <c r="E193" s="3"/>
      <c r="F193" s="3"/>
      <c r="G193" s="3"/>
      <c r="H193" s="3"/>
      <c r="I193" s="3"/>
      <c r="J193" s="3"/>
      <c r="K193" s="3"/>
      <c r="L193" s="3"/>
      <c r="M193" s="3"/>
      <c r="N193" s="3"/>
      <c r="O193" s="3"/>
      <c r="P193" s="3"/>
      <c r="Q193" s="3"/>
      <c r="R193" s="3"/>
    </row>
    <row r="194" spans="5:18" x14ac:dyDescent="0.45">
      <c r="E194" s="3"/>
      <c r="F194" s="3"/>
      <c r="G194" s="3"/>
      <c r="H194" s="3"/>
      <c r="I194" s="3"/>
      <c r="J194" s="3"/>
      <c r="K194" s="3"/>
      <c r="L194" s="3"/>
      <c r="M194" s="3"/>
      <c r="N194" s="3"/>
      <c r="O194" s="3"/>
      <c r="P194" s="3"/>
      <c r="Q194" s="3"/>
      <c r="R194" s="3"/>
    </row>
    <row r="195" spans="5:18" x14ac:dyDescent="0.45">
      <c r="E195" s="3"/>
      <c r="F195" s="3"/>
      <c r="G195" s="3"/>
      <c r="H195" s="3"/>
      <c r="I195" s="3"/>
      <c r="J195" s="3"/>
      <c r="K195" s="3"/>
      <c r="L195" s="3"/>
      <c r="M195" s="3"/>
      <c r="N195" s="3"/>
      <c r="O195" s="3"/>
      <c r="P195" s="3"/>
      <c r="Q195" s="3"/>
      <c r="R195" s="3"/>
    </row>
    <row r="196" spans="5:18" x14ac:dyDescent="0.45">
      <c r="E196" s="3"/>
      <c r="F196" s="3"/>
      <c r="G196" s="3"/>
      <c r="H196" s="3"/>
      <c r="I196" s="3"/>
      <c r="J196" s="3"/>
      <c r="K196" s="3"/>
      <c r="L196" s="3"/>
      <c r="M196" s="3"/>
      <c r="N196" s="3"/>
      <c r="O196" s="3"/>
      <c r="P196" s="3"/>
      <c r="Q196" s="3"/>
      <c r="R196" s="3"/>
    </row>
    <row r="197" spans="5:18" x14ac:dyDescent="0.45">
      <c r="E197" s="3"/>
      <c r="F197" s="3"/>
      <c r="G197" s="3"/>
      <c r="H197" s="3"/>
      <c r="I197" s="3"/>
      <c r="J197" s="3"/>
      <c r="K197" s="3"/>
      <c r="L197" s="3"/>
      <c r="M197" s="3"/>
      <c r="N197" s="3"/>
      <c r="O197" s="3"/>
      <c r="P197" s="3"/>
      <c r="Q197" s="3"/>
      <c r="R197" s="3"/>
    </row>
    <row r="198" spans="5:18" x14ac:dyDescent="0.45">
      <c r="E198" s="3"/>
      <c r="F198" s="3"/>
      <c r="G198" s="3"/>
      <c r="H198" s="3"/>
      <c r="I198" s="3"/>
      <c r="J198" s="3"/>
      <c r="K198" s="3"/>
      <c r="L198" s="3"/>
      <c r="M198" s="3"/>
      <c r="N198" s="3"/>
      <c r="O198" s="3"/>
      <c r="P198" s="3"/>
      <c r="Q198" s="3"/>
      <c r="R198" s="3"/>
    </row>
    <row r="199" spans="5:18" x14ac:dyDescent="0.45">
      <c r="E199" s="3"/>
      <c r="F199" s="3"/>
      <c r="G199" s="3"/>
      <c r="H199" s="3"/>
      <c r="I199" s="3"/>
      <c r="J199" s="3"/>
      <c r="K199" s="3"/>
      <c r="L199" s="3"/>
      <c r="M199" s="3"/>
      <c r="N199" s="3"/>
      <c r="O199" s="3"/>
      <c r="P199" s="3"/>
      <c r="Q199" s="3"/>
      <c r="R199" s="3"/>
    </row>
    <row r="200" spans="5:18" x14ac:dyDescent="0.45">
      <c r="E200" s="3"/>
      <c r="F200" s="3"/>
      <c r="G200" s="3"/>
      <c r="H200" s="3"/>
      <c r="I200" s="3"/>
      <c r="J200" s="3"/>
      <c r="K200" s="3"/>
      <c r="L200" s="3"/>
      <c r="M200" s="3"/>
      <c r="N200" s="3"/>
      <c r="O200" s="3"/>
      <c r="P200" s="3"/>
      <c r="Q200" s="3"/>
      <c r="R200" s="3"/>
    </row>
    <row r="201" spans="5:18" x14ac:dyDescent="0.45">
      <c r="E201" s="3"/>
      <c r="F201" s="3"/>
      <c r="G201" s="3"/>
      <c r="H201" s="3"/>
      <c r="I201" s="3"/>
      <c r="J201" s="3"/>
      <c r="K201" s="3"/>
      <c r="L201" s="3"/>
      <c r="M201" s="3"/>
      <c r="N201" s="3"/>
      <c r="O201" s="3"/>
      <c r="P201" s="3"/>
      <c r="Q201" s="3"/>
      <c r="R201" s="3"/>
    </row>
    <row r="202" spans="5:18" x14ac:dyDescent="0.45">
      <c r="E202" s="3"/>
      <c r="F202" s="3"/>
      <c r="G202" s="3"/>
      <c r="H202" s="3"/>
      <c r="I202" s="3"/>
      <c r="J202" s="3"/>
      <c r="K202" s="3"/>
      <c r="L202" s="3"/>
      <c r="M202" s="3"/>
      <c r="N202" s="3"/>
      <c r="O202" s="3"/>
      <c r="P202" s="3"/>
      <c r="Q202" s="3"/>
      <c r="R202" s="3"/>
    </row>
    <row r="203" spans="5:18" x14ac:dyDescent="0.45">
      <c r="E203" s="3"/>
      <c r="F203" s="3"/>
      <c r="G203" s="3"/>
      <c r="H203" s="3"/>
      <c r="I203" s="3"/>
      <c r="J203" s="3"/>
      <c r="K203" s="3"/>
      <c r="L203" s="3"/>
      <c r="M203" s="3"/>
      <c r="N203" s="3"/>
      <c r="O203" s="3"/>
      <c r="P203" s="3"/>
      <c r="Q203" s="3"/>
      <c r="R203" s="3"/>
    </row>
    <row r="204" spans="5:18" x14ac:dyDescent="0.45">
      <c r="E204" s="3"/>
      <c r="F204" s="3"/>
      <c r="G204" s="3"/>
      <c r="H204" s="3"/>
      <c r="I204" s="3"/>
      <c r="J204" s="3"/>
      <c r="K204" s="3"/>
      <c r="L204" s="3"/>
      <c r="M204" s="3"/>
      <c r="N204" s="3"/>
      <c r="O204" s="3"/>
      <c r="P204" s="3"/>
      <c r="Q204" s="3"/>
      <c r="R204" s="3"/>
    </row>
    <row r="205" spans="5:18" x14ac:dyDescent="0.45">
      <c r="E205" s="3"/>
      <c r="F205" s="3"/>
      <c r="G205" s="3"/>
      <c r="H205" s="3"/>
      <c r="I205" s="3"/>
      <c r="J205" s="3"/>
      <c r="K205" s="3"/>
      <c r="L205" s="3"/>
      <c r="M205" s="3"/>
      <c r="N205" s="3"/>
      <c r="O205" s="3"/>
      <c r="P205" s="3"/>
      <c r="Q205" s="3"/>
      <c r="R205" s="3"/>
    </row>
    <row r="206" spans="5:18" x14ac:dyDescent="0.45">
      <c r="E206" s="3"/>
      <c r="F206" s="3"/>
      <c r="G206" s="3"/>
      <c r="H206" s="3"/>
      <c r="I206" s="3"/>
      <c r="J206" s="3"/>
      <c r="K206" s="3"/>
      <c r="L206" s="3"/>
      <c r="M206" s="3"/>
      <c r="N206" s="3"/>
      <c r="O206" s="3"/>
      <c r="P206" s="3"/>
      <c r="Q206" s="3"/>
      <c r="R206" s="3"/>
    </row>
    <row r="207" spans="5:18" x14ac:dyDescent="0.45">
      <c r="E207" s="3"/>
      <c r="F207" s="3"/>
      <c r="G207" s="3"/>
      <c r="H207" s="3"/>
      <c r="I207" s="3"/>
      <c r="J207" s="3"/>
      <c r="K207" s="3"/>
      <c r="L207" s="3"/>
      <c r="M207" s="3"/>
      <c r="N207" s="3"/>
      <c r="O207" s="3"/>
      <c r="P207" s="3"/>
      <c r="Q207" s="3"/>
      <c r="R207" s="3"/>
    </row>
    <row r="208" spans="5:18" x14ac:dyDescent="0.45">
      <c r="E208" s="3"/>
      <c r="F208" s="3"/>
      <c r="G208" s="3"/>
      <c r="H208" s="3"/>
      <c r="I208" s="3"/>
      <c r="J208" s="3"/>
      <c r="K208" s="3"/>
      <c r="L208" s="3"/>
      <c r="M208" s="3"/>
      <c r="N208" s="3"/>
      <c r="O208" s="3"/>
      <c r="P208" s="3"/>
      <c r="Q208" s="3"/>
      <c r="R208" s="3"/>
    </row>
    <row r="209" spans="5:18" x14ac:dyDescent="0.45">
      <c r="E209" s="3"/>
      <c r="F209" s="3"/>
      <c r="G209" s="3"/>
      <c r="H209" s="3"/>
      <c r="I209" s="3"/>
      <c r="J209" s="3"/>
      <c r="K209" s="3"/>
      <c r="L209" s="3"/>
      <c r="M209" s="3"/>
      <c r="N209" s="3"/>
      <c r="O209" s="3"/>
      <c r="P209" s="3"/>
      <c r="Q209" s="3"/>
      <c r="R209" s="3"/>
    </row>
    <row r="210" spans="5:18" x14ac:dyDescent="0.45">
      <c r="E210" s="3"/>
      <c r="F210" s="3"/>
      <c r="G210" s="3"/>
      <c r="H210" s="3"/>
      <c r="I210" s="3"/>
      <c r="J210" s="3"/>
      <c r="K210" s="3"/>
      <c r="L210" s="3"/>
      <c r="M210" s="3"/>
      <c r="N210" s="3"/>
      <c r="O210" s="3"/>
      <c r="P210" s="3"/>
      <c r="Q210" s="3"/>
      <c r="R210" s="3"/>
    </row>
    <row r="211" spans="5:18" x14ac:dyDescent="0.45">
      <c r="E211" s="3"/>
      <c r="F211" s="3"/>
      <c r="G211" s="3"/>
      <c r="H211" s="3"/>
      <c r="I211" s="3"/>
      <c r="J211" s="3"/>
      <c r="K211" s="3"/>
      <c r="L211" s="3"/>
      <c r="M211" s="3"/>
      <c r="N211" s="3"/>
      <c r="O211" s="3"/>
      <c r="P211" s="3"/>
      <c r="Q211" s="3"/>
      <c r="R211" s="3"/>
    </row>
    <row r="212" spans="5:18" x14ac:dyDescent="0.45">
      <c r="E212" s="3"/>
      <c r="F212" s="3"/>
      <c r="G212" s="3"/>
      <c r="H212" s="3"/>
      <c r="I212" s="3"/>
      <c r="J212" s="3"/>
      <c r="K212" s="3"/>
      <c r="L212" s="3"/>
      <c r="M212" s="3"/>
      <c r="N212" s="3"/>
      <c r="O212" s="3"/>
      <c r="P212" s="3"/>
      <c r="Q212" s="3"/>
      <c r="R212" s="3"/>
    </row>
    <row r="213" spans="5:18" x14ac:dyDescent="0.45">
      <c r="E213" s="3"/>
      <c r="F213" s="3"/>
      <c r="G213" s="3"/>
      <c r="H213" s="3"/>
      <c r="I213" s="3"/>
      <c r="J213" s="3"/>
      <c r="K213" s="3"/>
      <c r="L213" s="3"/>
      <c r="M213" s="3"/>
      <c r="N213" s="3"/>
      <c r="O213" s="3"/>
      <c r="P213" s="3"/>
      <c r="Q213" s="3"/>
      <c r="R213" s="3"/>
    </row>
    <row r="214" spans="5:18" x14ac:dyDescent="0.45">
      <c r="E214" s="3"/>
      <c r="F214" s="3"/>
      <c r="G214" s="3"/>
      <c r="H214" s="3"/>
      <c r="I214" s="3"/>
      <c r="J214" s="3"/>
      <c r="K214" s="3"/>
      <c r="L214" s="3"/>
      <c r="M214" s="3"/>
      <c r="N214" s="3"/>
      <c r="O214" s="3"/>
      <c r="P214" s="3"/>
      <c r="Q214" s="3"/>
      <c r="R214" s="3"/>
    </row>
    <row r="215" spans="5:18" x14ac:dyDescent="0.45">
      <c r="E215" s="3"/>
      <c r="F215" s="3"/>
      <c r="G215" s="3"/>
      <c r="H215" s="3"/>
      <c r="I215" s="3"/>
      <c r="J215" s="3"/>
      <c r="K215" s="3"/>
      <c r="L215" s="3"/>
      <c r="M215" s="3"/>
      <c r="N215" s="3"/>
      <c r="O215" s="3"/>
      <c r="P215" s="3"/>
      <c r="Q215" s="3"/>
      <c r="R215" s="3"/>
    </row>
    <row r="216" spans="5:18" x14ac:dyDescent="0.45">
      <c r="E216" s="3"/>
      <c r="F216" s="3"/>
      <c r="G216" s="3"/>
      <c r="H216" s="3"/>
      <c r="I216" s="3"/>
      <c r="J216" s="3"/>
      <c r="K216" s="3"/>
      <c r="L216" s="3"/>
      <c r="M216" s="3"/>
      <c r="N216" s="3"/>
      <c r="O216" s="3"/>
      <c r="P216" s="3"/>
      <c r="Q216" s="3"/>
      <c r="R216" s="3"/>
    </row>
    <row r="217" spans="5:18" x14ac:dyDescent="0.45">
      <c r="E217" s="3"/>
      <c r="F217" s="3"/>
      <c r="G217" s="3"/>
      <c r="H217" s="3"/>
      <c r="I217" s="3"/>
      <c r="J217" s="3"/>
      <c r="K217" s="3"/>
      <c r="L217" s="3"/>
      <c r="M217" s="3"/>
      <c r="N217" s="3"/>
      <c r="O217" s="3"/>
      <c r="P217" s="3"/>
      <c r="Q217" s="3"/>
      <c r="R217" s="3"/>
    </row>
    <row r="218" spans="5:18" x14ac:dyDescent="0.45">
      <c r="E218" s="3"/>
      <c r="F218" s="3"/>
      <c r="G218" s="3"/>
      <c r="H218" s="3"/>
      <c r="I218" s="3"/>
      <c r="J218" s="3"/>
      <c r="K218" s="3"/>
      <c r="L218" s="3"/>
      <c r="M218" s="3"/>
      <c r="N218" s="3"/>
      <c r="O218" s="3"/>
      <c r="P218" s="3"/>
      <c r="Q218" s="3"/>
      <c r="R218" s="3"/>
    </row>
    <row r="219" spans="5:18" x14ac:dyDescent="0.45">
      <c r="E219" s="3"/>
      <c r="F219" s="3"/>
      <c r="G219" s="3"/>
      <c r="H219" s="3"/>
      <c r="I219" s="3"/>
      <c r="J219" s="3"/>
      <c r="K219" s="3"/>
      <c r="L219" s="3"/>
      <c r="M219" s="3"/>
      <c r="N219" s="3"/>
      <c r="O219" s="3"/>
      <c r="P219" s="3"/>
      <c r="Q219" s="3"/>
      <c r="R219" s="3"/>
    </row>
    <row r="220" spans="5:18" x14ac:dyDescent="0.45">
      <c r="E220" s="3"/>
      <c r="F220" s="3"/>
      <c r="G220" s="3"/>
      <c r="H220" s="3"/>
      <c r="I220" s="3"/>
      <c r="J220" s="3"/>
      <c r="K220" s="3"/>
      <c r="L220" s="3"/>
      <c r="M220" s="3"/>
      <c r="N220" s="3"/>
      <c r="O220" s="3"/>
      <c r="P220" s="3"/>
      <c r="Q220" s="3"/>
      <c r="R220" s="3"/>
    </row>
    <row r="221" spans="5:18" x14ac:dyDescent="0.45">
      <c r="E221" s="3"/>
      <c r="F221" s="3"/>
      <c r="G221" s="3"/>
      <c r="H221" s="3"/>
      <c r="I221" s="3"/>
      <c r="J221" s="3"/>
      <c r="K221" s="3"/>
      <c r="L221" s="3"/>
      <c r="M221" s="3"/>
      <c r="N221" s="3"/>
      <c r="O221" s="3"/>
      <c r="P221" s="3"/>
      <c r="Q221" s="3"/>
      <c r="R221" s="3"/>
    </row>
    <row r="222" spans="5:18" x14ac:dyDescent="0.45">
      <c r="E222" s="3"/>
      <c r="F222" s="3"/>
      <c r="G222" s="3"/>
      <c r="H222" s="3"/>
      <c r="I222" s="3"/>
      <c r="J222" s="3"/>
      <c r="K222" s="3"/>
      <c r="L222" s="3"/>
      <c r="M222" s="3"/>
      <c r="N222" s="3"/>
      <c r="O222" s="3"/>
      <c r="P222" s="3"/>
      <c r="Q222" s="3"/>
      <c r="R222" s="3"/>
    </row>
    <row r="223" spans="5:18" x14ac:dyDescent="0.45">
      <c r="E223" s="3"/>
      <c r="F223" s="3"/>
      <c r="G223" s="3"/>
      <c r="H223" s="3"/>
      <c r="I223" s="3"/>
      <c r="J223" s="3"/>
      <c r="K223" s="3"/>
      <c r="L223" s="3"/>
      <c r="M223" s="3"/>
      <c r="N223" s="3"/>
      <c r="O223" s="3"/>
      <c r="P223" s="3"/>
      <c r="Q223" s="3"/>
      <c r="R223" s="3"/>
    </row>
    <row r="224" spans="5:18" x14ac:dyDescent="0.45">
      <c r="E224" s="3"/>
      <c r="F224" s="3"/>
      <c r="G224" s="3"/>
      <c r="H224" s="3"/>
      <c r="I224" s="3"/>
      <c r="J224" s="3"/>
      <c r="K224" s="3"/>
      <c r="L224" s="3"/>
      <c r="M224" s="3"/>
      <c r="N224" s="3"/>
      <c r="O224" s="3"/>
      <c r="P224" s="3"/>
      <c r="Q224" s="3"/>
      <c r="R224" s="3"/>
    </row>
    <row r="225" spans="5:18" x14ac:dyDescent="0.45">
      <c r="E225" s="3"/>
      <c r="F225" s="3"/>
      <c r="G225" s="3"/>
      <c r="H225" s="3"/>
      <c r="I225" s="3"/>
      <c r="J225" s="3"/>
      <c r="K225" s="3"/>
      <c r="L225" s="3"/>
      <c r="M225" s="3"/>
      <c r="N225" s="3"/>
      <c r="O225" s="3"/>
      <c r="P225" s="3"/>
      <c r="Q225" s="3"/>
      <c r="R225" s="3"/>
    </row>
    <row r="226" spans="5:18" x14ac:dyDescent="0.45">
      <c r="E226" s="3"/>
      <c r="F226" s="3"/>
      <c r="G226" s="3"/>
      <c r="H226" s="3"/>
      <c r="I226" s="3"/>
      <c r="J226" s="3"/>
      <c r="K226" s="3"/>
      <c r="L226" s="3"/>
      <c r="M226" s="3"/>
      <c r="N226" s="3"/>
      <c r="O226" s="3"/>
      <c r="P226" s="3"/>
      <c r="Q226" s="3"/>
      <c r="R226" s="3"/>
    </row>
    <row r="227" spans="5:18" x14ac:dyDescent="0.45">
      <c r="E227" s="3"/>
      <c r="F227" s="3"/>
      <c r="G227" s="3"/>
      <c r="H227" s="3"/>
      <c r="I227" s="3"/>
      <c r="J227" s="3"/>
      <c r="K227" s="3"/>
      <c r="L227" s="3"/>
      <c r="M227" s="3"/>
      <c r="N227" s="3"/>
      <c r="O227" s="3"/>
      <c r="P227" s="3"/>
      <c r="Q227" s="3"/>
      <c r="R227" s="3"/>
    </row>
    <row r="228" spans="5:18" x14ac:dyDescent="0.45">
      <c r="E228" s="3"/>
      <c r="F228" s="3"/>
      <c r="G228" s="3"/>
      <c r="H228" s="3"/>
      <c r="I228" s="3"/>
      <c r="J228" s="3"/>
      <c r="K228" s="3"/>
      <c r="L228" s="3"/>
      <c r="M228" s="3"/>
      <c r="N228" s="3"/>
      <c r="O228" s="3"/>
      <c r="P228" s="3"/>
      <c r="Q228" s="3"/>
      <c r="R228" s="3"/>
    </row>
    <row r="229" spans="5:18" x14ac:dyDescent="0.45">
      <c r="E229" s="3"/>
      <c r="F229" s="3"/>
      <c r="G229" s="3"/>
      <c r="H229" s="3"/>
      <c r="I229" s="3"/>
      <c r="J229" s="3"/>
      <c r="K229" s="3"/>
      <c r="L229" s="3"/>
      <c r="M229" s="3"/>
      <c r="N229" s="3"/>
      <c r="O229" s="3"/>
      <c r="P229" s="3"/>
      <c r="Q229" s="3"/>
      <c r="R229" s="3"/>
    </row>
    <row r="230" spans="5:18" x14ac:dyDescent="0.45">
      <c r="E230" s="3"/>
      <c r="F230" s="3"/>
      <c r="G230" s="3"/>
      <c r="H230" s="3"/>
      <c r="I230" s="3"/>
      <c r="J230" s="3"/>
      <c r="K230" s="3"/>
      <c r="L230" s="3"/>
      <c r="M230" s="3"/>
      <c r="N230" s="3"/>
      <c r="O230" s="3"/>
      <c r="P230" s="3"/>
      <c r="Q230" s="3"/>
      <c r="R230" s="3"/>
    </row>
    <row r="231" spans="5:18" x14ac:dyDescent="0.45">
      <c r="E231" s="3"/>
      <c r="F231" s="3"/>
      <c r="G231" s="3"/>
      <c r="H231" s="3"/>
      <c r="I231" s="3"/>
      <c r="J231" s="3"/>
      <c r="K231" s="3"/>
      <c r="L231" s="3"/>
      <c r="M231" s="3"/>
      <c r="N231" s="3"/>
      <c r="O231" s="3"/>
      <c r="P231" s="3"/>
      <c r="Q231" s="3"/>
      <c r="R231" s="3"/>
    </row>
    <row r="232" spans="5:18" x14ac:dyDescent="0.45">
      <c r="E232" s="3"/>
      <c r="F232" s="3"/>
      <c r="G232" s="3"/>
      <c r="H232" s="3"/>
      <c r="I232" s="3"/>
      <c r="J232" s="3"/>
      <c r="K232" s="3"/>
      <c r="L232" s="3"/>
      <c r="M232" s="3"/>
      <c r="N232" s="3"/>
      <c r="O232" s="3"/>
      <c r="P232" s="3"/>
      <c r="Q232" s="3"/>
      <c r="R232" s="3"/>
    </row>
    <row r="233" spans="5:18" x14ac:dyDescent="0.45">
      <c r="E233" s="3"/>
      <c r="F233" s="3"/>
      <c r="G233" s="3"/>
      <c r="H233" s="3"/>
      <c r="I233" s="3"/>
      <c r="J233" s="3"/>
      <c r="K233" s="3"/>
      <c r="L233" s="3"/>
      <c r="M233" s="3"/>
      <c r="N233" s="3"/>
      <c r="O233" s="3"/>
      <c r="P233" s="3"/>
      <c r="Q233" s="3"/>
      <c r="R233" s="3"/>
    </row>
    <row r="234" spans="5:18" x14ac:dyDescent="0.45">
      <c r="E234" s="3"/>
      <c r="F234" s="3"/>
      <c r="G234" s="3"/>
      <c r="H234" s="3"/>
      <c r="I234" s="3"/>
      <c r="J234" s="3"/>
      <c r="K234" s="3"/>
      <c r="L234" s="3"/>
      <c r="M234" s="3"/>
      <c r="N234" s="3"/>
      <c r="O234" s="3"/>
      <c r="P234" s="3"/>
      <c r="Q234" s="3"/>
      <c r="R234" s="3"/>
    </row>
    <row r="235" spans="5:18" x14ac:dyDescent="0.45">
      <c r="E235" s="3"/>
      <c r="F235" s="3"/>
      <c r="G235" s="3"/>
      <c r="H235" s="3"/>
      <c r="I235" s="3"/>
      <c r="J235" s="3"/>
      <c r="K235" s="3"/>
      <c r="L235" s="3"/>
      <c r="M235" s="3"/>
      <c r="N235" s="3"/>
      <c r="O235" s="3"/>
      <c r="P235" s="3"/>
      <c r="Q235" s="3"/>
      <c r="R235" s="3"/>
    </row>
    <row r="236" spans="5:18" x14ac:dyDescent="0.45">
      <c r="E236" s="3"/>
      <c r="F236" s="3"/>
      <c r="G236" s="3"/>
      <c r="H236" s="3"/>
      <c r="I236" s="3"/>
      <c r="J236" s="3"/>
      <c r="K236" s="3"/>
      <c r="L236" s="3"/>
      <c r="M236" s="3"/>
      <c r="N236" s="3"/>
      <c r="O236" s="3"/>
      <c r="P236" s="3"/>
      <c r="Q236" s="3"/>
      <c r="R236" s="3"/>
    </row>
    <row r="237" spans="5:18" x14ac:dyDescent="0.45">
      <c r="E237" s="3"/>
      <c r="F237" s="3"/>
      <c r="G237" s="3"/>
      <c r="H237" s="3"/>
      <c r="I237" s="3"/>
      <c r="J237" s="3"/>
      <c r="K237" s="3"/>
      <c r="L237" s="3"/>
      <c r="M237" s="3"/>
      <c r="N237" s="3"/>
      <c r="O237" s="3"/>
      <c r="P237" s="3"/>
      <c r="Q237" s="3"/>
      <c r="R237" s="3"/>
    </row>
    <row r="238" spans="5:18" x14ac:dyDescent="0.45">
      <c r="E238" s="3"/>
      <c r="F238" s="3"/>
      <c r="G238" s="3"/>
      <c r="H238" s="3"/>
      <c r="I238" s="3"/>
      <c r="J238" s="3"/>
      <c r="K238" s="3"/>
      <c r="L238" s="3"/>
      <c r="M238" s="3"/>
      <c r="N238" s="3"/>
      <c r="O238" s="3"/>
      <c r="P238" s="3"/>
      <c r="Q238" s="3"/>
      <c r="R238" s="3"/>
    </row>
    <row r="239" spans="5:18" x14ac:dyDescent="0.45">
      <c r="E239" s="3"/>
      <c r="F239" s="3"/>
      <c r="G239" s="3"/>
      <c r="H239" s="3"/>
      <c r="I239" s="3"/>
      <c r="J239" s="3"/>
      <c r="K239" s="3"/>
      <c r="L239" s="3"/>
      <c r="M239" s="3"/>
      <c r="N239" s="3"/>
      <c r="O239" s="3"/>
      <c r="P239" s="3"/>
      <c r="Q239" s="3"/>
      <c r="R239" s="3"/>
    </row>
    <row r="240" spans="5:18" x14ac:dyDescent="0.45">
      <c r="E240" s="3"/>
      <c r="F240" s="3"/>
      <c r="G240" s="3"/>
      <c r="H240" s="3"/>
      <c r="I240" s="3"/>
      <c r="J240" s="3"/>
      <c r="K240" s="3"/>
      <c r="L240" s="3"/>
      <c r="M240" s="3"/>
      <c r="N240" s="3"/>
      <c r="O240" s="3"/>
      <c r="P240" s="3"/>
      <c r="Q240" s="3"/>
      <c r="R240" s="3"/>
    </row>
    <row r="241" spans="5:18" x14ac:dyDescent="0.45">
      <c r="E241" s="3"/>
      <c r="F241" s="3"/>
      <c r="G241" s="3"/>
      <c r="H241" s="3"/>
      <c r="I241" s="3"/>
      <c r="J241" s="3"/>
      <c r="K241" s="3"/>
      <c r="L241" s="3"/>
      <c r="M241" s="3"/>
      <c r="N241" s="3"/>
      <c r="O241" s="3"/>
      <c r="P241" s="3"/>
      <c r="Q241" s="3"/>
      <c r="R241" s="3"/>
    </row>
    <row r="242" spans="5:18" x14ac:dyDescent="0.45">
      <c r="E242" s="3"/>
      <c r="F242" s="3"/>
      <c r="G242" s="3"/>
      <c r="H242" s="3"/>
      <c r="I242" s="3"/>
      <c r="J242" s="3"/>
      <c r="K242" s="3"/>
      <c r="L242" s="3"/>
      <c r="M242" s="3"/>
      <c r="N242" s="3"/>
      <c r="O242" s="3"/>
      <c r="P242" s="3"/>
      <c r="Q242" s="3"/>
      <c r="R242" s="3"/>
    </row>
    <row r="243" spans="5:18" x14ac:dyDescent="0.45">
      <c r="E243" s="3"/>
      <c r="F243" s="3"/>
      <c r="G243" s="3"/>
      <c r="H243" s="3"/>
      <c r="I243" s="3"/>
      <c r="J243" s="3"/>
      <c r="K243" s="3"/>
      <c r="L243" s="3"/>
      <c r="M243" s="3"/>
      <c r="N243" s="3"/>
      <c r="O243" s="3"/>
      <c r="P243" s="3"/>
      <c r="Q243" s="3"/>
      <c r="R243" s="3"/>
    </row>
    <row r="244" spans="5:18" x14ac:dyDescent="0.45">
      <c r="E244" s="3"/>
      <c r="F244" s="3"/>
      <c r="G244" s="3"/>
      <c r="H244" s="3"/>
      <c r="I244" s="3"/>
      <c r="J244" s="3"/>
      <c r="K244" s="3"/>
      <c r="L244" s="3"/>
      <c r="M244" s="3"/>
      <c r="N244" s="3"/>
      <c r="O244" s="3"/>
      <c r="P244" s="3"/>
      <c r="Q244" s="3"/>
      <c r="R244" s="3"/>
    </row>
    <row r="245" spans="5:18" x14ac:dyDescent="0.45">
      <c r="E245" s="3"/>
      <c r="F245" s="3"/>
      <c r="G245" s="3"/>
      <c r="H245" s="3"/>
      <c r="I245" s="3"/>
      <c r="J245" s="3"/>
      <c r="K245" s="3"/>
      <c r="L245" s="3"/>
      <c r="M245" s="3"/>
      <c r="N245" s="3"/>
      <c r="O245" s="3"/>
      <c r="P245" s="3"/>
      <c r="Q245" s="3"/>
      <c r="R245" s="3"/>
    </row>
    <row r="246" spans="5:18" x14ac:dyDescent="0.45">
      <c r="E246" s="3"/>
      <c r="F246" s="3"/>
      <c r="G246" s="3"/>
      <c r="H246" s="3"/>
      <c r="I246" s="3"/>
      <c r="J246" s="3"/>
      <c r="K246" s="3"/>
      <c r="L246" s="3"/>
      <c r="M246" s="3"/>
      <c r="N246" s="3"/>
      <c r="O246" s="3"/>
      <c r="P246" s="3"/>
      <c r="Q246" s="3"/>
      <c r="R246" s="3"/>
    </row>
    <row r="247" spans="5:18" x14ac:dyDescent="0.45">
      <c r="E247" s="3"/>
      <c r="F247" s="3"/>
      <c r="G247" s="3"/>
      <c r="H247" s="3"/>
      <c r="I247" s="3"/>
      <c r="J247" s="3"/>
      <c r="K247" s="3"/>
      <c r="L247" s="3"/>
      <c r="M247" s="3"/>
      <c r="N247" s="3"/>
      <c r="O247" s="3"/>
      <c r="P247" s="3"/>
      <c r="Q247" s="3"/>
      <c r="R247" s="3"/>
    </row>
    <row r="248" spans="5:18" x14ac:dyDescent="0.45">
      <c r="E248" s="3"/>
      <c r="F248" s="3"/>
      <c r="G248" s="3"/>
      <c r="H248" s="3"/>
      <c r="I248" s="3"/>
      <c r="J248" s="3"/>
      <c r="K248" s="3"/>
      <c r="L248" s="3"/>
      <c r="M248" s="3"/>
      <c r="N248" s="3"/>
      <c r="O248" s="3"/>
      <c r="P248" s="3"/>
      <c r="Q248" s="3"/>
      <c r="R248" s="3"/>
    </row>
    <row r="249" spans="5:18" x14ac:dyDescent="0.45">
      <c r="E249" s="3"/>
      <c r="F249" s="3"/>
      <c r="G249" s="3"/>
      <c r="H249" s="3"/>
      <c r="I249" s="3"/>
      <c r="J249" s="3"/>
      <c r="K249" s="3"/>
      <c r="L249" s="3"/>
      <c r="M249" s="3"/>
      <c r="N249" s="3"/>
      <c r="O249" s="3"/>
      <c r="P249" s="3"/>
      <c r="Q249" s="3"/>
      <c r="R249" s="3"/>
    </row>
    <row r="250" spans="5:18" x14ac:dyDescent="0.45">
      <c r="E250" s="3"/>
      <c r="F250" s="3"/>
      <c r="G250" s="3"/>
      <c r="H250" s="3"/>
      <c r="I250" s="3"/>
      <c r="J250" s="3"/>
      <c r="K250" s="3"/>
      <c r="L250" s="3"/>
      <c r="M250" s="3"/>
      <c r="N250" s="3"/>
      <c r="O250" s="3"/>
      <c r="P250" s="3"/>
      <c r="Q250" s="3"/>
      <c r="R250" s="3"/>
    </row>
    <row r="251" spans="5:18" x14ac:dyDescent="0.45">
      <c r="E251" s="3"/>
      <c r="F251" s="3"/>
      <c r="G251" s="3"/>
      <c r="H251" s="3"/>
      <c r="I251" s="3"/>
      <c r="J251" s="3"/>
      <c r="K251" s="3"/>
      <c r="L251" s="3"/>
      <c r="M251" s="3"/>
      <c r="N251" s="3"/>
      <c r="O251" s="3"/>
      <c r="P251" s="3"/>
      <c r="Q251" s="3"/>
      <c r="R251" s="3"/>
    </row>
    <row r="252" spans="5:18" x14ac:dyDescent="0.45">
      <c r="E252" s="3"/>
      <c r="F252" s="3"/>
      <c r="G252" s="3"/>
      <c r="H252" s="3"/>
      <c r="I252" s="3"/>
      <c r="J252" s="3"/>
      <c r="K252" s="3"/>
      <c r="L252" s="3"/>
      <c r="M252" s="3"/>
      <c r="N252" s="3"/>
      <c r="O252" s="3"/>
      <c r="P252" s="3"/>
      <c r="Q252" s="3"/>
      <c r="R252" s="3"/>
    </row>
    <row r="253" spans="5:18" x14ac:dyDescent="0.45">
      <c r="E253" s="3"/>
      <c r="F253" s="3"/>
      <c r="G253" s="3"/>
      <c r="H253" s="3"/>
      <c r="I253" s="3"/>
      <c r="J253" s="3"/>
      <c r="K253" s="3"/>
      <c r="L253" s="3"/>
      <c r="M253" s="3"/>
      <c r="N253" s="3"/>
      <c r="O253" s="3"/>
      <c r="P253" s="3"/>
      <c r="Q253" s="3"/>
      <c r="R253" s="3"/>
    </row>
    <row r="254" spans="5:18" x14ac:dyDescent="0.45">
      <c r="E254" s="3"/>
      <c r="F254" s="3"/>
      <c r="G254" s="3"/>
      <c r="H254" s="3"/>
      <c r="I254" s="3"/>
      <c r="J254" s="3"/>
      <c r="K254" s="3"/>
      <c r="L254" s="3"/>
      <c r="M254" s="3"/>
      <c r="N254" s="3"/>
      <c r="O254" s="3"/>
      <c r="P254" s="3"/>
      <c r="Q254" s="3"/>
      <c r="R254" s="3"/>
    </row>
    <row r="255" spans="5:18" x14ac:dyDescent="0.45">
      <c r="E255" s="3"/>
      <c r="F255" s="3"/>
      <c r="G255" s="3"/>
      <c r="H255" s="3"/>
      <c r="I255" s="3"/>
      <c r="J255" s="3"/>
      <c r="K255" s="3"/>
      <c r="L255" s="3"/>
      <c r="M255" s="3"/>
      <c r="N255" s="3"/>
      <c r="O255" s="3"/>
      <c r="P255" s="3"/>
      <c r="Q255" s="3"/>
      <c r="R255" s="3"/>
    </row>
    <row r="256" spans="5:18" x14ac:dyDescent="0.45">
      <c r="L256" s="3"/>
      <c r="M256" s="3"/>
      <c r="N256" s="3"/>
      <c r="O256" s="3"/>
      <c r="P256" s="3"/>
      <c r="Q256" s="3"/>
      <c r="R256" s="3"/>
    </row>
    <row r="257" spans="12:18" x14ac:dyDescent="0.45">
      <c r="L257" s="3"/>
      <c r="M257" s="3"/>
      <c r="N257" s="3"/>
      <c r="O257" s="3"/>
      <c r="P257" s="3"/>
      <c r="Q257" s="3"/>
      <c r="R257" s="3"/>
    </row>
  </sheetData>
  <mergeCells count="12">
    <mergeCell ref="E84:I84"/>
    <mergeCell ref="E11:I11"/>
    <mergeCell ref="E13:I13"/>
    <mergeCell ref="E15:I15"/>
    <mergeCell ref="E19:I19"/>
    <mergeCell ref="E21:I21"/>
    <mergeCell ref="E25:I25"/>
    <mergeCell ref="E26:I26"/>
    <mergeCell ref="E33:I33"/>
    <mergeCell ref="E34:I34"/>
    <mergeCell ref="D37:I37"/>
    <mergeCell ref="E69:I6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2D5018F-02AE-41AF-BFC4-777DEBF99EFA}">
          <x14:formula1>
            <xm:f>Støtteark!$B$4:$B$11</xm:f>
          </x14:formula1>
          <xm:sqref>H64</xm:sqref>
        </x14:dataValidation>
        <x14:dataValidation type="list" allowBlank="1" showInputMessage="1" showErrorMessage="1" xr:uid="{261CBCEB-88F5-4BE4-99D8-B1955B8544F8}">
          <x14:formula1>
            <xm:f>Støtteark!$B$3:$B$11</xm:f>
          </x14:formula1>
          <xm:sqref>H40:H63</xm:sqref>
        </x14:dataValidation>
        <x14:dataValidation type="list" allowBlank="1" showInputMessage="1" showErrorMessage="1" xr:uid="{EA74D22C-A293-460E-8CDA-AA65BBF68156}">
          <x14:formula1>
            <xm:f>Støtteark!$M$3:$M$8</xm:f>
          </x14:formula1>
          <xm:sqref>E34:E35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383B1FF857C419B49CE1C8101A7D0" ma:contentTypeVersion="10" ma:contentTypeDescription="Opprett et nytt dokument." ma:contentTypeScope="" ma:versionID="2ccead90ce6132cfa716125622a0c3fd">
  <xsd:schema xmlns:xsd="http://www.w3.org/2001/XMLSchema" xmlns:xs="http://www.w3.org/2001/XMLSchema" xmlns:p="http://schemas.microsoft.com/office/2006/metadata/properties" xmlns:ns2="cc97cefb-9069-47ed-9677-b4e0028ca3b2" xmlns:ns3="62e8883c-5188-4302-a00a-120ef88c78b8" xmlns:ns4="2d72f452-c26d-4edb-87d6-ebebcb360dd6" targetNamespace="http://schemas.microsoft.com/office/2006/metadata/properties" ma:root="true" ma:fieldsID="1bf28334fd97988ef086d4ab81a90d0c" ns2:_="" ns3:_="" ns4:_="">
    <xsd:import namespace="cc97cefb-9069-47ed-9677-b4e0028ca3b2"/>
    <xsd:import namespace="62e8883c-5188-4302-a00a-120ef88c78b8"/>
    <xsd:import namespace="2d72f452-c26d-4edb-87d6-ebebcb360dd6"/>
    <xsd:element name="properties">
      <xsd:complexType>
        <xsd:sequence>
          <xsd:element name="documentManagement">
            <xsd:complexType>
              <xsd:all>
                <xsd:element ref="ns2:MediaServiceMetadata" minOccurs="0"/>
                <xsd:element ref="ns2:MediaServiceFastMetadata" minOccurs="0"/>
                <xsd:element ref="ns3:IN_Archiving_ArchiveId"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7cefb-9069-47ed-9677-b4e0028ca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ArchiveId" ma:index="10" nillable="true" ma:displayName="Archive Number" ma:description="Case number from ePhorte" ma:internalName="Archive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72f452-c26d-4edb-87d6-ebebcb360dd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_Archiving_ArchiveId xmlns="62e8883c-5188-4302-a00a-120ef88c78b8" xsi:nil="true"/>
    <SharedWithUsers xmlns="2d72f452-c26d-4edb-87d6-ebebcb360dd6">
      <UserInfo>
        <DisplayName>Line Magnussen</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A96C87-AA25-4EA2-8494-9042F84A5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7cefb-9069-47ed-9677-b4e0028ca3b2"/>
    <ds:schemaRef ds:uri="62e8883c-5188-4302-a00a-120ef88c78b8"/>
    <ds:schemaRef ds:uri="2d72f452-c26d-4edb-87d6-ebebcb360d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5CD5D9-0C51-41F1-9ACD-28573463B3A0}">
  <ds:schemaRefs>
    <ds:schemaRef ds:uri="http://schemas.microsoft.com/office/2006/documentManagement/types"/>
    <ds:schemaRef ds:uri="http://schemas.microsoft.com/office/2006/metadata/properties"/>
    <ds:schemaRef ds:uri="62e8883c-5188-4302-a00a-120ef88c78b8"/>
    <ds:schemaRef ds:uri="http://purl.org/dc/terms/"/>
    <ds:schemaRef ds:uri="6ee981c3-3e74-458b-9583-f389e4bc4216"/>
    <ds:schemaRef ds:uri="http://schemas.microsoft.com/office/infopath/2007/PartnerControls"/>
    <ds:schemaRef ds:uri="http://purl.org/dc/dcmitype/"/>
    <ds:schemaRef ds:uri="http://purl.org/dc/elements/1.1/"/>
    <ds:schemaRef ds:uri="http://schemas.openxmlformats.org/package/2006/metadata/core-properties"/>
    <ds:schemaRef ds:uri="22ec2873-70db-48b6-9e8e-0f15b2da4ba7"/>
    <ds:schemaRef ds:uri="http://www.w3.org/XML/1998/namespace"/>
    <ds:schemaRef ds:uri="2d72f452-c26d-4edb-87d6-ebebcb360dd6"/>
  </ds:schemaRefs>
</ds:datastoreItem>
</file>

<file path=customXml/itemProps3.xml><?xml version="1.0" encoding="utf-8"?>
<ds:datastoreItem xmlns:ds="http://schemas.openxmlformats.org/officeDocument/2006/customXml" ds:itemID="{F8A13EF0-3341-4195-8A0A-7482FA436F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22</vt:i4>
      </vt:variant>
    </vt:vector>
  </HeadingPairs>
  <TitlesOfParts>
    <vt:vector size="22" baseType="lpstr">
      <vt:lpstr>Totaloversikt- føres inn i esøk</vt:lpstr>
      <vt:lpstr>Eksempel-fane</vt:lpstr>
      <vt:lpstr>Opplæring 1</vt:lpstr>
      <vt:lpstr>Opplæring 2</vt:lpstr>
      <vt:lpstr>Opplæring 3</vt:lpstr>
      <vt:lpstr>Opplæring 4</vt:lpstr>
      <vt:lpstr>Opplæring 5</vt:lpstr>
      <vt:lpstr>Opplæring 6</vt:lpstr>
      <vt:lpstr>Opplæring 7</vt:lpstr>
      <vt:lpstr>Opplæring 8</vt:lpstr>
      <vt:lpstr>Forstudie 1</vt:lpstr>
      <vt:lpstr>Forstudie 2</vt:lpstr>
      <vt:lpstr>Forstudie 3</vt:lpstr>
      <vt:lpstr>Forstudie 4</vt:lpstr>
      <vt:lpstr>Forstudie 5</vt:lpstr>
      <vt:lpstr>Forstudie 6</vt:lpstr>
      <vt:lpstr>Forstudie 7</vt:lpstr>
      <vt:lpstr>Forstudie 8</vt:lpstr>
      <vt:lpstr>Investering 1</vt:lpstr>
      <vt:lpstr>Investering 2</vt:lpstr>
      <vt:lpstr>Støtteark</vt:lpstr>
      <vt:lpstr>Felles informasjon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Magnussen</dc:creator>
  <cp:lastModifiedBy>Line Magnussen</cp:lastModifiedBy>
  <dcterms:created xsi:type="dcterms:W3CDTF">2019-10-21T11:55:45Z</dcterms:created>
  <dcterms:modified xsi:type="dcterms:W3CDTF">2019-12-16T15:17:52Z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0x01010081C383B1FF857C419B49CE1C8101A7D0</vt:lpwstr>
  </property>
</Properties>
</file>