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ac5e6be0d44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I" sheetId="1" r:id="R25e434985c3748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;(#,##0.0);&quot;—&quot;"/>
    <x:numFmt numFmtId="201" formatCode="$#,##0;($#,##0);&quot;—&quot;"/>
    <x:numFmt numFmtId="202" formatCode="#,##0;(#,##0);&quot;—&quot;"/>
    <x:numFmt numFmtId="203" formatCode="0.0;(0.0);&quot;—&quot;"/>
  </x:numFmts>
  <x:fonts count="7">
    <x:font>
      <x:sz val="11"/>
      <x:name val="Carlito"/>
    </x:font>
    <x:font>
      <x:sz val="10"/>
      <x:name val="Arial"/>
    </x:font>
    <x:font>
      <x:b/>
      <x:sz val="16"/>
      <x:name val="Arial"/>
    </x:font>
    <x:font>
      <x:sz val="10"/>
      <x:color rgb="FF0000FF"/>
      <x:name val="Arial"/>
    </x:font>
    <x:font>
      <x:b/>
      <x:sz val="10"/>
      <x:name val="Arial"/>
    </x:font>
    <x:font>
      <x:i/>
      <x:sz val="10"/>
      <x:color rgb="FF525F6D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EDF1F5"/>
      </x:patternFill>
    </x:fill>
    <x:fill>
      <x:patternFill patternType="solid">
        <x:fgColor rgb="FF243447"/>
      </x:patternFill>
    </x:fill>
    <x:fill>
      <x:patternFill patternType="solid">
        <x:fgColor rgb="FFFFF6DB"/>
      </x:patternFill>
    </x:fill>
  </x:fills>
  <x:borders count="2">
    <x:border/>
    <x:border>
      <x:bottom style="thin">
        <x:color rgb="FF8C99A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3" fillId="5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9C2424"/>
      </x:font>
      <x:fill>
        <x:patternFill patternType="solid">
          <x:bgColor rgb="FFFBE4E4"/>
        </x:patternFill>
      </x:fill>
    </x:dxf>
    <x:dxf>
      <x:font>
        <x:color rgb="FF9C2424"/>
      </x:font>
      <x:fill>
        <x:patternFill patternType="solid">
          <x:bgColor rgb="FFFB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cd27f58254dd5" /><Relationship Type="http://schemas.openxmlformats.org/officeDocument/2006/relationships/theme" Target="/xl/theme/theme1.xml" Id="R4e208775b8f341b6" /><Relationship Type="http://schemas.openxmlformats.org/officeDocument/2006/relationships/sharedStrings" Target="/xl/sharedStrings.xml" Id="R14e9c16a75cb4c52" /><Relationship Type="http://schemas.openxmlformats.org/officeDocument/2006/relationships/worksheet" Target="/xl/worksheets/sheet1.xml" Id="R25e434985c3748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447"/>
  </x:sheetPr>
  <x:sheetViews>
    <x:sheetView showGridLines="0" workbookViewId="0"/>
  </x:sheetViews>
  <x:sheetFormatPr defaultRowHeight="15"/>
  <x:cols>
    <x:col min="1" max="1" width="3" hidden="0" customWidth="1"/>
    <x:col min="2" max="2" width="42" hidden="0" customWidth="1"/>
    <x:col min="3" max="3" width="16" hidden="0" customWidth="1"/>
    <x:col min="4" max="4" width="16" hidden="0" customWidth="1"/>
    <x:col min="5" max="5" width="16" hidden="0" customWidth="1"/>
    <x:col min="6" max="6" width="20" hidden="0" customWidth="1"/>
    <x:col min="7" max="7" width="53" hidden="0" customWidth="1"/>
  </x:cols>
  <x:sheetData>
    <x:row r="2" ht="23" customHeight="1">
      <x:c r="B2" s="3" t="str">
        <x:v>AI writing cost and capacity</x:v>
      </x:c>
      <x:c r="C2" s="2"/>
      <x:c r="D2" s="2"/>
      <x:c r="E2" s="2"/>
      <x:c r="F2" s="2"/>
      <x:c r="G2" s="2"/>
    </x:row>
    <x:row r="3" ht="23" customHeight="1">
      <x:c r="B3" s="4"/>
      <x:c r="C3" s="4"/>
      <x:c r="D3" s="4"/>
      <x:c r="E3" s="4"/>
      <x:c r="F3" s="4"/>
      <x:c r="G3" s="4"/>
    </x:row>
    <x:row r="4" ht="23" customHeight="1">
      <x:c r="B4" s="2" t="str">
        <x:v>Case selected (1 illustrative, 2 measured)</x:v>
      </x:c>
      <x:c r="C4" s="6" t="n">
        <x:v>1</x:v>
      </x:c>
      <x:c r="D4" s="2" t="str">
        <x:f>IF(C4=1,"Illustrative",IF(C4=2,"Measured","Choose 1 or 2"))</x:f>
        <x:v>Illustrative</x:v>
      </x:c>
      <x:c r="E4" s="2"/>
      <x:c r="F4" s="2"/>
      <x:c r="G4" s="2" t="str">
        <x:v>USD. One year at the entered workload. No vendor quote.</x:v>
      </x:c>
    </x:row>
    <x:row r="5" ht="23" customHeight="1">
      <x:c r="B5" s="2"/>
      <x:c r="C5" s="2"/>
      <x:c r="D5" s="2"/>
      <x:c r="E5" s="2"/>
      <x:c r="F5" s="2"/>
      <x:c r="G5" s="2"/>
    </x:row>
    <x:row r="6" ht="23" customHeight="1">
      <x:c r="B6" s="8" t="str">
        <x:v>Year-one net capacity value</x:v>
      </x:c>
      <x:c r="C6" s="20" t="n">
        <x:f>C45</x:f>
        <x:v>0</x:v>
      </x:c>
      <x:c r="D6" s="2"/>
      <x:c r="E6" s="2"/>
      <x:c r="F6" s="2"/>
      <x:c r="G6" s="2" t="str">
        <x:v>Capacity value less incremental costs; not cash ROI.</x:v>
      </x:c>
    </x:row>
    <x:row r="7" ht="23" customHeight="1">
      <x:c r="B7" s="8" t="str">
        <x:v>Ongoing annual net capacity value</x:v>
      </x:c>
      <x:c r="C7" s="20" t="n">
        <x:f>C46</x:f>
        <x:v>6000</x:v>
      </x:c>
      <x:c r="D7" s="2"/>
      <x:c r="E7" s="2"/>
      <x:c r="F7" s="2"/>
      <x:c r="G7" s="2" t="str">
        <x:v>Excludes the one-time costs entered below.</x:v>
      </x:c>
    </x:row>
    <x:row r="8" ht="23" customHeight="1">
      <x:c r="B8" s="8" t="str">
        <x:v>Year-one break-even documents</x:v>
      </x:c>
      <x:c r="C8" s="21" t="n">
        <x:f>C47</x:f>
        <x:v>40</x:v>
      </x:c>
      <x:c r="D8" s="2"/>
      <x:c r="E8" s="2"/>
      <x:c r="F8" s="2"/>
      <x:c r="G8" s="2" t="str">
        <x:v>Rounded up; only valid while fees and effort stay fixed.</x:v>
      </x:c>
    </x:row>
    <x:row r="9" ht="23" customHeight="1">
      <x:c r="B9" s="8" t="str">
        <x:v>Ongoing break-even documents</x:v>
      </x:c>
      <x:c r="C9" s="21" t="n">
        <x:f>C48</x:f>
        <x:v>25</x:v>
      </x:c>
      <x:c r="D9" s="2"/>
      <x:c r="E9" s="2"/>
      <x:c r="F9" s="2"/>
      <x:c r="G9" s="2" t="str">
        <x:v>A missing result is not zero.</x:v>
      </x:c>
    </x:row>
    <x:row r="10" ht="34" customHeight="1">
      <x:c r="B10" s="9" t="str">
        <x:v>Maximum AI QC hours at year-one break-even</x:v>
      </x:c>
      <x:c r="C10" s="22" t="n">
        <x:f>C49</x:f>
        <x:v>4</x:v>
      </x:c>
      <x:c r="D10" s="2"/>
      <x:c r="E10" s="2"/>
      <x:c r="F10" s="2"/>
      <x:c r="G10" s="2" t="str">
        <x:v>At entered annual volume and all other inputs unchanged.</x:v>
      </x:c>
    </x:row>
    <x:row r="11" ht="23" customHeight="1">
      <x:c r="B11" s="2"/>
      <x:c r="C11" s="2"/>
      <x:c r="D11" s="2"/>
      <x:c r="E11" s="2"/>
      <x:c r="F11" s="2"/>
      <x:c r="G11" s="2"/>
    </x:row>
    <x:row r="12" ht="23" customHeight="1">
      <x:c r="B12" s="10" t="str">
        <x:v>Blue cells are editable. Blank measured inputs are unknown.</x:v>
      </x:c>
      <x:c r="C12" s="2"/>
      <x:c r="D12" s="2"/>
      <x:c r="E12" s="2"/>
      <x:c r="F12" s="2"/>
      <x:c r="G12" s="2"/>
    </x:row>
    <x:row r="13" ht="23" customHeight="1">
      <x:c r="B13" s="10" t="str">
        <x:v>The example is synthetic. Enter measured hours and dated quotes in column E.</x:v>
      </x:c>
      <x:c r="C13" s="2"/>
      <x:c r="D13" s="2"/>
      <x:c r="E13" s="2"/>
      <x:c r="F13" s="2"/>
      <x:c r="G13" s="2"/>
    </x:row>
    <x:row r="14" ht="23" customHeight="1">
      <x:c r="B14" s="10" t="str">
        <x:v>Record measurement scope and quote references in column G. Zero means verified zero.</x:v>
      </x:c>
      <x:c r="C14" s="2"/>
      <x:c r="D14" s="2"/>
      <x:c r="E14" s="2"/>
      <x:c r="F14" s="2"/>
      <x:c r="G14" s="2"/>
    </x:row>
    <x:row r="15" ht="23" customHeight="1">
      <x:c r="B15" s="2"/>
      <x:c r="C15" s="2"/>
      <x:c r="D15" s="2"/>
      <x:c r="E15" s="2"/>
      <x:c r="F15" s="2"/>
      <x:c r="G15" s="2"/>
    </x:row>
    <x:row r="16" ht="23" customHeight="1">
      <x:c r="B16" s="13" t="str">
        <x:v>Input</x:v>
      </x:c>
      <x:c r="C16" s="13" t="str">
        <x:v>Active</x:v>
      </x:c>
      <x:c r="D16" s="13" t="str">
        <x:v>Illustrative</x:v>
      </x:c>
      <x:c r="E16" s="13" t="str">
        <x:v>Measured</x:v>
      </x:c>
      <x:c r="F16" s="13" t="str">
        <x:v>Unit</x:v>
      </x:c>
      <x:c r="G16" s="13" t="str">
        <x:v>Source / measurement reference</x:v>
      </x:c>
    </x:row>
    <x:row r="17" ht="32" customHeight="1">
      <x:c r="B17" s="2" t="str">
        <x:v>Eligible documents per year</x:v>
      </x:c>
      <x:c r="C17" s="17" t="n">
        <x:f>IF($C$4=1,IF(ISNUMBER(D17),D17,""),IF($C$4=2,IF(ISNUMBER(E17),E17,""),""))</x:f>
        <x:v>40</x:v>
      </x:c>
      <x:c r="D17" s="18" t="n">
        <x:v>40</x:v>
      </x:c>
      <x:c r="E17" s="18"/>
      <x:c r="F17" s="2" t="str">
        <x:v>documents</x:v>
      </x:c>
      <x:c r="G17" s="19" t="str">
        <x:v>Same defined document class and completion boundary.</x:v>
      </x:c>
    </x:row>
    <x:row r="18" ht="32" customHeight="1">
      <x:c r="B18" s="2" t="str">
        <x:v>Blended labor rate</x:v>
      </x:c>
      <x:c r="C18" s="17" t="n">
        <x:f>IF($C$4=1,IF(ISNUMBER(D18),D18,""),IF($C$4=2,IF(ISNUMBER(E18),E18,""),""))</x:f>
        <x:v>100</x:v>
      </x:c>
      <x:c r="D18" s="18" t="n">
        <x:v>100</x:v>
      </x:c>
      <x:c r="E18" s="18"/>
      <x:c r="F18" s="2" t="str">
        <x:v>USD / hour</x:v>
      </x:c>
      <x:c r="G18" s="19" t="str">
        <x:v>Example assumption; replace with a supported loaded rate.</x:v>
      </x:c>
    </x:row>
    <x:row r="19" ht="32" customHeight="1">
      <x:c r="B19" s="2" t="str">
        <x:v>Baseline source preparation</x:v>
      </x:c>
      <x:c r="C19" s="17" t="n">
        <x:f>IF($C$4=1,IF(ISNUMBER(D19),D19,""),IF($C$4=2,IF(ISNUMBER(E19),E19,""),""))</x:f>
        <x:v>2</x:v>
      </x:c>
      <x:c r="D19" s="18" t="n">
        <x:v>2</x:v>
      </x:c>
      <x:c r="E19" s="18"/>
      <x:c r="F19" s="2" t="str">
        <x:v>hours / document</x:v>
      </x:c>
      <x:c r="G19" s="19" t="str">
        <x:v>Illustrative; no measured baseline supplied.</x:v>
      </x:c>
    </x:row>
    <x:row r="20" ht="32" customHeight="1">
      <x:c r="B20" s="2" t="str">
        <x:v>Baseline drafting</x:v>
      </x:c>
      <x:c r="C20" s="17" t="n">
        <x:f>IF($C$4=1,IF(ISNUMBER(D20),D20,""),IF($C$4=2,IF(ISNUMBER(E20),E20,""),""))</x:f>
        <x:v>12</x:v>
      </x:c>
      <x:c r="D20" s="18" t="n">
        <x:v>12</x:v>
      </x:c>
      <x:c r="E20" s="18"/>
      <x:c r="F20" s="2" t="str">
        <x:v>hours / document</x:v>
      </x:c>
      <x:c r="G20" s="19" t="str">
        <x:v>Include correction work within the same boundary.</x:v>
      </x:c>
    </x:row>
    <x:row r="21" ht="32" customHeight="1">
      <x:c r="B21" s="2" t="str">
        <x:v>Baseline human review</x:v>
      </x:c>
      <x:c r="C21" s="17" t="n">
        <x:f>IF($C$4=1,IF(ISNUMBER(D21),D21,""),IF($C$4=2,IF(ISNUMBER(E21),E21,""),""))</x:f>
        <x:v>4</x:v>
      </x:c>
      <x:c r="D21" s="18" t="n">
        <x:v>4</x:v>
      </x:c>
      <x:c r="E21" s="18"/>
      <x:c r="F21" s="2" t="str">
        <x:v>hours / document</x:v>
      </x:c>
      <x:c r="G21" s="19" t="str">
        <x:v>Include all planned review cycles.</x:v>
      </x:c>
    </x:row>
    <x:row r="22" ht="32" customHeight="1">
      <x:c r="B22" s="2" t="str">
        <x:v>Baseline QC</x:v>
      </x:c>
      <x:c r="C22" s="17" t="n">
        <x:f>IF($C$4=1,IF(ISNUMBER(D22),D22,""),IF($C$4=2,IF(ISNUMBER(E22),E22,""),""))</x:f>
        <x:v>2</x:v>
      </x:c>
      <x:c r="D22" s="18" t="n">
        <x:v>2</x:v>
      </x:c>
      <x:c r="E22" s="18"/>
      <x:c r="F22" s="2" t="str">
        <x:v>hours / document</x:v>
      </x:c>
      <x:c r="G22" s="19" t="str">
        <x:v>Keep separate from review to avoid double counting.</x:v>
      </x:c>
    </x:row>
    <x:row r="23" ht="32" customHeight="1">
      <x:c r="B23" s="2" t="str">
        <x:v>AI workflow source preparation</x:v>
      </x:c>
      <x:c r="C23" s="17" t="n">
        <x:f>IF($C$4=1,IF(ISNUMBER(D23),D23,""),IF($C$4=2,IF(ISNUMBER(E23),E23,""),""))</x:f>
        <x:v>3</x:v>
      </x:c>
      <x:c r="D23" s="18" t="n">
        <x:v>3</x:v>
      </x:c>
      <x:c r="E23" s="18"/>
      <x:c r="F23" s="2" t="str">
        <x:v>hours / document</x:v>
      </x:c>
      <x:c r="G23" s="19" t="str">
        <x:v>Include source cleanup and evidence preparation.</x:v>
      </x:c>
    </x:row>
    <x:row r="24" ht="32" customHeight="1">
      <x:c r="B24" s="2" t="str">
        <x:v>AI workflow drafting</x:v>
      </x:c>
      <x:c r="C24" s="17" t="n">
        <x:f>IF($C$4=1,IF(ISNUMBER(D24),D24,""),IF($C$4=2,IF(ISNUMBER(E24),E24,""),""))</x:f>
        <x:v>4</x:v>
      </x:c>
      <x:c r="D24" s="18" t="n">
        <x:v>4</x:v>
      </x:c>
      <x:c r="E24" s="18"/>
      <x:c r="F24" s="2" t="str">
        <x:v>hours / document</x:v>
      </x:c>
      <x:c r="G24" s="19" t="str">
        <x:v>Include operator drafting and correction effort.</x:v>
      </x:c>
    </x:row>
    <x:row r="25" ht="32" customHeight="1">
      <x:c r="B25" s="2" t="str">
        <x:v>AI workflow human review</x:v>
      </x:c>
      <x:c r="C25" s="17" t="n">
        <x:f>IF($C$4=1,IF(ISNUMBER(D25),D25,""),IF($C$4=2,IF(ISNUMBER(E25),E25,""),""))</x:f>
        <x:v>5</x:v>
      </x:c>
      <x:c r="D25" s="18" t="n">
        <x:v>5</x:v>
      </x:c>
      <x:c r="E25" s="18"/>
      <x:c r="F25" s="2" t="str">
        <x:v>hours / document</x:v>
      </x:c>
      <x:c r="G25" s="19" t="str">
        <x:v>Include added verification and review cycles.</x:v>
      </x:c>
    </x:row>
    <x:row r="26" ht="32" customHeight="1">
      <x:c r="B26" s="2" t="str">
        <x:v>AI workflow QC</x:v>
      </x:c>
      <x:c r="C26" s="17" t="n">
        <x:f>IF($C$4=1,IF(ISNUMBER(D26),D26,""),IF($C$4=2,IF(ISNUMBER(E26),E26,""),""))</x:f>
        <x:v>4</x:v>
      </x:c>
      <x:c r="D26" s="18" t="n">
        <x:v>4</x:v>
      </x:c>
      <x:c r="E26" s="18"/>
      <x:c r="F26" s="2" t="str">
        <x:v>hours / document</x:v>
      </x:c>
      <x:c r="G26" s="19" t="str">
        <x:v>Increase this input to test added QC effort.</x:v>
      </x:c>
    </x:row>
    <x:row r="27" ht="32" customHeight="1">
      <x:c r="B27" s="2" t="str">
        <x:v>Annual license quantity</x:v>
      </x:c>
      <x:c r="C27" s="17" t="n">
        <x:f>IF($C$4=1,IF(ISNUMBER(D27),D27,""),IF($C$4=2,IF(ISNUMBER(E27),E27,""),""))</x:f>
        <x:v>1</x:v>
      </x:c>
      <x:c r="D27" s="18" t="n">
        <x:v>1</x:v>
      </x:c>
      <x:c r="E27" s="18"/>
      <x:c r="F27" s="2" t="str">
        <x:v>annual license units</x:v>
      </x:c>
      <x:c r="G27" s="19" t="str">
        <x:v>Define the quoted unit here; not assumed to be seats.</x:v>
      </x:c>
    </x:row>
    <x:row r="28" ht="32" customHeight="1">
      <x:c r="B28" s="2" t="str">
        <x:v>Annual price per license unit</x:v>
      </x:c>
      <x:c r="C28" s="17" t="n">
        <x:f>IF($C$4=1,IF(ISNUMBER(D28),D28,""),IF($C$4=2,IF(ISNUMBER(E28),E28,""),""))</x:f>
        <x:v>8000</x:v>
      </x:c>
      <x:c r="D28" s="18" t="n">
        <x:v>8000</x:v>
      </x:c>
      <x:c r="E28" s="18"/>
      <x:c r="F28" s="2" t="str">
        <x:v>USD / unit / year</x:v>
      </x:c>
      <x:c r="G28" s="19" t="str">
        <x:v>Illustrative annual team license; not an Assyro price.</x:v>
      </x:c>
    </x:row>
    <x:row r="29" ht="32" customHeight="1">
      <x:c r="B29" s="2" t="str">
        <x:v>Incremental annual support</x:v>
      </x:c>
      <x:c r="C29" s="17" t="n">
        <x:f>IF($C$4=1,IF(ISNUMBER(D29),D29,""),IF($C$4=2,IF(ISNUMBER(E29),E29,""),""))</x:f>
        <x:v>1000</x:v>
      </x:c>
      <x:c r="D29" s="18" t="n">
        <x:v>1000</x:v>
      </x:c>
      <x:c r="E29" s="18"/>
      <x:c r="F29" s="2" t="str">
        <x:v>USD / year</x:v>
      </x:c>
      <x:c r="G29" s="19" t="str">
        <x:v>Enter zero only if included or confirmed unnecessary.</x:v>
      </x:c>
    </x:row>
    <x:row r="30" ht="32" customHeight="1">
      <x:c r="B30" s="2" t="str">
        <x:v>Incremental annual integration / tools</x:v>
      </x:c>
      <x:c r="C30" s="17" t="n">
        <x:f>IF($C$4=1,IF(ISNUMBER(D30),D30,""),IF($C$4=2,IF(ISNUMBER(E30),E30,""),""))</x:f>
        <x:v>1000</x:v>
      </x:c>
      <x:c r="D30" s="18" t="n">
        <x:v>1000</x:v>
      </x:c>
      <x:c r="E30" s="18"/>
      <x:c r="F30" s="2" t="str">
        <x:v>USD / year</x:v>
      </x:c>
      <x:c r="G30" s="19" t="str">
        <x:v>Include retained incremental system costs.</x:v>
      </x:c>
    </x:row>
    <x:row r="31" ht="32" customHeight="1">
      <x:c r="B31" s="2" t="str">
        <x:v>One-time setup and training</x:v>
      </x:c>
      <x:c r="C31" s="17" t="n">
        <x:f>IF($C$4=1,IF(ISNUMBER(D31),D31,""),IF($C$4=2,IF(ISNUMBER(E31),E31,""),""))</x:f>
        <x:v>3000</x:v>
      </x:c>
      <x:c r="D31" s="18" t="n">
        <x:v>3000</x:v>
      </x:c>
      <x:c r="E31" s="18"/>
      <x:c r="F31" s="2" t="str">
        <x:v>USD</x:v>
      </x:c>
      <x:c r="G31" s="19" t="str">
        <x:v>Exclude costs counted in another row.</x:v>
      </x:c>
    </x:row>
    <x:row r="32" ht="32" customHeight="1">
      <x:c r="B32" s="2" t="str">
        <x:v>One-time qualification and assessment</x:v>
      </x:c>
      <x:c r="C32" s="17" t="n">
        <x:f>IF($C$4=1,IF(ISNUMBER(D32),D32,""),IF($C$4=2,IF(ISNUMBER(E32),E32,""),""))</x:f>
        <x:v>2000</x:v>
      </x:c>
      <x:c r="D32" s="18" t="n">
        <x:v>2000</x:v>
      </x:c>
      <x:c r="E32" s="18"/>
      <x:c r="F32" s="2" t="str">
        <x:v>USD</x:v>
      </x:c>
      <x:c r="G32" s="19" t="str">
        <x:v>Include internal effort valued at an appropriate rate.</x:v>
      </x:c>
    </x:row>
    <x:row r="33" ht="32" customHeight="1">
      <x:c r="B33" s="2" t="str">
        <x:v>One-time migration and transition</x:v>
      </x:c>
      <x:c r="C33" s="17" t="n">
        <x:f>IF($C$4=1,IF(ISNUMBER(D33),D33,""),IF($C$4=2,IF(ISNUMBER(E33),E33,""),""))</x:f>
        <x:v>1000</x:v>
      </x:c>
      <x:c r="D33" s="18" t="n">
        <x:v>1000</x:v>
      </x:c>
      <x:c r="E33" s="18"/>
      <x:c r="F33" s="2" t="str">
        <x:v>USD</x:v>
      </x:c>
      <x:c r="G33" s="19" t="str">
        <x:v>Include overlap and record handoff work once.</x:v>
      </x:c>
    </x:row>
    <x:row r="34" ht="23" customHeight="1">
      <x:c r="B34" s="2"/>
      <x:c r="C34" s="2"/>
      <x:c r="D34" s="2"/>
      <x:c r="E34" s="2"/>
      <x:c r="F34" s="2"/>
      <x:c r="G34" s="2"/>
    </x:row>
    <x:row r="35" ht="23" customHeight="1">
      <x:c r="B35" s="12" t="str">
        <x:v>Calculation</x:v>
      </x:c>
      <x:c r="C35" s="12" t="str">
        <x:v>Result</x:v>
      </x:c>
      <x:c r="D35" s="2"/>
      <x:c r="E35" s="2"/>
      <x:c r="F35" s="2"/>
      <x:c r="G35" s="2" t="str">
        <x:v>Definition</x:v>
      </x:c>
    </x:row>
    <x:row r="36" ht="23" customHeight="1">
      <x:c r="B36" s="2"/>
      <x:c r="C36" s="2"/>
      <x:c r="D36" s="2"/>
      <x:c r="E36" s="2"/>
      <x:c r="F36" s="2"/>
      <x:c r="G36" s="2"/>
    </x:row>
    <x:row r="37" ht="30" customHeight="1">
      <x:c r="B37" s="2" t="str">
        <x:v>Baseline hours per document</x:v>
      </x:c>
      <x:c r="C37" s="17" t="n">
        <x:f>IF(COUNT(C19:C22)&lt;&gt;4,"n.a.",IF(MIN(C19:C22)&lt;0,"n.a.",SUM(C19:C22)))</x:f>
        <x:v>20</x:v>
      </x:c>
      <x:c r="D37" s="2"/>
      <x:c r="E37" s="2"/>
      <x:c r="F37" s="2"/>
      <x:c r="G37" s="25" t="str">
        <x:v>All four baseline stages.</x:v>
      </x:c>
    </x:row>
    <x:row r="38" ht="30" customHeight="1">
      <x:c r="B38" s="2" t="str">
        <x:v>AI workflow hours per document</x:v>
      </x:c>
      <x:c r="C38" s="17" t="n">
        <x:f>IF(COUNT(C23:C26)&lt;&gt;4,"n.a.",IF(MIN(C23:C26)&lt;0,"n.a.",SUM(C23:C26)))</x:f>
        <x:v>16</x:v>
      </x:c>
      <x:c r="D38" s="2"/>
      <x:c r="E38" s="2"/>
      <x:c r="F38" s="2"/>
      <x:c r="G38" s="25" t="str">
        <x:v>All four candidate stages, including added QC.</x:v>
      </x:c>
    </x:row>
    <x:row r="39" ht="30" customHeight="1">
      <x:c r="B39" s="2" t="str">
        <x:v>Capacity value per document</x:v>
      </x:c>
      <x:c r="C39" s="23" t="n">
        <x:f>IF(COUNT(C37:C38,C18)&lt;&gt;3,"n.a.",IF(C18&lt;0,"n.a.",(C37-C38)*C18))</x:f>
        <x:v>400</x:v>
      </x:c>
      <x:c r="D39" s="2"/>
      <x:c r="E39" s="2"/>
      <x:c r="F39" s="2"/>
      <x:c r="G39" s="25" t="str">
        <x:v>Hours released × labor rate; can be negative.</x:v>
      </x:c>
    </x:row>
    <x:row r="40" ht="30" customHeight="1">
      <x:c r="B40" s="2" t="str">
        <x:v>Annual license cost</x:v>
      </x:c>
      <x:c r="C40" s="23" t="n">
        <x:f>IF(COUNT(C27:C28)&lt;&gt;2,"n.a.",IF(OR(MIN(C27:C28)&lt;0,MOD(C27,1)&lt;&gt;0),"n.a.",C27*C28))</x:f>
        <x:v>8000</x:v>
      </x:c>
      <x:c r="D40" s="2"/>
      <x:c r="E40" s="2"/>
      <x:c r="F40" s="2"/>
      <x:c r="G40" s="25" t="str">
        <x:v>Quantity × annual price per unit.</x:v>
      </x:c>
    </x:row>
    <x:row r="41" ht="30" customHeight="1">
      <x:c r="B41" s="2" t="str">
        <x:v>Incremental recurring annual cost</x:v>
      </x:c>
      <x:c r="C41" s="23" t="n">
        <x:f>IF(COUNT(C40,C29:C30)&lt;&gt;3,"n.a.",IF(MIN(C29:C30)&lt;0,"n.a.",SUM(C40,C29:C30)))</x:f>
        <x:v>10000</x:v>
      </x:c>
      <x:c r="D41" s="2"/>
      <x:c r="E41" s="2"/>
      <x:c r="F41" s="2"/>
      <x:c r="G41" s="25" t="str">
        <x:v>License plus incremental support and integration.</x:v>
      </x:c>
    </x:row>
    <x:row r="42" ht="30" customHeight="1">
      <x:c r="B42" s="2" t="str">
        <x:v>One-time adoption cost</x:v>
      </x:c>
      <x:c r="C42" s="23" t="n">
        <x:f>IF(COUNT(C31:C33)&lt;&gt;3,"n.a.",IF(MIN(C31:C33)&lt;0,"n.a.",SUM(C31:C33)))</x:f>
        <x:v>6000</x:v>
      </x:c>
      <x:c r="D42" s="2"/>
      <x:c r="E42" s="2"/>
      <x:c r="F42" s="2"/>
      <x:c r="G42" s="25" t="str">
        <x:v>Setup, qualification and migration.</x:v>
      </x:c>
    </x:row>
    <x:row r="43" ht="30" customHeight="1">
      <x:c r="B43" s="2" t="str">
        <x:v>Year-one incremental cost</x:v>
      </x:c>
      <x:c r="C43" s="23" t="n">
        <x:f>IF(COUNT(C41:C42)&lt;&gt;2,"n.a.",SUM(C41:C42))</x:f>
        <x:v>16000</x:v>
      </x:c>
      <x:c r="D43" s="2"/>
      <x:c r="E43" s="2"/>
      <x:c r="F43" s="2"/>
      <x:c r="G43" s="25" t="str">
        <x:v>Recurring costs plus one-time adoption.</x:v>
      </x:c>
    </x:row>
    <x:row r="44" ht="30" customHeight="1">
      <x:c r="B44" s="2" t="str">
        <x:v>Annual gross capacity value</x:v>
      </x:c>
      <x:c r="C44" s="23" t="n">
        <x:f>IF(COUNT(C39,C17)&lt;&gt;2,"n.a.",IF(OR(C17&lt;0,MOD(C17,1)&lt;&gt;0),"n.a.",C39*C17))</x:f>
        <x:v>16000</x:v>
      </x:c>
      <x:c r="D44" s="2"/>
      <x:c r="E44" s="2"/>
      <x:c r="F44" s="2"/>
      <x:c r="G44" s="25" t="str">
        <x:v>Per-document value × annual eligible volume.</x:v>
      </x:c>
    </x:row>
    <x:row r="45" ht="30" customHeight="1">
      <x:c r="B45" s="2" t="str">
        <x:v>Year-one net capacity value</x:v>
      </x:c>
      <x:c r="C45" s="23" t="n">
        <x:f>IF(COUNT(C44,C43)&lt;&gt;2,"n.a.",C44-C43)</x:f>
        <x:v>0</x:v>
      </x:c>
      <x:c r="D45" s="2"/>
      <x:c r="E45" s="2"/>
      <x:c r="F45" s="2"/>
      <x:c r="G45" s="25" t="str">
        <x:v>Resource-equivalent difference, not automatic cash saving.</x:v>
      </x:c>
    </x:row>
    <x:row r="46" ht="30" customHeight="1">
      <x:c r="B46" s="2" t="str">
        <x:v>Ongoing annual net capacity value</x:v>
      </x:c>
      <x:c r="C46" s="23" t="n">
        <x:f>IF(COUNT(C44,C41)&lt;&gt;2,"n.a.",C44-C41)</x:f>
        <x:v>6000</x:v>
      </x:c>
      <x:c r="D46" s="2"/>
      <x:c r="E46" s="2"/>
      <x:c r="F46" s="2"/>
      <x:c r="G46" s="25" t="str">
        <x:v>Assumes unchanged volume, effort and recurring terms.</x:v>
      </x:c>
    </x:row>
    <x:row r="47" ht="30" customHeight="1">
      <x:c r="B47" s="2" t="str">
        <x:v>Year-one break-even volume</x:v>
      </x:c>
      <x:c r="C47" s="24" t="n">
        <x:f>IF(COUNT(C39,C43)&lt;&gt;2,"n.a.",IF(C39=0,IF(C43=0,0,"n.a."),IF(C39&lt;0,"n.a.",ROUNDUP(C43/C39,0))))</x:f>
        <x:v>40</x:v>
      </x:c>
      <x:c r="D47" s="2"/>
      <x:c r="E47" s="2"/>
      <x:c r="F47" s="2"/>
      <x:c r="G47" s="25" t="str">
        <x:v>Zero benefit and zero cost is neutral; otherwise value must be positive.</x:v>
      </x:c>
    </x:row>
    <x:row r="48" ht="30" customHeight="1">
      <x:c r="B48" s="2" t="str">
        <x:v>Ongoing break-even volume</x:v>
      </x:c>
      <x:c r="C48" s="24" t="n">
        <x:f>IF(COUNT(C39,C41)&lt;&gt;2,"n.a.",IF(C39=0,IF(C41=0,0,"n.a."),IF(C39&lt;0,"n.a.",ROUNDUP(C41/C39,0))))</x:f>
        <x:v>25</x:v>
      </x:c>
      <x:c r="D48" s="2"/>
      <x:c r="E48" s="2"/>
      <x:c r="F48" s="2"/>
      <x:c r="G48" s="25" t="str">
        <x:v>Round up to complete documents; fixed-fee scope only.</x:v>
      </x:c>
    </x:row>
    <x:row r="49" ht="30" customHeight="1">
      <x:c r="B49" s="2" t="str">
        <x:v>Maximum AI QC hours: year one</x:v>
      </x:c>
      <x:c r="C49" s="17" t="n">
        <x:f>IF(COUNT(C37,C23:C25,C43,C17:C18)&lt;&gt;7,"n.a.",IF(OR(C17&lt;=0,C18&lt;=0,MOD(C17,1)&lt;&gt;0,MIN(C23:C25)&lt;0),"n.a.",C37-SUM(C23:C25)-C43/(C17*C18)))</x:f>
        <x:v>4</x:v>
      </x:c>
      <x:c r="D49" s="2"/>
      <x:c r="E49" s="2"/>
      <x:c r="F49" s="2"/>
      <x:c r="G49" s="25" t="str">
        <x:v>A negative threshold means QC ≥ 0 cannot break even.</x:v>
      </x:c>
    </x:row>
    <x:row r="50" ht="23" customHeight="1">
      <x:c r="B50" s="2"/>
      <x:c r="C50" s="2"/>
      <x:c r="D50" s="2"/>
      <x:c r="E50" s="2"/>
      <x:c r="F50" s="2"/>
      <x:c r="G50" s="2"/>
    </x:row>
    <x:row r="51" ht="23" customHeight="1">
      <x:c r="B51" s="2"/>
      <x:c r="C51" s="2"/>
      <x:c r="D51" s="2"/>
      <x:c r="E51" s="2"/>
      <x:c r="F51" s="2"/>
      <x:c r="G51" s="2"/>
    </x:row>
    <x:row r="52" ht="23" customHeight="1">
      <x:c r="B52" s="10" t="str">
        <x:v>Sensitivity: change AI QC hours, annual volume or an incremental cost.</x:v>
      </x:c>
      <x:c r="C52" s="2"/>
      <x:c r="D52" s="2"/>
      <x:c r="E52" s="2"/>
      <x:c r="F52" s="2"/>
      <x:c r="G52" s="2"/>
    </x:row>
    <x:row r="53" ht="23" customHeight="1">
      <x:c r="B53" s="10" t="str">
        <x:v>Measured case needs supported inputs. Enter explicit zeros for included costs.</x:v>
      </x:c>
      <x:c r="C53" s="2"/>
      <x:c r="D53" s="2"/>
      <x:c r="E53" s="2"/>
      <x:c r="F53" s="2"/>
      <x:c r="G53" s="2"/>
    </x:row>
    <x:row r="54" ht="23" customHeight="1">
      <x:c r="B54" s="10" t="str">
        <x:v>Capacity released is not a payroll reduction unless spending actually changes.</x:v>
      </x:c>
      <x:c r="C54" s="2"/>
      <x:c r="D54" s="2"/>
      <x:c r="E54" s="2"/>
      <x:c r="F54" s="2"/>
      <x:c r="G54" s="2"/>
    </x:row>
    <x:row r="55" ht="23" customHeight="1">
      <x:c r="B55" s="10" t="str">
        <x:v>Unknown or invalid inputs produce n.a.; missing setup does not erase ongoing results.</x:v>
      </x:c>
      <x:c r="C55" s="2"/>
      <x:c r="D55" s="2"/>
      <x:c r="E55" s="2"/>
      <x:c r="F55" s="2"/>
      <x:c r="G55" s="2"/>
    </x:row>
    <x:row r="56" ht="23" customHeight="1">
      <x:c r="B56" s="10" t="str">
        <x:v>Break-even assumes the quoted fee tier and document effort remain unchanged.</x:v>
      </x:c>
      <x:c r="C56" s="2"/>
      <x:c r="D56" s="2"/>
      <x:c r="E56" s="2"/>
      <x:c r="F56" s="2"/>
      <x:c r="G56" s="2"/>
    </x:row>
    <x:row r="57" ht="23" customHeight="1">
      <x:c r="B57" s="2"/>
      <x:c r="C57" s="2"/>
      <x:c r="D57" s="2"/>
      <x:c r="E57" s="2"/>
      <x:c r="F57" s="2"/>
      <x:c r="G57" s="2"/>
    </x:row>
  </x:sheetData>
  <x:conditionalFormatting sqref="C6:C10">
    <x:cfRule type="containsText" dxfId="0" priority="1" operator="containsText" text="n.a."/>
  </x:conditionalFormatting>
  <x:conditionalFormatting sqref="C6:C7">
    <x:cfRule type="cellIs" dxfId="1" priority="2" operator="lessThan">
      <x:formula>0</x:formula>
    </x:cfRule>
  </x:conditionalFormatting>
  <x:dataValidations count="1">
    <x:dataValidation type="whole" operator="between" sqref="C4">
      <x:formula1>1</x:formula1>
      <x:formula2>2</x:formula2>
    </x:dataValidation>
  </x:dataValidations>
  <x:pageMargins left="0.7" right="0.7" top="0.75" bottom="0.75" header="0.3" footer="0.3"/>
</x:worksheet>
</file>