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ris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1D4536"/>
      <sz val="14"/>
    </font>
    <font>
      <b val="1"/>
      <color rgb="000C100E"/>
      <sz val="12"/>
    </font>
    <font>
      <i val="1"/>
      <color rgb="005D6660"/>
      <sz val="9"/>
    </font>
    <font>
      <color rgb="005D6660"/>
      <sz val="8"/>
    </font>
    <font>
      <b val="1"/>
      <color rgb="00FFFFFF"/>
      <sz val="10"/>
    </font>
    <font>
      <b val="1"/>
    </font>
    <font>
      <b val="1"/>
      <sz val="11"/>
    </font>
    <font>
      <i val="1"/>
      <color rgb="005D6660"/>
      <sz val="8"/>
    </font>
  </fonts>
  <fills count="4">
    <fill>
      <patternFill/>
    </fill>
    <fill>
      <patternFill patternType="gray125"/>
    </fill>
    <fill>
      <patternFill patternType="solid">
        <fgColor rgb="001D4536"/>
      </patternFill>
    </fill>
    <fill>
      <patternFill patternType="solid">
        <fgColor rgb="00F2ECDD"/>
      </patternFill>
    </fill>
  </fills>
  <borders count="2">
    <border>
      <left/>
      <right/>
      <top/>
      <bottom/>
      <diagonal/>
    </border>
    <border>
      <left style="thin">
        <color rgb="00D6D0C4"/>
      </left>
      <right style="thin">
        <color rgb="00D6D0C4"/>
      </right>
      <top style="thin">
        <color rgb="00D6D0C4"/>
      </top>
      <bottom style="thin">
        <color rgb="00D6D0C4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0" fontId="6" fillId="3" borderId="1" pivotButton="0" quotePrefix="0" xfId="0"/>
    <xf numFmtId="0" fontId="0" fillId="3" borderId="1" pivotButton="0" quotePrefix="0" xfId="0"/>
    <xf numFmtId="3" fontId="6" fillId="3" borderId="1" pivotButton="0" quotePrefix="0" xfId="0"/>
    <xf numFmtId="3" fontId="0" fillId="3" borderId="1" pivotButton="0" quotePrefix="0" xfId="0"/>
    <xf numFmtId="0" fontId="7" fillId="3" borderId="1" pivotButton="0" quotePrefix="0" xfId="0"/>
    <xf numFmtId="3" fontId="7" fillId="3" borderId="1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D4536"/>
    <outlinePr summaryBelow="1" summaryRight="1"/>
    <pageSetUpPr/>
  </sheetPr>
  <dimension ref="A1:G2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0" customWidth="1" min="1" max="1"/>
    <col width="46" customWidth="1" min="2" max="2"/>
    <col width="15" customWidth="1" min="3" max="3"/>
    <col width="15" customWidth="1" min="4" max="4"/>
    <col width="15" customWidth="1" min="5" max="5"/>
    <col width="14" customWidth="1" min="6" max="6"/>
    <col width="11" customWidth="1" min="7" max="7"/>
  </cols>
  <sheetData>
    <row r="1">
      <c r="A1" s="1" t="inlineStr">
        <is>
          <t>Greenbox Design Studio</t>
        </is>
      </c>
    </row>
    <row r="2" ht="18" customHeight="1">
      <c r="A2" s="2" t="inlineStr">
        <is>
          <t>Vendor Comparison Sheet</t>
        </is>
      </c>
    </row>
    <row r="3">
      <c r="A3" s="3" t="inlineStr">
        <is>
          <t>Three quotations normalised onto the same line items, with the lowest flagged automatically</t>
        </is>
      </c>
    </row>
    <row r="4">
      <c r="A4" s="4" t="inlineStr">
        <is>
          <t>+91 77387 66599  ·  greenboxdesignstudio.com  ·  Free to use. This is a planning aid, not a quotation.  Figures are indicative 2026 Mumbai bands, ex-GST unless stated.</t>
        </is>
      </c>
    </row>
    <row r="6" ht="28" customHeight="1">
      <c r="A6" s="5" t="inlineStr">
        <is>
          <t>Line item</t>
        </is>
      </c>
      <c r="B6" s="5" t="inlineStr">
        <is>
          <t>The specification all three must match</t>
        </is>
      </c>
      <c r="C6" s="5" t="inlineStr">
        <is>
          <t>Vendor A (Rs)</t>
        </is>
      </c>
      <c r="D6" s="5" t="inlineStr">
        <is>
          <t>Vendor B (Rs)</t>
        </is>
      </c>
      <c r="E6" s="5" t="inlineStr">
        <is>
          <t>Vendor C (Rs)</t>
        </is>
      </c>
      <c r="F6" s="5" t="inlineStr">
        <is>
          <t>Lowest (Rs)</t>
        </is>
      </c>
      <c r="G6" s="5" t="inlineStr">
        <is>
          <t>Spread %</t>
        </is>
      </c>
    </row>
    <row r="7">
      <c r="A7" s="6" t="inlineStr">
        <is>
          <t>Modular kitchen</t>
        </is>
      </c>
      <c r="B7" s="6" t="inlineStr">
        <is>
          <t>BWP carcass, 1 mm laminate, soft-close, 10 ft run</t>
        </is>
      </c>
      <c r="C7" s="7" t="n">
        <v>348000</v>
      </c>
      <c r="D7" s="7" t="n">
        <v>296000</v>
      </c>
      <c r="E7" s="7" t="n">
        <v>412000</v>
      </c>
      <c r="F7" s="7">
        <f>MIN(C7:E7)</f>
        <v/>
      </c>
      <c r="G7" s="6">
        <f>ROUND((MAX(C7:E7)-MIN(C7:E7))/MIN(C7:E7)*100,0)</f>
        <v/>
      </c>
    </row>
    <row r="8">
      <c r="A8" s="6" t="inlineStr">
        <is>
          <t>Kitchen hardware</t>
        </is>
      </c>
      <c r="B8" s="6" t="inlineStr">
        <is>
          <t>Named brand and series, tandem drawers, corner unit</t>
        </is>
      </c>
      <c r="C8" s="7" t="n">
        <v>52000</v>
      </c>
      <c r="D8" s="7" t="n">
        <v>31000</v>
      </c>
      <c r="E8" s="7" t="n">
        <v>64000</v>
      </c>
      <c r="F8" s="7">
        <f>MIN(C8:E8)</f>
        <v/>
      </c>
      <c r="G8" s="6">
        <f>ROUND((MAX(C8:E8)-MIN(C8:E8))/MIN(C8:E8)*100,0)</f>
        <v/>
      </c>
    </row>
    <row r="9">
      <c r="A9" s="6" t="inlineStr">
        <is>
          <t>Countertop</t>
        </is>
      </c>
      <c r="B9" s="6" t="inlineStr">
        <is>
          <t>20 mm quartz, drip lip, sink cut-out included</t>
        </is>
      </c>
      <c r="C9" s="7" t="n">
        <v>21000</v>
      </c>
      <c r="D9" s="7" t="n">
        <v>17500</v>
      </c>
      <c r="E9" s="7" t="n">
        <v>26400</v>
      </c>
      <c r="F9" s="7">
        <f>MIN(C9:E9)</f>
        <v/>
      </c>
      <c r="G9" s="6">
        <f>ROUND((MAX(C9:E9)-MIN(C9:E9))/MIN(C9:E9)*100,0)</f>
        <v/>
      </c>
    </row>
    <row r="10">
      <c r="A10" s="6" t="inlineStr">
        <is>
          <t>Master wardrobe</t>
        </is>
      </c>
      <c r="B10" s="6" t="inlineStr">
        <is>
          <t>8 x 8 ft sliding, MR carcass, one mirror shutter</t>
        </is>
      </c>
      <c r="C10" s="7" t="n">
        <v>138000</v>
      </c>
      <c r="D10" s="7" t="n">
        <v>121000</v>
      </c>
      <c r="E10" s="7" t="n">
        <v>152000</v>
      </c>
      <c r="F10" s="7">
        <f>MIN(C10:E10)</f>
        <v/>
      </c>
      <c r="G10" s="6">
        <f>ROUND((MAX(C10:E10)-MIN(C10:E10))/MIN(C10:E10)*100,0)</f>
        <v/>
      </c>
    </row>
    <row r="11">
      <c r="A11" s="6" t="inlineStr">
        <is>
          <t>Bedroom 2 wardrobe</t>
        </is>
      </c>
      <c r="B11" s="6" t="inlineStr">
        <is>
          <t>6 x 8 ft hinged, MR carcass, internals included</t>
        </is>
      </c>
      <c r="C11" s="7" t="n">
        <v>87000</v>
      </c>
      <c r="D11" s="7" t="n">
        <v>79000</v>
      </c>
      <c r="E11" s="7" t="n">
        <v>96000</v>
      </c>
      <c r="F11" s="7">
        <f>MIN(C11:E11)</f>
        <v/>
      </c>
      <c r="G11" s="6">
        <f>ROUND((MAX(C11:E11)-MIN(C11:E11))/MIN(C11:E11)*100,0)</f>
        <v/>
      </c>
    </row>
    <row r="12">
      <c r="A12" s="6" t="inlineStr">
        <is>
          <t>TV and crockery units</t>
        </is>
      </c>
      <c r="B12" s="6" t="inlineStr">
        <is>
          <t>As per elevation LV-02, 1 mm laminate</t>
        </is>
      </c>
      <c r="C12" s="7" t="n">
        <v>162000</v>
      </c>
      <c r="D12" s="7" t="n">
        <v>141000</v>
      </c>
      <c r="E12" s="7" t="n">
        <v>178000</v>
      </c>
      <c r="F12" s="7">
        <f>MIN(C12:E12)</f>
        <v/>
      </c>
      <c r="G12" s="6">
        <f>ROUND((MAX(C12:E12)-MIN(C12:E12))/MIN(C12:E12)*100,0)</f>
        <v/>
      </c>
    </row>
    <row r="13">
      <c r="A13" s="6" t="inlineStr">
        <is>
          <t>False ceiling</t>
        </is>
      </c>
      <c r="B13" s="6" t="inlineStr">
        <is>
          <t>Gypsum plain with cove, 420 sq ft</t>
        </is>
      </c>
      <c r="C13" s="7" t="n">
        <v>52500</v>
      </c>
      <c r="D13" s="7" t="n">
        <v>46200</v>
      </c>
      <c r="E13" s="7" t="n">
        <v>58800</v>
      </c>
      <c r="F13" s="7">
        <f>MIN(C13:E13)</f>
        <v/>
      </c>
      <c r="G13" s="6">
        <f>ROUND((MAX(C13:E13)-MIN(C13:E13))/MIN(C13:E13)*100,0)</f>
        <v/>
      </c>
    </row>
    <row r="14">
      <c r="A14" s="6" t="inlineStr">
        <is>
          <t>Painting</t>
        </is>
      </c>
      <c r="B14" s="6" t="inlineStr">
        <is>
          <t>Putty, primer, two coats premium emulsion, 2,600 sq ft</t>
        </is>
      </c>
      <c r="C14" s="7" t="n">
        <v>112000</v>
      </c>
      <c r="D14" s="7" t="n">
        <v>98000</v>
      </c>
      <c r="E14" s="7" t="n">
        <v>124000</v>
      </c>
      <c r="F14" s="7">
        <f>MIN(C14:E14)</f>
        <v/>
      </c>
      <c r="G14" s="6">
        <f>ROUND((MAX(C14:E14)-MIN(C14:E14))/MIN(C14:E14)*100,0)</f>
        <v/>
      </c>
    </row>
    <row r="15">
      <c r="A15" s="6" t="inlineStr">
        <is>
          <t>Electrical</t>
        </is>
      </c>
      <c r="B15" s="6" t="inlineStr">
        <is>
          <t>Rewiring plus 78 points as per the signed schedule</t>
        </is>
      </c>
      <c r="C15" s="7" t="n">
        <v>148000</v>
      </c>
      <c r="D15" s="7" t="n">
        <v>126000</v>
      </c>
      <c r="E15" s="7" t="n">
        <v>167000</v>
      </c>
      <c r="F15" s="7">
        <f>MIN(C15:E15)</f>
        <v/>
      </c>
      <c r="G15" s="6">
        <f>ROUND((MAX(C15:E15)-MIN(C15:E15))/MIN(C15:E15)*100,0)</f>
        <v/>
      </c>
    </row>
    <row r="16">
      <c r="A16" s="6" t="inlineStr">
        <is>
          <t>Plumbing and waterproofing</t>
        </is>
      </c>
      <c r="B16" s="6" t="inlineStr">
        <is>
          <t>Two bathrooms, ponding test, five-year warranty</t>
        </is>
      </c>
      <c r="C16" s="7" t="n">
        <v>96000</v>
      </c>
      <c r="D16" s="7" t="n">
        <v>71000</v>
      </c>
      <c r="E16" s="7" t="n">
        <v>108000</v>
      </c>
      <c r="F16" s="7">
        <f>MIN(C16:E16)</f>
        <v/>
      </c>
      <c r="G16" s="6">
        <f>ROUND((MAX(C16:E16)-MIN(C16:E16))/MIN(C16:E16)*100,0)</f>
        <v/>
      </c>
    </row>
    <row r="17">
      <c r="A17" s="6" t="inlineStr">
        <is>
          <t>Flooring</t>
        </is>
      </c>
      <c r="B17" s="6" t="inlineStr">
        <is>
          <t>SPC 6 mm in two bedrooms, 250 sq ft with underlay</t>
        </is>
      </c>
      <c r="C17" s="7" t="n">
        <v>48750</v>
      </c>
      <c r="D17" s="7" t="n">
        <v>41000</v>
      </c>
      <c r="E17" s="7" t="n">
        <v>55000</v>
      </c>
      <c r="F17" s="7">
        <f>MIN(C17:E17)</f>
        <v/>
      </c>
      <c r="G17" s="6">
        <f>ROUND((MAX(C17:E17)-MIN(C17:E17))/MIN(C17:E17)*100,0)</f>
        <v/>
      </c>
    </row>
    <row r="18">
      <c r="A18" s="6" t="inlineStr">
        <is>
          <t>Design and drawings</t>
        </is>
      </c>
      <c r="B18" s="6" t="inlineStr">
        <is>
          <t>Layouts, elevations, 3D views, site supervision</t>
        </is>
      </c>
      <c r="C18" s="7" t="n">
        <v>85000</v>
      </c>
      <c r="D18" s="7" t="n">
        <v>40000</v>
      </c>
      <c r="E18" s="7" t="n">
        <v>110000</v>
      </c>
      <c r="F18" s="7">
        <f>MIN(C18:E18)</f>
        <v/>
      </c>
      <c r="G18" s="6">
        <f>ROUND((MAX(C18:E18)-MIN(C18:E18))/MIN(C18:E18)*100,0)</f>
        <v/>
      </c>
    </row>
    <row r="19">
      <c r="A19" s="6" t="inlineStr">
        <is>
          <t>Site protection and debris</t>
        </is>
      </c>
      <c r="B19" s="6" t="inlineStr">
        <is>
          <t>Lift and lobby protection, daily clean, debris removal</t>
        </is>
      </c>
      <c r="C19" s="7" t="n">
        <v>38000</v>
      </c>
      <c r="D19" s="7" t="n">
        <v>12000</v>
      </c>
      <c r="E19" s="7" t="n">
        <v>42000</v>
      </c>
      <c r="F19" s="7">
        <f>MIN(C19:E19)</f>
        <v/>
      </c>
      <c r="G19" s="6">
        <f>ROUND((MAX(C19:E19)-MIN(C19:E19))/MIN(C19:E19)*100,0)</f>
        <v/>
      </c>
    </row>
    <row r="20">
      <c r="A20" s="6" t="inlineStr">
        <is>
          <t>Project management</t>
        </is>
      </c>
      <c r="B20" s="6" t="inlineStr">
        <is>
          <t>Named site supervisor, weekly report, snag closure</t>
        </is>
      </c>
      <c r="C20" s="7" t="n">
        <v>72000</v>
      </c>
      <c r="D20" s="7" t="n">
        <v>0</v>
      </c>
      <c r="E20" s="7" t="n">
        <v>88000</v>
      </c>
      <c r="F20" s="7">
        <f>MIN(C20:E20)</f>
        <v/>
      </c>
      <c r="G20" s="6">
        <f>ROUND((MAX(C20:E20)-MIN(C20:E20))/MIN(C20:E20)*100,0)</f>
        <v/>
      </c>
    </row>
    <row r="21">
      <c r="A21" s="8" t="inlineStr">
        <is>
          <t>TOTAL</t>
        </is>
      </c>
      <c r="B21" s="9" t="n"/>
      <c r="C21" s="10">
        <f>SUM(C7:C20)</f>
        <v/>
      </c>
      <c r="D21" s="10">
        <f>SUM(D7:D20)</f>
        <v/>
      </c>
      <c r="E21" s="10">
        <f>SUM(E7:E20)</f>
        <v/>
      </c>
      <c r="F21" s="10">
        <f>SUM(F7:F20)</f>
        <v/>
      </c>
      <c r="G21" s="9" t="n"/>
    </row>
    <row r="22">
      <c r="A22" s="9" t="inlineStr">
        <is>
          <t>GST @ 18%</t>
        </is>
      </c>
      <c r="B22" s="9" t="n"/>
      <c r="C22" s="11">
        <f>ROUND(C21*0.18,0)</f>
        <v/>
      </c>
      <c r="D22" s="11">
        <f>ROUND(D21*0.18,0)</f>
        <v/>
      </c>
      <c r="E22" s="11">
        <f>ROUND(E21*0.18,0)</f>
        <v/>
      </c>
      <c r="F22" s="11">
        <f>ROUND(F21*0.18,0)</f>
        <v/>
      </c>
      <c r="G22" s="9" t="n"/>
    </row>
    <row r="23">
      <c r="A23" s="12" t="inlineStr">
        <is>
          <t>Grand total (incl. GST)</t>
        </is>
      </c>
      <c r="B23" s="9" t="n"/>
      <c r="C23" s="13">
        <f>C21+C22</f>
        <v/>
      </c>
      <c r="D23" s="13">
        <f>D21+D22</f>
        <v/>
      </c>
      <c r="E23" s="13">
        <f>E21+E22</f>
        <v/>
      </c>
      <c r="F23" s="13">
        <f>F21+F22</f>
        <v/>
      </c>
      <c r="G23" s="9" t="n"/>
    </row>
    <row r="25">
      <c r="A25" s="14" t="inlineStr">
        <is>
          <t>Note: Vendor B is the cheapest total and has zero against project management and almost nothing against site protection. That is not a saving — it is a scope gap you will pay for later.</t>
        </is>
      </c>
    </row>
    <row r="26">
      <c r="A26" s="14" t="inlineStr">
        <is>
          <t>Note: Column G shows the spread between the highest and lowest quote for that line. A spread above 40 per cent usually means the three are not quoting the same thing.</t>
        </is>
      </c>
    </row>
    <row r="27">
      <c r="A27" s="14" t="inlineStr">
        <is>
          <t>Note: Add a row for anything one vendor has included and the others have not. A comparison is only valid when the rows match.</t>
        </is>
      </c>
    </row>
    <row r="28">
      <c r="A28" s="4" t="inlineStr">
        <is>
          <t>Free to copy and use on any project, with any contractor. Not a quotation. Greenbox Design Studio, Mumbai · +91 77387 66599 · greenboxdesignstudio.com</t>
        </is>
      </c>
    </row>
  </sheetData>
  <mergeCells count="8">
    <mergeCell ref="A1:G1"/>
    <mergeCell ref="A27:G27"/>
    <mergeCell ref="A3:G3"/>
    <mergeCell ref="A4:G4"/>
    <mergeCell ref="A26:G26"/>
    <mergeCell ref="A2:G2"/>
    <mergeCell ref="A25:G25"/>
    <mergeCell ref="A28:G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2026-10-17T17:34:42Z</dcterms:created>
  <dcterms:modified xmlns:dcterms="http://purl.org/dc/terms/" xmlns:xsi="http://www.w3.org/2001/XMLSchema-instance" xsi:type="dcterms:W3CDTF">2026-10-17T17:34:42Z</dcterms:modified>
</cp:coreProperties>
</file>