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v438\Desktop\Financial Models\Nye budsjett for teknologi og markedsutvikling\Ferdige versjoner\Lanseringsversjoner\Versjon 06.01.2025 (pilot og invest) ny karb\"/>
    </mc:Choice>
  </mc:AlternateContent>
  <xr:revisionPtr revIDLastSave="0" documentId="13_ncr:1_{CFDDA775-58BA-44A9-85F2-8AC153687F7F}" xr6:coauthVersionLast="47" xr6:coauthVersionMax="47" xr10:uidLastSave="{00000000-0000-0000-0000-000000000000}"/>
  <bookViews>
    <workbookView xWindow="28680" yWindow="-120" windowWidth="51840" windowHeight="21120" tabRatio="764" firstSheet="1" activeTab="1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Kontrolltabeller" sheetId="12" r:id="rId5"/>
    <sheet name="(3) Støtteberegning og NNV" sheetId="3" r:id="rId6"/>
    <sheet name="(4) Finansieringsplan" sheetId="9" r:id="rId7"/>
    <sheet name="Sensitivitet" sheetId="11" state="hidden" r:id="rId8"/>
    <sheet name="Lister (skjules)" sheetId="7" state="hidden" r:id="rId9"/>
    <sheet name="Forutsetninger ENOVA (skjules)" sheetId="4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4" l="1" a="1"/>
  <c r="K1" i="4" s="1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C19" i="8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G43" i="12"/>
  <c r="L45" i="12"/>
  <c r="D46" i="12"/>
  <c r="C43" i="12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E41" i="12" s="1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C14" i="12"/>
  <c r="K41" i="12" l="1"/>
  <c r="C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9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3" i="3" l="1"/>
  <c r="D18" i="3" l="1"/>
  <c r="C5" i="8"/>
  <c r="C6" i="8"/>
  <c r="C7" i="8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2" i="3" s="1"/>
  <c r="AK17" i="2"/>
  <c r="AG22" i="3" s="1"/>
  <c r="AL17" i="2"/>
  <c r="AH22" i="3" s="1"/>
  <c r="AM17" i="2"/>
  <c r="AI22" i="3" s="1"/>
  <c r="AN17" i="2"/>
  <c r="AJ22" i="3" s="1"/>
  <c r="AO17" i="2"/>
  <c r="AK22" i="3" s="1"/>
  <c r="AP17" i="2"/>
  <c r="AL22" i="3" s="1"/>
  <c r="AQ17" i="2"/>
  <c r="AM22" i="3" s="1"/>
  <c r="AR17" i="2"/>
  <c r="AN22" i="3" s="1"/>
  <c r="AS17" i="2"/>
  <c r="AO22" i="3" s="1"/>
  <c r="AT17" i="2"/>
  <c r="AP22" i="3" s="1"/>
  <c r="AU17" i="2"/>
  <c r="AQ22" i="3" s="1"/>
  <c r="AV17" i="2"/>
  <c r="AR22" i="3" s="1"/>
  <c r="AW17" i="2"/>
  <c r="AS22" i="3" s="1"/>
  <c r="AX17" i="2"/>
  <c r="AT22" i="3" s="1"/>
  <c r="AY17" i="2"/>
  <c r="AU22" i="3" s="1"/>
  <c r="AZ17" i="2"/>
  <c r="AV22" i="3" s="1"/>
  <c r="BA17" i="2"/>
  <c r="AW22" i="3" s="1"/>
  <c r="BB17" i="2"/>
  <c r="AX22" i="3" s="1"/>
  <c r="BC17" i="2"/>
  <c r="AY22" i="3" s="1"/>
  <c r="BD17" i="2"/>
  <c r="AZ22" i="3" s="1"/>
  <c r="BE17" i="2"/>
  <c r="BA22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2" i="3" s="1"/>
  <c r="AL136" i="2"/>
  <c r="AH32" i="3" s="1"/>
  <c r="AM136" i="2"/>
  <c r="AI32" i="3" s="1"/>
  <c r="AN136" i="2"/>
  <c r="AO136" i="2"/>
  <c r="AP136" i="2"/>
  <c r="AL32" i="3" s="1"/>
  <c r="AQ136" i="2"/>
  <c r="AM32" i="3" s="1"/>
  <c r="AR136" i="2"/>
  <c r="AN32" i="3" s="1"/>
  <c r="AS136" i="2"/>
  <c r="AT136" i="2"/>
  <c r="AU136" i="2"/>
  <c r="AQ32" i="3" s="1"/>
  <c r="AV136" i="2"/>
  <c r="AR32" i="3" s="1"/>
  <c r="AW136" i="2"/>
  <c r="AS32" i="3" s="1"/>
  <c r="AX136" i="2"/>
  <c r="AT32" i="3" s="1"/>
  <c r="AY136" i="2"/>
  <c r="AU32" i="3" s="1"/>
  <c r="AZ136" i="2"/>
  <c r="AV32" i="3" s="1"/>
  <c r="BA136" i="2"/>
  <c r="BB136" i="2"/>
  <c r="AX32" i="3" s="1"/>
  <c r="BC136" i="2"/>
  <c r="AY32" i="3" s="1"/>
  <c r="BD136" i="2"/>
  <c r="AZ32" i="3" s="1"/>
  <c r="BE136" i="2"/>
  <c r="BA32" i="3" s="1"/>
  <c r="AJ159" i="2"/>
  <c r="AK159" i="2"/>
  <c r="AG33" i="3" s="1"/>
  <c r="AL159" i="2"/>
  <c r="AH33" i="3" s="1"/>
  <c r="AM159" i="2"/>
  <c r="AI33" i="3" s="1"/>
  <c r="AN159" i="2"/>
  <c r="AJ33" i="3" s="1"/>
  <c r="AO159" i="2"/>
  <c r="AK33" i="3" s="1"/>
  <c r="AP159" i="2"/>
  <c r="AQ159" i="2"/>
  <c r="AM33" i="3" s="1"/>
  <c r="AR159" i="2"/>
  <c r="AN33" i="3" s="1"/>
  <c r="AS159" i="2"/>
  <c r="AO33" i="3" s="1"/>
  <c r="AT159" i="2"/>
  <c r="AP33" i="3" s="1"/>
  <c r="AU159" i="2"/>
  <c r="AQ33" i="3" s="1"/>
  <c r="AV159" i="2"/>
  <c r="AW159" i="2"/>
  <c r="AS33" i="3" s="1"/>
  <c r="AX159" i="2"/>
  <c r="AT33" i="3" s="1"/>
  <c r="AY159" i="2"/>
  <c r="AU33" i="3" s="1"/>
  <c r="AZ159" i="2"/>
  <c r="AV33" i="3" s="1"/>
  <c r="BA159" i="2"/>
  <c r="AW33" i="3" s="1"/>
  <c r="BB159" i="2"/>
  <c r="AX33" i="3" s="1"/>
  <c r="BC159" i="2"/>
  <c r="AY33" i="3" s="1"/>
  <c r="BD159" i="2"/>
  <c r="AZ33" i="3" s="1"/>
  <c r="BE159" i="2"/>
  <c r="BA33" i="3" s="1"/>
  <c r="AJ179" i="2"/>
  <c r="AK179" i="2"/>
  <c r="AL179" i="2"/>
  <c r="AH34" i="3" s="1"/>
  <c r="AM179" i="2"/>
  <c r="AI34" i="3" s="1"/>
  <c r="AN179" i="2"/>
  <c r="AJ34" i="3" s="1"/>
  <c r="AO179" i="2"/>
  <c r="AK34" i="3" s="1"/>
  <c r="AP179" i="2"/>
  <c r="AL34" i="3" s="1"/>
  <c r="AQ179" i="2"/>
  <c r="AM34" i="3" s="1"/>
  <c r="AR179" i="2"/>
  <c r="AN34" i="3" s="1"/>
  <c r="AS179" i="2"/>
  <c r="AO34" i="3" s="1"/>
  <c r="AT179" i="2"/>
  <c r="AP34" i="3" s="1"/>
  <c r="AU179" i="2"/>
  <c r="AQ34" i="3" s="1"/>
  <c r="AV179" i="2"/>
  <c r="AR34" i="3" s="1"/>
  <c r="AW179" i="2"/>
  <c r="AS34" i="3" s="1"/>
  <c r="AX179" i="2"/>
  <c r="AT34" i="3" s="1"/>
  <c r="AY179" i="2"/>
  <c r="AU34" i="3" s="1"/>
  <c r="AZ179" i="2"/>
  <c r="AV34" i="3" s="1"/>
  <c r="BA179" i="2"/>
  <c r="AW34" i="3" s="1"/>
  <c r="BB179" i="2"/>
  <c r="AX34" i="3" s="1"/>
  <c r="BC179" i="2"/>
  <c r="AY34" i="3" s="1"/>
  <c r="BD179" i="2"/>
  <c r="AZ34" i="3" s="1"/>
  <c r="BE179" i="2"/>
  <c r="BA34" i="3" s="1"/>
  <c r="C17" i="8"/>
  <c r="C8" i="8"/>
  <c r="D17" i="8" l="1"/>
  <c r="C18" i="8"/>
  <c r="BG114" i="2"/>
  <c r="H3" i="5"/>
  <c r="E19" i="3"/>
  <c r="BA25" i="3"/>
  <c r="AO25" i="3"/>
  <c r="J24" i="3"/>
  <c r="V24" i="3"/>
  <c r="AH24" i="3"/>
  <c r="AT24" i="3"/>
  <c r="AZ25" i="3"/>
  <c r="K24" i="3"/>
  <c r="W24" i="3"/>
  <c r="AI24" i="3"/>
  <c r="AU24" i="3"/>
  <c r="AA24" i="3"/>
  <c r="AN24" i="3"/>
  <c r="AG24" i="3"/>
  <c r="AY25" i="3"/>
  <c r="AM25" i="3"/>
  <c r="L24" i="3"/>
  <c r="X24" i="3"/>
  <c r="AJ24" i="3"/>
  <c r="AM24" i="3"/>
  <c r="I24" i="3"/>
  <c r="AS24" i="3"/>
  <c r="AN25" i="3"/>
  <c r="AX25" i="3"/>
  <c r="AL25" i="3"/>
  <c r="AV25" i="3"/>
  <c r="AJ25" i="3"/>
  <c r="O24" i="3"/>
  <c r="AI25" i="3"/>
  <c r="P24" i="3"/>
  <c r="AP25" i="3"/>
  <c r="U24" i="3"/>
  <c r="AW25" i="3"/>
  <c r="AK25" i="3"/>
  <c r="N24" i="3"/>
  <c r="Z24" i="3"/>
  <c r="AL24" i="3"/>
  <c r="AX24" i="3"/>
  <c r="AY24" i="3"/>
  <c r="AZ24" i="3"/>
  <c r="AT25" i="3"/>
  <c r="AH25" i="3"/>
  <c r="E24" i="3"/>
  <c r="Q24" i="3"/>
  <c r="AC24" i="3"/>
  <c r="AO24" i="3"/>
  <c r="BA24" i="3"/>
  <c r="F24" i="3"/>
  <c r="R24" i="3"/>
  <c r="AD24" i="3"/>
  <c r="AP24" i="3"/>
  <c r="D24" i="3"/>
  <c r="AG25" i="3"/>
  <c r="AR25" i="3"/>
  <c r="AF25" i="3"/>
  <c r="G24" i="3"/>
  <c r="S24" i="3"/>
  <c r="AE24" i="3"/>
  <c r="AQ24" i="3"/>
  <c r="J2" i="2"/>
  <c r="AU25" i="3"/>
  <c r="AB24" i="3"/>
  <c r="AS25" i="3"/>
  <c r="AQ25" i="3"/>
  <c r="H24" i="3"/>
  <c r="T24" i="3"/>
  <c r="AF24" i="3"/>
  <c r="AR24" i="3"/>
  <c r="AQ116" i="2"/>
  <c r="BC116" i="2"/>
  <c r="H116" i="2"/>
  <c r="AN116" i="2"/>
  <c r="AZ116" i="2"/>
  <c r="AO116" i="2"/>
  <c r="BA116" i="2"/>
  <c r="AV24" i="3"/>
  <c r="AY116" i="2"/>
  <c r="AM116" i="2"/>
  <c r="AX116" i="2"/>
  <c r="AL116" i="2"/>
  <c r="AW24" i="3"/>
  <c r="AK24" i="3"/>
  <c r="AK43" i="3" s="1"/>
  <c r="Y24" i="3"/>
  <c r="M24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W41" i="2"/>
  <c r="AK41" i="2"/>
  <c r="AP181" i="2"/>
  <c r="AN181" i="2"/>
  <c r="BA181" i="2"/>
  <c r="AO181" i="2"/>
  <c r="BD41" i="2"/>
  <c r="AR41" i="2"/>
  <c r="AV41" i="2"/>
  <c r="AY41" i="2"/>
  <c r="AM41" i="2"/>
  <c r="AV181" i="2"/>
  <c r="AJ181" i="2"/>
  <c r="AT181" i="2"/>
  <c r="AZ41" i="2"/>
  <c r="AK181" i="2"/>
  <c r="AX181" i="2"/>
  <c r="AJ41" i="2"/>
  <c r="AR33" i="3"/>
  <c r="AR35" i="3" s="1"/>
  <c r="BE41" i="2"/>
  <c r="AS41" i="2"/>
  <c r="AL181" i="2"/>
  <c r="AN41" i="2"/>
  <c r="AZ181" i="2"/>
  <c r="AX41" i="2"/>
  <c r="AL41" i="2"/>
  <c r="AT41" i="2"/>
  <c r="AL33" i="3"/>
  <c r="AL35" i="3" s="1"/>
  <c r="AP32" i="3"/>
  <c r="AP35" i="3" s="1"/>
  <c r="BB181" i="2"/>
  <c r="AJ32" i="3"/>
  <c r="AJ35" i="3" s="1"/>
  <c r="AY181" i="2"/>
  <c r="AU41" i="2"/>
  <c r="AS181" i="2"/>
  <c r="BC41" i="2"/>
  <c r="AQ41" i="2"/>
  <c r="BB41" i="2"/>
  <c r="AM181" i="2"/>
  <c r="BC181" i="2"/>
  <c r="AQ181" i="2"/>
  <c r="BA41" i="2"/>
  <c r="AO41" i="2"/>
  <c r="AP41" i="2"/>
  <c r="AU181" i="2"/>
  <c r="AW32" i="3"/>
  <c r="AW35" i="3" s="1"/>
  <c r="AK32" i="3"/>
  <c r="AK35" i="3" s="1"/>
  <c r="AG34" i="3"/>
  <c r="BE181" i="2"/>
  <c r="BD181" i="2"/>
  <c r="AR181" i="2"/>
  <c r="AO32" i="3"/>
  <c r="AO35" i="3" s="1"/>
  <c r="AW181" i="2"/>
  <c r="AN35" i="3"/>
  <c r="AZ35" i="3"/>
  <c r="AS35" i="3"/>
  <c r="AX35" i="3"/>
  <c r="AT35" i="3"/>
  <c r="AH35" i="3"/>
  <c r="AQ35" i="3"/>
  <c r="BA35" i="3"/>
  <c r="AY35" i="3"/>
  <c r="AM35" i="3"/>
  <c r="AV35" i="3"/>
  <c r="AU35" i="3"/>
  <c r="AI35" i="3"/>
  <c r="E17" i="8" l="1"/>
  <c r="D18" i="8"/>
  <c r="AL43" i="3"/>
  <c r="C50" i="12"/>
  <c r="C51" i="12"/>
  <c r="AW43" i="3"/>
  <c r="C20" i="12"/>
  <c r="C19" i="12"/>
  <c r="I3" i="5"/>
  <c r="F19" i="3"/>
  <c r="AI43" i="3"/>
  <c r="AR43" i="3"/>
  <c r="AT43" i="3"/>
  <c r="AS43" i="3"/>
  <c r="AO43" i="3"/>
  <c r="AJ43" i="3"/>
  <c r="AV43" i="3"/>
  <c r="AY43" i="3"/>
  <c r="AQ43" i="3"/>
  <c r="AU43" i="3"/>
  <c r="AM43" i="3"/>
  <c r="BA43" i="3"/>
  <c r="AX43" i="3"/>
  <c r="AH43" i="3"/>
  <c r="AZ43" i="3"/>
  <c r="AP43" i="3"/>
  <c r="AG43" i="3"/>
  <c r="AN43" i="3"/>
  <c r="AJ119" i="2"/>
  <c r="AG23" i="3"/>
  <c r="AM23" i="3"/>
  <c r="BC119" i="2"/>
  <c r="AJ23" i="3"/>
  <c r="AY119" i="2"/>
  <c r="BA119" i="2"/>
  <c r="AS23" i="3"/>
  <c r="AI23" i="3"/>
  <c r="K2" i="2"/>
  <c r="AK23" i="3"/>
  <c r="BD119" i="2"/>
  <c r="AT119" i="2"/>
  <c r="AV23" i="3"/>
  <c r="AL119" i="2"/>
  <c r="BB119" i="2"/>
  <c r="AX119" i="2"/>
  <c r="AU119" i="2"/>
  <c r="AO23" i="3"/>
  <c r="AV119" i="2"/>
  <c r="AP119" i="2"/>
  <c r="BE119" i="2"/>
  <c r="AR119" i="2"/>
  <c r="AW119" i="2"/>
  <c r="AM119" i="2"/>
  <c r="BA23" i="3"/>
  <c r="AK119" i="2"/>
  <c r="AU23" i="3"/>
  <c r="AQ119" i="2"/>
  <c r="AN119" i="2"/>
  <c r="AS119" i="2"/>
  <c r="AZ23" i="3"/>
  <c r="AN23" i="3"/>
  <c r="AR23" i="3"/>
  <c r="AZ119" i="2"/>
  <c r="AH23" i="3"/>
  <c r="AX23" i="3"/>
  <c r="AY23" i="3"/>
  <c r="AT23" i="3"/>
  <c r="AO119" i="2"/>
  <c r="AL23" i="3"/>
  <c r="AW23" i="3"/>
  <c r="AQ23" i="3"/>
  <c r="AP23" i="3"/>
  <c r="AG35" i="3"/>
  <c r="F17" i="8" l="1"/>
  <c r="E18" i="8"/>
  <c r="J3" i="5"/>
  <c r="G19" i="3"/>
  <c r="AH44" i="3"/>
  <c r="AK44" i="3"/>
  <c r="AR44" i="3"/>
  <c r="AN44" i="3"/>
  <c r="AI44" i="3"/>
  <c r="AP44" i="3"/>
  <c r="AZ44" i="3"/>
  <c r="AS44" i="3"/>
  <c r="AQ44" i="3"/>
  <c r="AW44" i="3"/>
  <c r="AL44" i="3"/>
  <c r="AU44" i="3"/>
  <c r="AJ44" i="3"/>
  <c r="AT44" i="3"/>
  <c r="AM44" i="3"/>
  <c r="AO44" i="3"/>
  <c r="AY44" i="3"/>
  <c r="BA44" i="3"/>
  <c r="BA64" i="3" s="1"/>
  <c r="AV44" i="3"/>
  <c r="AG44" i="3"/>
  <c r="AX44" i="3"/>
  <c r="AS26" i="3"/>
  <c r="AN26" i="3"/>
  <c r="AJ26" i="3"/>
  <c r="AO26" i="3"/>
  <c r="AW26" i="3"/>
  <c r="AY26" i="3"/>
  <c r="AH26" i="3"/>
  <c r="AR26" i="3"/>
  <c r="AP26" i="3"/>
  <c r="AZ26" i="3"/>
  <c r="AU26" i="3"/>
  <c r="AQ26" i="3"/>
  <c r="AL26" i="3"/>
  <c r="AM26" i="3"/>
  <c r="AV26" i="3"/>
  <c r="AG26" i="3"/>
  <c r="AT26" i="3"/>
  <c r="AK26" i="3"/>
  <c r="AX26" i="3"/>
  <c r="AI26" i="3"/>
  <c r="L2" i="2"/>
  <c r="BA26" i="3"/>
  <c r="G17" i="8" l="1"/>
  <c r="F18" i="8"/>
  <c r="K3" i="5"/>
  <c r="H19" i="3"/>
  <c r="AQ64" i="3"/>
  <c r="AT64" i="3"/>
  <c r="AO64" i="3"/>
  <c r="AY64" i="3"/>
  <c r="AU64" i="3"/>
  <c r="AK64" i="3"/>
  <c r="AW64" i="3"/>
  <c r="AV64" i="3"/>
  <c r="AG64" i="3"/>
  <c r="AZ64" i="3"/>
  <c r="AP64" i="3"/>
  <c r="AJ64" i="3"/>
  <c r="AI64" i="3"/>
  <c r="AM64" i="3"/>
  <c r="AR64" i="3"/>
  <c r="AN64" i="3"/>
  <c r="AX64" i="3"/>
  <c r="AL64" i="3"/>
  <c r="AH64" i="3"/>
  <c r="AS64" i="3"/>
  <c r="M2" i="2"/>
  <c r="H17" i="8" l="1"/>
  <c r="G18" i="8"/>
  <c r="L3" i="5"/>
  <c r="I19" i="3"/>
  <c r="N2" i="2"/>
  <c r="I17" i="8" l="1"/>
  <c r="H18" i="8"/>
  <c r="M3" i="5"/>
  <c r="J19" i="3"/>
  <c r="O2" i="2"/>
  <c r="J17" i="8" l="1"/>
  <c r="I18" i="8"/>
  <c r="N3" i="5"/>
  <c r="K19" i="3"/>
  <c r="P2" i="2"/>
  <c r="K17" i="8" l="1"/>
  <c r="J18" i="8"/>
  <c r="O3" i="5"/>
  <c r="L19" i="3"/>
  <c r="Q2" i="2"/>
  <c r="L17" i="8" l="1"/>
  <c r="K18" i="8"/>
  <c r="P3" i="5"/>
  <c r="M19" i="3"/>
  <c r="R2" i="2"/>
  <c r="M17" i="8" l="1"/>
  <c r="L18" i="8"/>
  <c r="Q3" i="5"/>
  <c r="N19" i="3"/>
  <c r="S2" i="2"/>
  <c r="N17" i="8" l="1"/>
  <c r="M18" i="8"/>
  <c r="R3" i="5"/>
  <c r="O19" i="3"/>
  <c r="T2" i="2"/>
  <c r="O17" i="8" l="1"/>
  <c r="N18" i="8"/>
  <c r="S3" i="5"/>
  <c r="P19" i="3"/>
  <c r="U2" i="2"/>
  <c r="P17" i="8" l="1"/>
  <c r="O18" i="8"/>
  <c r="T3" i="5"/>
  <c r="Q19" i="3"/>
  <c r="V2" i="2"/>
  <c r="Q17" i="8" l="1"/>
  <c r="P18" i="8"/>
  <c r="U3" i="5"/>
  <c r="R19" i="3"/>
  <c r="W2" i="2"/>
  <c r="R17" i="8" l="1"/>
  <c r="Q18" i="8"/>
  <c r="V3" i="5"/>
  <c r="S19" i="3"/>
  <c r="X2" i="2"/>
  <c r="S17" i="8" l="1"/>
  <c r="R18" i="8"/>
  <c r="W3" i="5"/>
  <c r="T19" i="3"/>
  <c r="Y2" i="2"/>
  <c r="T17" i="8" l="1"/>
  <c r="S18" i="8"/>
  <c r="X3" i="5"/>
  <c r="U19" i="3"/>
  <c r="Z2" i="2"/>
  <c r="U17" i="8" l="1"/>
  <c r="T18" i="8"/>
  <c r="Y3" i="5"/>
  <c r="V19" i="3"/>
  <c r="AA2" i="2"/>
  <c r="V17" i="8" l="1"/>
  <c r="U18" i="8"/>
  <c r="Z3" i="5"/>
  <c r="W19" i="3"/>
  <c r="AB2" i="2"/>
  <c r="W17" i="8" l="1"/>
  <c r="V18" i="8"/>
  <c r="AA3" i="5"/>
  <c r="X19" i="3"/>
  <c r="AC2" i="2"/>
  <c r="X17" i="8" l="1"/>
  <c r="W18" i="8"/>
  <c r="AB3" i="5"/>
  <c r="Y19" i="3"/>
  <c r="AD2" i="2"/>
  <c r="Y17" i="8" l="1"/>
  <c r="X18" i="8"/>
  <c r="AC3" i="5"/>
  <c r="Z19" i="3"/>
  <c r="AE2" i="2"/>
  <c r="Z17" i="8" l="1"/>
  <c r="Y18" i="8"/>
  <c r="AD3" i="5"/>
  <c r="AA19" i="3"/>
  <c r="AF2" i="2"/>
  <c r="AA17" i="8" l="1"/>
  <c r="Z18" i="8"/>
  <c r="AE3" i="5"/>
  <c r="AB19" i="3"/>
  <c r="AG2" i="2"/>
  <c r="AB17" i="8" l="1"/>
  <c r="AA18" i="8"/>
  <c r="AF3" i="5"/>
  <c r="AC19" i="3"/>
  <c r="AH2" i="2"/>
  <c r="AC17" i="8" l="1"/>
  <c r="AB18" i="8"/>
  <c r="AG3" i="5"/>
  <c r="AD19" i="3"/>
  <c r="AI2" i="2"/>
  <c r="AD17" i="8" l="1"/>
  <c r="AC18" i="8"/>
  <c r="AH3" i="5"/>
  <c r="AE19" i="3"/>
  <c r="AJ2" i="2"/>
  <c r="AE17" i="8" l="1"/>
  <c r="AD18" i="8"/>
  <c r="AI3" i="5"/>
  <c r="AF19" i="3"/>
  <c r="AK2" i="2"/>
  <c r="AF17" i="8" l="1"/>
  <c r="AE18" i="8"/>
  <c r="AJ3" i="5"/>
  <c r="AG19" i="3"/>
  <c r="AL2" i="2"/>
  <c r="AG17" i="8" l="1"/>
  <c r="AF18" i="8"/>
  <c r="AK3" i="5"/>
  <c r="AH19" i="3"/>
  <c r="AM2" i="2"/>
  <c r="AH17" i="8" l="1"/>
  <c r="AG18" i="8"/>
  <c r="AG21" i="8"/>
  <c r="AL3" i="5"/>
  <c r="AI19" i="3"/>
  <c r="AN2" i="2"/>
  <c r="H1" i="2"/>
  <c r="G10" i="5" s="1"/>
  <c r="AI17" i="8" l="1"/>
  <c r="AH18" i="8"/>
  <c r="AH21" i="8"/>
  <c r="C13" i="12"/>
  <c r="H3" i="2"/>
  <c r="G5" i="5" s="1"/>
  <c r="G2" i="5"/>
  <c r="AM3" i="5"/>
  <c r="AJ19" i="3"/>
  <c r="I16" i="11"/>
  <c r="AO2" i="2"/>
  <c r="I1" i="2"/>
  <c r="E18" i="3"/>
  <c r="F18" i="3" s="1"/>
  <c r="G18" i="3" s="1"/>
  <c r="H18" i="3" s="1"/>
  <c r="I18" i="3" s="1"/>
  <c r="J18" i="3" s="1"/>
  <c r="K18" i="3" s="1"/>
  <c r="L18" i="3" s="1"/>
  <c r="M18" i="3" s="1"/>
  <c r="N18" i="3" s="1"/>
  <c r="O18" i="3" s="1"/>
  <c r="P18" i="3" s="1"/>
  <c r="Q18" i="3" s="1"/>
  <c r="R18" i="3" s="1"/>
  <c r="S18" i="3" s="1"/>
  <c r="T18" i="3" s="1"/>
  <c r="U18" i="3" s="1"/>
  <c r="V18" i="3" s="1"/>
  <c r="W18" i="3" s="1"/>
  <c r="X18" i="3" s="1"/>
  <c r="Y18" i="3" s="1"/>
  <c r="Z18" i="3" s="1"/>
  <c r="AA18" i="3" s="1"/>
  <c r="AB18" i="3" s="1"/>
  <c r="AC18" i="3" s="1"/>
  <c r="AD18" i="3" s="1"/>
  <c r="AE18" i="3" s="1"/>
  <c r="AF18" i="3" s="1"/>
  <c r="AG18" i="3" s="1"/>
  <c r="I179" i="2"/>
  <c r="J179" i="2"/>
  <c r="K179" i="2"/>
  <c r="L179" i="2"/>
  <c r="M179" i="2"/>
  <c r="N179" i="2"/>
  <c r="O179" i="2"/>
  <c r="P179" i="2"/>
  <c r="Q179" i="2"/>
  <c r="R179" i="2"/>
  <c r="N34" i="3" s="1"/>
  <c r="S179" i="2"/>
  <c r="O34" i="3" s="1"/>
  <c r="T179" i="2"/>
  <c r="P34" i="3" s="1"/>
  <c r="U179" i="2"/>
  <c r="Q34" i="3" s="1"/>
  <c r="V179" i="2"/>
  <c r="R34" i="3" s="1"/>
  <c r="W179" i="2"/>
  <c r="S34" i="3" s="1"/>
  <c r="X179" i="2"/>
  <c r="T34" i="3" s="1"/>
  <c r="Y179" i="2"/>
  <c r="U34" i="3" s="1"/>
  <c r="Z179" i="2"/>
  <c r="V34" i="3" s="1"/>
  <c r="AA179" i="2"/>
  <c r="W34" i="3" s="1"/>
  <c r="AB179" i="2"/>
  <c r="X34" i="3" s="1"/>
  <c r="AC179" i="2"/>
  <c r="Y34" i="3" s="1"/>
  <c r="AD179" i="2"/>
  <c r="Z34" i="3" s="1"/>
  <c r="AE179" i="2"/>
  <c r="AA34" i="3" s="1"/>
  <c r="AF179" i="2"/>
  <c r="AB34" i="3" s="1"/>
  <c r="AG179" i="2"/>
  <c r="AC34" i="3" s="1"/>
  <c r="AH179" i="2"/>
  <c r="AD34" i="3" s="1"/>
  <c r="AI179" i="2"/>
  <c r="AE34" i="3" s="1"/>
  <c r="AF34" i="3"/>
  <c r="AF43" i="3" s="1"/>
  <c r="H179" i="2"/>
  <c r="I136" i="2"/>
  <c r="E32" i="3" s="1"/>
  <c r="J136" i="2"/>
  <c r="F32" i="3" s="1"/>
  <c r="K136" i="2"/>
  <c r="G32" i="3" s="1"/>
  <c r="L136" i="2"/>
  <c r="H32" i="3" s="1"/>
  <c r="M136" i="2"/>
  <c r="I32" i="3" s="1"/>
  <c r="N136" i="2"/>
  <c r="J32" i="3" s="1"/>
  <c r="O136" i="2"/>
  <c r="K32" i="3" s="1"/>
  <c r="P136" i="2"/>
  <c r="L32" i="3" s="1"/>
  <c r="Q136" i="2"/>
  <c r="M32" i="3" s="1"/>
  <c r="R136" i="2"/>
  <c r="N32" i="3" s="1"/>
  <c r="S136" i="2"/>
  <c r="O32" i="3" s="1"/>
  <c r="T136" i="2"/>
  <c r="P32" i="3" s="1"/>
  <c r="Q32" i="3"/>
  <c r="V136" i="2"/>
  <c r="R32" i="3" s="1"/>
  <c r="W136" i="2"/>
  <c r="S32" i="3" s="1"/>
  <c r="X136" i="2"/>
  <c r="T32" i="3" s="1"/>
  <c r="Y136" i="2"/>
  <c r="U32" i="3" s="1"/>
  <c r="Z136" i="2"/>
  <c r="V32" i="3" s="1"/>
  <c r="AA136" i="2"/>
  <c r="W32" i="3" s="1"/>
  <c r="AB136" i="2"/>
  <c r="X32" i="3" s="1"/>
  <c r="AC136" i="2"/>
  <c r="Y32" i="3" s="1"/>
  <c r="AD136" i="2"/>
  <c r="Z32" i="3" s="1"/>
  <c r="AE136" i="2"/>
  <c r="AA32" i="3" s="1"/>
  <c r="AF136" i="2"/>
  <c r="AB32" i="3" s="1"/>
  <c r="AG136" i="2"/>
  <c r="AC32" i="3" s="1"/>
  <c r="AH136" i="2"/>
  <c r="AD32" i="3" s="1"/>
  <c r="AI136" i="2"/>
  <c r="AE32" i="3" s="1"/>
  <c r="AF32" i="3"/>
  <c r="H136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5" i="3"/>
  <c r="O17" i="2"/>
  <c r="K22" i="3" s="1"/>
  <c r="P17" i="2"/>
  <c r="L22" i="3" s="1"/>
  <c r="Q17" i="2"/>
  <c r="M22" i="3" s="1"/>
  <c r="R17" i="2"/>
  <c r="N22" i="3" s="1"/>
  <c r="S17" i="2"/>
  <c r="O22" i="3" s="1"/>
  <c r="T17" i="2"/>
  <c r="P22" i="3" s="1"/>
  <c r="U17" i="2"/>
  <c r="Q22" i="3" s="1"/>
  <c r="V17" i="2"/>
  <c r="R22" i="3" s="1"/>
  <c r="W17" i="2"/>
  <c r="S22" i="3" s="1"/>
  <c r="X17" i="2"/>
  <c r="T22" i="3" s="1"/>
  <c r="Y17" i="2"/>
  <c r="U22" i="3" s="1"/>
  <c r="Z17" i="2"/>
  <c r="V22" i="3" s="1"/>
  <c r="AA17" i="2"/>
  <c r="W22" i="3" s="1"/>
  <c r="AB17" i="2"/>
  <c r="X22" i="3" s="1"/>
  <c r="AC17" i="2"/>
  <c r="Y22" i="3" s="1"/>
  <c r="AD17" i="2"/>
  <c r="Z22" i="3" s="1"/>
  <c r="AE17" i="2"/>
  <c r="AA22" i="3" s="1"/>
  <c r="AF17" i="2"/>
  <c r="AB22" i="3" s="1"/>
  <c r="AG17" i="2"/>
  <c r="AC22" i="3" s="1"/>
  <c r="AH17" i="2"/>
  <c r="AD22" i="3" s="1"/>
  <c r="AI17" i="2"/>
  <c r="AE22" i="3" s="1"/>
  <c r="G55" i="5" l="1"/>
  <c r="AJ17" i="8"/>
  <c r="AI18" i="8"/>
  <c r="AI21" i="8"/>
  <c r="C26" i="12"/>
  <c r="C40" i="12"/>
  <c r="BG95" i="2"/>
  <c r="C12" i="12"/>
  <c r="C21" i="12" s="1"/>
  <c r="D21" i="3"/>
  <c r="G34" i="3"/>
  <c r="F33" i="12"/>
  <c r="F32" i="12"/>
  <c r="F34" i="3"/>
  <c r="E33" i="12"/>
  <c r="E32" i="12"/>
  <c r="I3" i="2"/>
  <c r="H5" i="5" s="1"/>
  <c r="D13" i="12"/>
  <c r="L34" i="3"/>
  <c r="K32" i="12"/>
  <c r="K33" i="12"/>
  <c r="K34" i="3"/>
  <c r="J33" i="12"/>
  <c r="J32" i="12"/>
  <c r="BG136" i="2"/>
  <c r="M34" i="3"/>
  <c r="L32" i="12"/>
  <c r="L33" i="12"/>
  <c r="J34" i="3"/>
  <c r="I32" i="12"/>
  <c r="I33" i="12"/>
  <c r="D34" i="3"/>
  <c r="D43" i="3" s="1"/>
  <c r="BG179" i="2"/>
  <c r="C33" i="12"/>
  <c r="C32" i="12"/>
  <c r="I34" i="3"/>
  <c r="H32" i="12"/>
  <c r="H33" i="12"/>
  <c r="H34" i="3"/>
  <c r="G33" i="12"/>
  <c r="G32" i="12"/>
  <c r="E34" i="3"/>
  <c r="D32" i="12"/>
  <c r="D33" i="12"/>
  <c r="H2" i="5"/>
  <c r="H55" i="5"/>
  <c r="H10" i="5"/>
  <c r="AN3" i="5"/>
  <c r="AK19" i="3"/>
  <c r="J16" i="11"/>
  <c r="D32" i="3"/>
  <c r="AG65" i="3"/>
  <c r="AF20" i="8"/>
  <c r="AP2" i="2"/>
  <c r="J1" i="2"/>
  <c r="X25" i="3"/>
  <c r="X43" i="3" s="1"/>
  <c r="AB116" i="2"/>
  <c r="V25" i="3"/>
  <c r="V43" i="3" s="1"/>
  <c r="Z116" i="2"/>
  <c r="J25" i="3"/>
  <c r="N116" i="2"/>
  <c r="Z25" i="3"/>
  <c r="Z43" i="3" s="1"/>
  <c r="AD116" i="2"/>
  <c r="N25" i="3"/>
  <c r="N43" i="3" s="1"/>
  <c r="R116" i="2"/>
  <c r="I25" i="3"/>
  <c r="M116" i="2"/>
  <c r="T25" i="3"/>
  <c r="T43" i="3" s="1"/>
  <c r="X116" i="2"/>
  <c r="H25" i="3"/>
  <c r="L116" i="2"/>
  <c r="U25" i="3"/>
  <c r="U43" i="3" s="1"/>
  <c r="Y116" i="2"/>
  <c r="AE25" i="3"/>
  <c r="AE43" i="3" s="1"/>
  <c r="AI116" i="2"/>
  <c r="S25" i="3"/>
  <c r="S43" i="3" s="1"/>
  <c r="W116" i="2"/>
  <c r="G25" i="3"/>
  <c r="K116" i="2"/>
  <c r="AD25" i="3"/>
  <c r="AD43" i="3" s="1"/>
  <c r="AH116" i="2"/>
  <c r="R25" i="3"/>
  <c r="R43" i="3" s="1"/>
  <c r="V116" i="2"/>
  <c r="AC25" i="3"/>
  <c r="AC43" i="3" s="1"/>
  <c r="AG116" i="2"/>
  <c r="Q25" i="3"/>
  <c r="Q43" i="3" s="1"/>
  <c r="U116" i="2"/>
  <c r="E25" i="3"/>
  <c r="I116" i="2"/>
  <c r="AB25" i="3"/>
  <c r="AB43" i="3" s="1"/>
  <c r="AF116" i="2"/>
  <c r="O25" i="3"/>
  <c r="O43" i="3" s="1"/>
  <c r="S116" i="2"/>
  <c r="P25" i="3"/>
  <c r="P43" i="3" s="1"/>
  <c r="T116" i="2"/>
  <c r="AA25" i="3"/>
  <c r="AA43" i="3" s="1"/>
  <c r="AE116" i="2"/>
  <c r="Y25" i="3"/>
  <c r="Y43" i="3" s="1"/>
  <c r="AC116" i="2"/>
  <c r="M25" i="3"/>
  <c r="Q116" i="2"/>
  <c r="F25" i="3"/>
  <c r="J116" i="2"/>
  <c r="L25" i="3"/>
  <c r="P116" i="2"/>
  <c r="W25" i="3"/>
  <c r="W43" i="3" s="1"/>
  <c r="AA116" i="2"/>
  <c r="K25" i="3"/>
  <c r="O116" i="2"/>
  <c r="AH18" i="3"/>
  <c r="AB41" i="2"/>
  <c r="Y41" i="2"/>
  <c r="AA41" i="2"/>
  <c r="Z41" i="2"/>
  <c r="X41" i="2"/>
  <c r="AD41" i="2"/>
  <c r="AC41" i="2"/>
  <c r="AI41" i="2"/>
  <c r="AH41" i="2"/>
  <c r="AG41" i="2"/>
  <c r="I41" i="2"/>
  <c r="AF41" i="2"/>
  <c r="W41" i="2"/>
  <c r="AE41" i="2"/>
  <c r="H41" i="2"/>
  <c r="H159" i="2"/>
  <c r="I159" i="2"/>
  <c r="AK17" i="8" l="1"/>
  <c r="AJ18" i="8"/>
  <c r="AJ21" i="8"/>
  <c r="E50" i="12"/>
  <c r="E51" i="12"/>
  <c r="D53" i="3"/>
  <c r="D54" i="3"/>
  <c r="D26" i="12"/>
  <c r="D40" i="12"/>
  <c r="D51" i="12"/>
  <c r="D50" i="12"/>
  <c r="E43" i="3"/>
  <c r="G43" i="3"/>
  <c r="D12" i="12"/>
  <c r="D21" i="12" s="1"/>
  <c r="E21" i="3"/>
  <c r="H43" i="3"/>
  <c r="J43" i="3"/>
  <c r="L43" i="3"/>
  <c r="F43" i="3"/>
  <c r="I43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3" i="3"/>
  <c r="H19" i="12"/>
  <c r="H20" i="12"/>
  <c r="J20" i="12"/>
  <c r="J19" i="12"/>
  <c r="I19" i="12"/>
  <c r="I20" i="12"/>
  <c r="K43" i="3"/>
  <c r="J3" i="2"/>
  <c r="I5" i="5" s="1"/>
  <c r="E13" i="12"/>
  <c r="G19" i="12"/>
  <c r="G20" i="12"/>
  <c r="K16" i="11"/>
  <c r="I10" i="5"/>
  <c r="I2" i="5"/>
  <c r="I55" i="5"/>
  <c r="AO3" i="5"/>
  <c r="AL19" i="3"/>
  <c r="D2" i="9"/>
  <c r="AH65" i="3"/>
  <c r="AG20" i="8"/>
  <c r="J159" i="2"/>
  <c r="F33" i="3" s="1"/>
  <c r="F35" i="3" s="1"/>
  <c r="AQ2" i="2"/>
  <c r="I17" i="2"/>
  <c r="E22" i="3" s="1"/>
  <c r="H17" i="2"/>
  <c r="K1" i="2"/>
  <c r="J17" i="2"/>
  <c r="F22" i="3" s="1"/>
  <c r="L17" i="2"/>
  <c r="H22" i="3" s="1"/>
  <c r="N17" i="2"/>
  <c r="J22" i="3" s="1"/>
  <c r="M17" i="2"/>
  <c r="I22" i="3" s="1"/>
  <c r="K17" i="2"/>
  <c r="G22" i="3" s="1"/>
  <c r="C20" i="8"/>
  <c r="AI18" i="3"/>
  <c r="AE20" i="8"/>
  <c r="I181" i="2"/>
  <c r="E33" i="3"/>
  <c r="E35" i="3" s="1"/>
  <c r="D33" i="3"/>
  <c r="D35" i="3" s="1"/>
  <c r="AF33" i="3"/>
  <c r="AF35" i="3" s="1"/>
  <c r="W119" i="2"/>
  <c r="S23" i="3"/>
  <c r="Y119" i="2"/>
  <c r="U23" i="3"/>
  <c r="E23" i="3"/>
  <c r="AG119" i="2"/>
  <c r="AC23" i="3"/>
  <c r="AC119" i="2"/>
  <c r="Y23" i="3"/>
  <c r="AF23" i="3"/>
  <c r="AF119" i="2"/>
  <c r="AB23" i="3"/>
  <c r="AH119" i="2"/>
  <c r="AD23" i="3"/>
  <c r="Z119" i="2"/>
  <c r="V23" i="3"/>
  <c r="D23" i="3"/>
  <c r="AI119" i="2"/>
  <c r="AE23" i="3"/>
  <c r="AA119" i="2"/>
  <c r="W23" i="3"/>
  <c r="AD119" i="2"/>
  <c r="Z23" i="3"/>
  <c r="AE119" i="2"/>
  <c r="AA23" i="3"/>
  <c r="AB119" i="2"/>
  <c r="X23" i="3"/>
  <c r="X119" i="2"/>
  <c r="T23" i="3"/>
  <c r="AL17" i="8" l="1"/>
  <c r="AK18" i="8"/>
  <c r="AK21" i="8"/>
  <c r="E26" i="12"/>
  <c r="E40" i="12"/>
  <c r="E54" i="3"/>
  <c r="E53" i="3"/>
  <c r="E12" i="12"/>
  <c r="E21" i="12" s="1"/>
  <c r="F21" i="3"/>
  <c r="BG17" i="2"/>
  <c r="K3" i="2"/>
  <c r="J5" i="5" s="1"/>
  <c r="F13" i="12"/>
  <c r="J55" i="5"/>
  <c r="J10" i="5"/>
  <c r="J2" i="5"/>
  <c r="AP3" i="5"/>
  <c r="AM19" i="3"/>
  <c r="AF44" i="3"/>
  <c r="E44" i="3"/>
  <c r="L16" i="11"/>
  <c r="H119" i="2"/>
  <c r="D22" i="3"/>
  <c r="D44" i="3" s="1"/>
  <c r="W20" i="8"/>
  <c r="S20" i="8"/>
  <c r="K20" i="8"/>
  <c r="AI65" i="3"/>
  <c r="AH20" i="8"/>
  <c r="H20" i="8"/>
  <c r="U20" i="8"/>
  <c r="J181" i="2"/>
  <c r="D20" i="8"/>
  <c r="AA26" i="3"/>
  <c r="T26" i="3"/>
  <c r="AD26" i="3"/>
  <c r="U26" i="3"/>
  <c r="S26" i="3"/>
  <c r="Z26" i="3"/>
  <c r="AB26" i="3"/>
  <c r="W26" i="3"/>
  <c r="AF26" i="3"/>
  <c r="Y26" i="3"/>
  <c r="AE26" i="3"/>
  <c r="X26" i="3"/>
  <c r="V26" i="3"/>
  <c r="AC26" i="3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L1" i="2"/>
  <c r="K159" i="2"/>
  <c r="AA20" i="8"/>
  <c r="R20" i="8"/>
  <c r="AC20" i="8"/>
  <c r="X20" i="8"/>
  <c r="F21" i="8"/>
  <c r="AT55" i="3"/>
  <c r="Y20" i="8"/>
  <c r="Q20" i="8"/>
  <c r="AF55" i="3"/>
  <c r="AL55" i="3"/>
  <c r="AV55" i="3"/>
  <c r="AJ55" i="3"/>
  <c r="AW55" i="3"/>
  <c r="P20" i="8"/>
  <c r="AI55" i="3"/>
  <c r="AG55" i="3"/>
  <c r="AD55" i="3"/>
  <c r="AY55" i="3"/>
  <c r="BA55" i="3"/>
  <c r="W55" i="3"/>
  <c r="U55" i="3"/>
  <c r="R55" i="3"/>
  <c r="AM55" i="3"/>
  <c r="X55" i="3"/>
  <c r="AN55" i="3"/>
  <c r="T20" i="8"/>
  <c r="AO55" i="3"/>
  <c r="AA55" i="3"/>
  <c r="Q55" i="3"/>
  <c r="O55" i="3"/>
  <c r="AC55" i="3"/>
  <c r="AR55" i="3"/>
  <c r="AH55" i="3"/>
  <c r="V55" i="3"/>
  <c r="Z55" i="3"/>
  <c r="S55" i="3"/>
  <c r="AZ55" i="3"/>
  <c r="AK55" i="3"/>
  <c r="Y55" i="3"/>
  <c r="AQ55" i="3"/>
  <c r="AB55" i="3"/>
  <c r="T55" i="3"/>
  <c r="AE55" i="3"/>
  <c r="P55" i="3"/>
  <c r="AU55" i="3"/>
  <c r="AS55" i="3"/>
  <c r="AP55" i="3"/>
  <c r="N55" i="3"/>
  <c r="AD20" i="8"/>
  <c r="V21" i="8"/>
  <c r="U21" i="8"/>
  <c r="AX55" i="3"/>
  <c r="S21" i="8"/>
  <c r="E26" i="3"/>
  <c r="AJ18" i="3"/>
  <c r="AM17" i="8" l="1"/>
  <c r="AL18" i="8"/>
  <c r="AL21" i="8"/>
  <c r="F26" i="12"/>
  <c r="F40" i="12"/>
  <c r="F54" i="3"/>
  <c r="F53" i="3"/>
  <c r="E64" i="3"/>
  <c r="F12" i="12"/>
  <c r="F21" i="12" s="1"/>
  <c r="G21" i="3"/>
  <c r="L3" i="2"/>
  <c r="K5" i="5" s="1"/>
  <c r="G13" i="12"/>
  <c r="AQ3" i="5"/>
  <c r="AN19" i="3"/>
  <c r="K2" i="5"/>
  <c r="K55" i="5"/>
  <c r="K10" i="5"/>
  <c r="M16" i="11"/>
  <c r="D26" i="3"/>
  <c r="AJ65" i="3"/>
  <c r="AI20" i="8"/>
  <c r="AS2" i="2"/>
  <c r="K181" i="2"/>
  <c r="G33" i="3"/>
  <c r="G35" i="3" s="1"/>
  <c r="M1" i="2"/>
  <c r="L159" i="2"/>
  <c r="J119" i="2"/>
  <c r="F23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8" i="3"/>
  <c r="AN17" i="8" l="1"/>
  <c r="AM18" i="8"/>
  <c r="AM21" i="8"/>
  <c r="G26" i="12"/>
  <c r="G40" i="12"/>
  <c r="G54" i="3"/>
  <c r="G53" i="3"/>
  <c r="G12" i="12"/>
  <c r="G21" i="12" s="1"/>
  <c r="H21" i="3"/>
  <c r="M3" i="2"/>
  <c r="L5" i="5" s="1"/>
  <c r="H13" i="12"/>
  <c r="L55" i="5"/>
  <c r="L10" i="5"/>
  <c r="L2" i="5"/>
  <c r="AR3" i="5"/>
  <c r="AO19" i="3"/>
  <c r="F44" i="3"/>
  <c r="N16" i="11"/>
  <c r="D64" i="3"/>
  <c r="D65" i="3"/>
  <c r="D20" i="9"/>
  <c r="AK65" i="3"/>
  <c r="AJ20" i="8"/>
  <c r="AF64" i="3"/>
  <c r="E65" i="3"/>
  <c r="AF65" i="3"/>
  <c r="F26" i="3"/>
  <c r="L181" i="2"/>
  <c r="H33" i="3"/>
  <c r="H35" i="3" s="1"/>
  <c r="AT2" i="2"/>
  <c r="N1" i="2"/>
  <c r="M159" i="2"/>
  <c r="K41" i="2"/>
  <c r="AL18" i="3"/>
  <c r="AK20" i="8" s="1"/>
  <c r="AO17" i="8" l="1"/>
  <c r="AN18" i="8"/>
  <c r="AN21" i="8"/>
  <c r="H26" i="12"/>
  <c r="H40" i="12"/>
  <c r="H54" i="3"/>
  <c r="H53" i="3"/>
  <c r="H12" i="12"/>
  <c r="H21" i="12" s="1"/>
  <c r="I21" i="3"/>
  <c r="N3" i="2"/>
  <c r="M5" i="5" s="1"/>
  <c r="I13" i="12"/>
  <c r="AS3" i="5"/>
  <c r="AP19" i="3"/>
  <c r="O16" i="11"/>
  <c r="M10" i="5"/>
  <c r="M2" i="5"/>
  <c r="M55" i="5"/>
  <c r="F64" i="3"/>
  <c r="F65" i="3"/>
  <c r="AL65" i="3"/>
  <c r="M181" i="2"/>
  <c r="I33" i="3"/>
  <c r="I35" i="3" s="1"/>
  <c r="AU2" i="2"/>
  <c r="G23" i="3"/>
  <c r="K119" i="2"/>
  <c r="O1" i="2"/>
  <c r="N159" i="2"/>
  <c r="L41" i="2"/>
  <c r="AM18" i="3"/>
  <c r="AL20" i="8" s="1"/>
  <c r="AP17" i="8" l="1"/>
  <c r="AO18" i="8"/>
  <c r="AO21" i="8"/>
  <c r="I26" i="12"/>
  <c r="I40" i="12"/>
  <c r="I54" i="3"/>
  <c r="I53" i="3"/>
  <c r="I12" i="12"/>
  <c r="I21" i="12" s="1"/>
  <c r="J21" i="3"/>
  <c r="O3" i="2"/>
  <c r="N5" i="5" s="1"/>
  <c r="J13" i="12"/>
  <c r="AT3" i="5"/>
  <c r="AQ19" i="3"/>
  <c r="P16" i="11"/>
  <c r="N2" i="5"/>
  <c r="N55" i="5"/>
  <c r="N10" i="5"/>
  <c r="G44" i="3"/>
  <c r="G65" i="3" s="1"/>
  <c r="AM65" i="3"/>
  <c r="AV2" i="2"/>
  <c r="N181" i="2"/>
  <c r="J33" i="3"/>
  <c r="J35" i="3" s="1"/>
  <c r="H23" i="3"/>
  <c r="L119" i="2"/>
  <c r="P1" i="2"/>
  <c r="O159" i="2"/>
  <c r="M41" i="2"/>
  <c r="G26" i="3"/>
  <c r="AN18" i="3"/>
  <c r="AM20" i="8" s="1"/>
  <c r="AQ17" i="8" l="1"/>
  <c r="AP18" i="8"/>
  <c r="AP21" i="8"/>
  <c r="J26" i="12"/>
  <c r="J40" i="12"/>
  <c r="J54" i="3"/>
  <c r="J53" i="3"/>
  <c r="J12" i="12"/>
  <c r="J21" i="12" s="1"/>
  <c r="K21" i="3"/>
  <c r="G64" i="3"/>
  <c r="K13" i="12"/>
  <c r="P3" i="2"/>
  <c r="O5" i="5" s="1"/>
  <c r="AU3" i="5"/>
  <c r="AR19" i="3"/>
  <c r="Q16" i="11"/>
  <c r="O55" i="5"/>
  <c r="O2" i="5"/>
  <c r="O10" i="5"/>
  <c r="H44" i="3"/>
  <c r="AN65" i="3"/>
  <c r="O181" i="2"/>
  <c r="K33" i="3"/>
  <c r="K35" i="3" s="1"/>
  <c r="AW2" i="2"/>
  <c r="I23" i="3"/>
  <c r="M119" i="2"/>
  <c r="Q1" i="2"/>
  <c r="P159" i="2"/>
  <c r="N41" i="2"/>
  <c r="H26" i="3"/>
  <c r="AO18" i="3"/>
  <c r="AN20" i="8" s="1"/>
  <c r="AR17" i="8" l="1"/>
  <c r="AQ18" i="8"/>
  <c r="AQ21" i="8"/>
  <c r="K26" i="12"/>
  <c r="K40" i="12"/>
  <c r="K54" i="3"/>
  <c r="K53" i="3"/>
  <c r="K12" i="12"/>
  <c r="K21" i="12" s="1"/>
  <c r="L21" i="3"/>
  <c r="L13" i="12"/>
  <c r="Q3" i="2"/>
  <c r="P5" i="5" s="1"/>
  <c r="AV3" i="5"/>
  <c r="AS19" i="3"/>
  <c r="R16" i="11"/>
  <c r="P10" i="5"/>
  <c r="P2" i="5"/>
  <c r="P55" i="5"/>
  <c r="I44" i="3"/>
  <c r="H64" i="3"/>
  <c r="AO65" i="3"/>
  <c r="H65" i="3"/>
  <c r="AX2" i="2"/>
  <c r="L33" i="3"/>
  <c r="L35" i="3" s="1"/>
  <c r="P181" i="2"/>
  <c r="J23" i="3"/>
  <c r="N119" i="2"/>
  <c r="R1" i="2"/>
  <c r="R3" i="2" s="1"/>
  <c r="Q159" i="2"/>
  <c r="O41" i="2"/>
  <c r="I26" i="3"/>
  <c r="AP18" i="3"/>
  <c r="AO20" i="8" s="1"/>
  <c r="AS17" i="8" l="1"/>
  <c r="AR18" i="8"/>
  <c r="AR21" i="8"/>
  <c r="N21" i="3"/>
  <c r="N53" i="3" s="1"/>
  <c r="Q5" i="5"/>
  <c r="L26" i="12"/>
  <c r="L40" i="12"/>
  <c r="L54" i="3"/>
  <c r="L53" i="3"/>
  <c r="L12" i="12"/>
  <c r="L21" i="12" s="1"/>
  <c r="M21" i="3"/>
  <c r="S16" i="11"/>
  <c r="Q2" i="5"/>
  <c r="Q55" i="5"/>
  <c r="Q10" i="5"/>
  <c r="AW3" i="5"/>
  <c r="AT19" i="3"/>
  <c r="J44" i="3"/>
  <c r="I64" i="3"/>
  <c r="AP65" i="3"/>
  <c r="I65" i="3"/>
  <c r="Q181" i="2"/>
  <c r="M33" i="3"/>
  <c r="M35" i="3" s="1"/>
  <c r="AY2" i="2"/>
  <c r="O119" i="2"/>
  <c r="K23" i="3"/>
  <c r="S1" i="2"/>
  <c r="S3" i="2" s="1"/>
  <c r="R159" i="2"/>
  <c r="J26" i="3"/>
  <c r="P41" i="2"/>
  <c r="AQ18" i="3"/>
  <c r="AP20" i="8" s="1"/>
  <c r="AT17" i="8" l="1"/>
  <c r="AS18" i="8"/>
  <c r="AS21" i="8"/>
  <c r="N54" i="3"/>
  <c r="O21" i="3"/>
  <c r="O53" i="3" s="1"/>
  <c r="R5" i="5"/>
  <c r="M54" i="3"/>
  <c r="K55" i="3" s="1"/>
  <c r="M53" i="3"/>
  <c r="T16" i="11"/>
  <c r="R2" i="5"/>
  <c r="R10" i="5"/>
  <c r="R55" i="5"/>
  <c r="AX3" i="5"/>
  <c r="AU19" i="3"/>
  <c r="K44" i="3"/>
  <c r="J64" i="3"/>
  <c r="AQ65" i="3"/>
  <c r="J65" i="3"/>
  <c r="AZ2" i="2"/>
  <c r="R181" i="2"/>
  <c r="N33" i="3"/>
  <c r="N35" i="3" s="1"/>
  <c r="T1" i="2"/>
  <c r="T3" i="2" s="1"/>
  <c r="S159" i="2"/>
  <c r="Q41" i="2"/>
  <c r="L23" i="3"/>
  <c r="P119" i="2"/>
  <c r="K26" i="3"/>
  <c r="AR18" i="3"/>
  <c r="AQ20" i="8" s="1"/>
  <c r="AU17" i="8" l="1"/>
  <c r="AT18" i="8"/>
  <c r="AT21" i="8"/>
  <c r="O54" i="3"/>
  <c r="P21" i="3"/>
  <c r="P54" i="3" s="1"/>
  <c r="S5" i="5"/>
  <c r="M55" i="3"/>
  <c r="D55" i="3"/>
  <c r="J55" i="3"/>
  <c r="G55" i="3"/>
  <c r="I55" i="3"/>
  <c r="H55" i="3"/>
  <c r="F55" i="3"/>
  <c r="E55" i="3"/>
  <c r="L55" i="3"/>
  <c r="AY3" i="5"/>
  <c r="AV19" i="3"/>
  <c r="U16" i="11"/>
  <c r="S55" i="5"/>
  <c r="S10" i="5"/>
  <c r="S2" i="5"/>
  <c r="L44" i="3"/>
  <c r="K64" i="3"/>
  <c r="K65" i="3"/>
  <c r="AR65" i="3"/>
  <c r="S181" i="2"/>
  <c r="O33" i="3"/>
  <c r="O35" i="3" s="1"/>
  <c r="BA2" i="2"/>
  <c r="Q119" i="2"/>
  <c r="M23" i="3"/>
  <c r="U1" i="2"/>
  <c r="U3" i="2" s="1"/>
  <c r="T159" i="2"/>
  <c r="R41" i="2"/>
  <c r="L26" i="3"/>
  <c r="AS18" i="3"/>
  <c r="AR20" i="8" s="1"/>
  <c r="AV17" i="8" l="1"/>
  <c r="AU18" i="8"/>
  <c r="AU21" i="8"/>
  <c r="Q21" i="3"/>
  <c r="Q54" i="3" s="1"/>
  <c r="T5" i="5"/>
  <c r="P53" i="3"/>
  <c r="V16" i="11"/>
  <c r="T10" i="5"/>
  <c r="T2" i="5"/>
  <c r="T55" i="5"/>
  <c r="AZ3" i="5"/>
  <c r="AW19" i="3"/>
  <c r="M44" i="3"/>
  <c r="L64" i="3"/>
  <c r="AS65" i="3"/>
  <c r="L65" i="3"/>
  <c r="T181" i="2"/>
  <c r="P33" i="3"/>
  <c r="P35" i="3" s="1"/>
  <c r="BB2" i="2"/>
  <c r="V1" i="2"/>
  <c r="V3" i="2" s="1"/>
  <c r="U159" i="2"/>
  <c r="S41" i="2"/>
  <c r="M26" i="3"/>
  <c r="N23" i="3"/>
  <c r="R119" i="2"/>
  <c r="AT18" i="3"/>
  <c r="AS20" i="8" s="1"/>
  <c r="AW17" i="8" l="1"/>
  <c r="AV18" i="8"/>
  <c r="AV21" i="8"/>
  <c r="Q53" i="3"/>
  <c r="R21" i="3"/>
  <c r="R54" i="3" s="1"/>
  <c r="U5" i="5"/>
  <c r="W16" i="11"/>
  <c r="U2" i="5"/>
  <c r="U55" i="5"/>
  <c r="U10" i="5"/>
  <c r="BA3" i="5"/>
  <c r="AX19" i="3"/>
  <c r="N44" i="3"/>
  <c r="M64" i="3"/>
  <c r="M65" i="3"/>
  <c r="AT65" i="3"/>
  <c r="U181" i="2"/>
  <c r="Q33" i="3"/>
  <c r="Q35" i="3" s="1"/>
  <c r="BC2" i="2"/>
  <c r="O23" i="3"/>
  <c r="S119" i="2"/>
  <c r="W1" i="2"/>
  <c r="W3" i="2" s="1"/>
  <c r="V159" i="2"/>
  <c r="N26" i="3"/>
  <c r="T41" i="2"/>
  <c r="AU18" i="3"/>
  <c r="AT20" i="8" s="1"/>
  <c r="AX17" i="8" l="1"/>
  <c r="AW18" i="8"/>
  <c r="AW21" i="8"/>
  <c r="R53" i="3"/>
  <c r="S21" i="3"/>
  <c r="S54" i="3" s="1"/>
  <c r="V5" i="5"/>
  <c r="X16" i="11"/>
  <c r="V2" i="5"/>
  <c r="V55" i="5"/>
  <c r="V10" i="5"/>
  <c r="BB3" i="5"/>
  <c r="AY19" i="3"/>
  <c r="O44" i="3"/>
  <c r="N64" i="3"/>
  <c r="N65" i="3"/>
  <c r="AU65" i="3"/>
  <c r="BD2" i="2"/>
  <c r="V181" i="2"/>
  <c r="R33" i="3"/>
  <c r="R35" i="3" s="1"/>
  <c r="X1" i="2"/>
  <c r="X3" i="2" s="1"/>
  <c r="W159" i="2"/>
  <c r="T119" i="2"/>
  <c r="P23" i="3"/>
  <c r="O26" i="3"/>
  <c r="U41" i="2"/>
  <c r="AV18" i="3"/>
  <c r="AU20" i="8" s="1"/>
  <c r="AY17" i="8" l="1"/>
  <c r="AX18" i="8"/>
  <c r="AX21" i="8"/>
  <c r="S53" i="3"/>
  <c r="T21" i="3"/>
  <c r="T53" i="3" s="1"/>
  <c r="W5" i="5"/>
  <c r="BC3" i="5"/>
  <c r="AZ19" i="3"/>
  <c r="Y16" i="11"/>
  <c r="W55" i="5"/>
  <c r="W10" i="5"/>
  <c r="W2" i="5"/>
  <c r="P44" i="3"/>
  <c r="O64" i="3"/>
  <c r="AV65" i="3"/>
  <c r="O65" i="3"/>
  <c r="W181" i="2"/>
  <c r="S33" i="3"/>
  <c r="BE2" i="2"/>
  <c r="V41" i="2"/>
  <c r="BG41" i="2" s="1"/>
  <c r="P26" i="3"/>
  <c r="U119" i="2"/>
  <c r="Q23" i="3"/>
  <c r="Y1" i="2"/>
  <c r="Y3" i="2" s="1"/>
  <c r="X159" i="2"/>
  <c r="AW18" i="3"/>
  <c r="AV20" i="8" s="1"/>
  <c r="AZ17" i="8" l="1"/>
  <c r="AY18" i="8"/>
  <c r="AY21" i="8"/>
  <c r="U21" i="3"/>
  <c r="U54" i="3" s="1"/>
  <c r="X5" i="5"/>
  <c r="T54" i="3"/>
  <c r="Z16" i="11"/>
  <c r="X2" i="5"/>
  <c r="X55" i="5"/>
  <c r="X10" i="5"/>
  <c r="BD3" i="5"/>
  <c r="BA19" i="3"/>
  <c r="S44" i="3"/>
  <c r="Q44" i="3"/>
  <c r="P64" i="3"/>
  <c r="AW65" i="3"/>
  <c r="P65" i="3"/>
  <c r="S35" i="3"/>
  <c r="X181" i="2"/>
  <c r="T33" i="3"/>
  <c r="Q26" i="3"/>
  <c r="Z1" i="2"/>
  <c r="Z3" i="2" s="1"/>
  <c r="Y159" i="2"/>
  <c r="V119" i="2"/>
  <c r="BG119" i="2" s="1"/>
  <c r="R23" i="3"/>
  <c r="AX18" i="3"/>
  <c r="AW20" i="8" s="1"/>
  <c r="AZ18" i="8" l="1"/>
  <c r="AZ21" i="8"/>
  <c r="V21" i="3"/>
  <c r="V53" i="3" s="1"/>
  <c r="Y5" i="5"/>
  <c r="U53" i="3"/>
  <c r="AA16" i="11"/>
  <c r="Y10" i="5"/>
  <c r="Y2" i="5"/>
  <c r="Y55" i="5"/>
  <c r="R44" i="3"/>
  <c r="T44" i="3"/>
  <c r="Q64" i="3"/>
  <c r="Q65" i="3"/>
  <c r="AX65" i="3"/>
  <c r="T35" i="3"/>
  <c r="Y181" i="2"/>
  <c r="U33" i="3"/>
  <c r="R26" i="3"/>
  <c r="AA1" i="2"/>
  <c r="AA3" i="2" s="1"/>
  <c r="Z159" i="2"/>
  <c r="AY18" i="3"/>
  <c r="AX20" i="8" s="1"/>
  <c r="V54" i="3" l="1"/>
  <c r="W21" i="3"/>
  <c r="W54" i="3" s="1"/>
  <c r="Z5" i="5"/>
  <c r="AB16" i="11"/>
  <c r="Z10" i="5"/>
  <c r="Z2" i="5"/>
  <c r="Z55" i="5"/>
  <c r="U44" i="3"/>
  <c r="D27" i="3"/>
  <c r="D14" i="3" s="1"/>
  <c r="D28" i="3"/>
  <c r="S64" i="3"/>
  <c r="R64" i="3"/>
  <c r="AY65" i="3"/>
  <c r="S65" i="3"/>
  <c r="R65" i="3"/>
  <c r="U35" i="3"/>
  <c r="Z181" i="2"/>
  <c r="V33" i="3"/>
  <c r="AB1" i="2"/>
  <c r="AB3" i="2" s="1"/>
  <c r="AA159" i="2"/>
  <c r="AZ18" i="3"/>
  <c r="AY20" i="8" s="1"/>
  <c r="W53" i="3" l="1"/>
  <c r="X21" i="3"/>
  <c r="X54" i="3" s="1"/>
  <c r="AA5" i="5"/>
  <c r="AC16" i="11"/>
  <c r="AA55" i="5"/>
  <c r="AA10" i="5"/>
  <c r="AA2" i="5"/>
  <c r="V44" i="3"/>
  <c r="T64" i="3"/>
  <c r="AZ65" i="3"/>
  <c r="T65" i="3"/>
  <c r="V35" i="3"/>
  <c r="AA181" i="2"/>
  <c r="W33" i="3"/>
  <c r="AC1" i="2"/>
  <c r="AC3" i="2" s="1"/>
  <c r="AB159" i="2"/>
  <c r="BA18" i="3"/>
  <c r="AZ20" i="8" s="1"/>
  <c r="Y21" i="3" l="1"/>
  <c r="Y53" i="3" s="1"/>
  <c r="AB5" i="5"/>
  <c r="X53" i="3"/>
  <c r="AD16" i="11"/>
  <c r="AB55" i="5"/>
  <c r="AB2" i="5"/>
  <c r="AB10" i="5"/>
  <c r="W44" i="3"/>
  <c r="U64" i="3"/>
  <c r="BA65" i="3"/>
  <c r="U65" i="3"/>
  <c r="W35" i="3"/>
  <c r="AB181" i="2"/>
  <c r="X33" i="3"/>
  <c r="AD1" i="2"/>
  <c r="AD3" i="2" s="1"/>
  <c r="AC159" i="2"/>
  <c r="Y54" i="3" l="1"/>
  <c r="Z21" i="3"/>
  <c r="Z54" i="3" s="1"/>
  <c r="AC5" i="5"/>
  <c r="AE16" i="11"/>
  <c r="AC55" i="5"/>
  <c r="AC10" i="5"/>
  <c r="AC2" i="5"/>
  <c r="X44" i="3"/>
  <c r="V64" i="3"/>
  <c r="V65" i="3"/>
  <c r="X35" i="3"/>
  <c r="AC181" i="2"/>
  <c r="Y33" i="3"/>
  <c r="AE1" i="2"/>
  <c r="AE3" i="2" s="1"/>
  <c r="AD159" i="2"/>
  <c r="Z53" i="3" l="1"/>
  <c r="AA21" i="3"/>
  <c r="AA54" i="3" s="1"/>
  <c r="AD5" i="5"/>
  <c r="AF16" i="11"/>
  <c r="AD2" i="5"/>
  <c r="AD55" i="5"/>
  <c r="AD10" i="5"/>
  <c r="Y44" i="3"/>
  <c r="W64" i="3"/>
  <c r="W65" i="3"/>
  <c r="Y35" i="3"/>
  <c r="AD181" i="2"/>
  <c r="Z33" i="3"/>
  <c r="AF1" i="2"/>
  <c r="AF3" i="2" s="1"/>
  <c r="AE159" i="2"/>
  <c r="AA53" i="3" l="1"/>
  <c r="AB21" i="3"/>
  <c r="AB53" i="3" s="1"/>
  <c r="AE5" i="5"/>
  <c r="AG16" i="11"/>
  <c r="AE55" i="5"/>
  <c r="AE2" i="5"/>
  <c r="AE10" i="5"/>
  <c r="Z44" i="3"/>
  <c r="X64" i="3"/>
  <c r="X65" i="3"/>
  <c r="Z35" i="3"/>
  <c r="AA33" i="3"/>
  <c r="AE181" i="2"/>
  <c r="AG1" i="2"/>
  <c r="AG3" i="2" s="1"/>
  <c r="AF159" i="2"/>
  <c r="AB54" i="3" l="1"/>
  <c r="AC21" i="3"/>
  <c r="AC54" i="3" s="1"/>
  <c r="AF5" i="5"/>
  <c r="AH16" i="11"/>
  <c r="AF2" i="5"/>
  <c r="AF10" i="5"/>
  <c r="AF55" i="5"/>
  <c r="AA44" i="3"/>
  <c r="Y64" i="3"/>
  <c r="Y65" i="3"/>
  <c r="AA35" i="3"/>
  <c r="AB33" i="3"/>
  <c r="AF181" i="2"/>
  <c r="AH1" i="2"/>
  <c r="AH3" i="2" s="1"/>
  <c r="AG159" i="2"/>
  <c r="AC53" i="3" l="1"/>
  <c r="AD21" i="3"/>
  <c r="AD53" i="3" s="1"/>
  <c r="AG5" i="5"/>
  <c r="AI16" i="11"/>
  <c r="AG2" i="5"/>
  <c r="AG55" i="5"/>
  <c r="AG10" i="5"/>
  <c r="AB44" i="3"/>
  <c r="Z64" i="3"/>
  <c r="Z65" i="3"/>
  <c r="AB35" i="3"/>
  <c r="AG181" i="2"/>
  <c r="AC33" i="3"/>
  <c r="AI1" i="2"/>
  <c r="AI3" i="2" s="1"/>
  <c r="AH159" i="2"/>
  <c r="AD54" i="3" l="1"/>
  <c r="AE21" i="3"/>
  <c r="AE53" i="3" s="1"/>
  <c r="AH5" i="5"/>
  <c r="AJ16" i="11"/>
  <c r="AH55" i="5"/>
  <c r="AH10" i="5"/>
  <c r="AH2" i="5"/>
  <c r="AC44" i="3"/>
  <c r="AA64" i="3"/>
  <c r="AA65" i="3"/>
  <c r="AC35" i="3"/>
  <c r="AD33" i="3"/>
  <c r="AH181" i="2"/>
  <c r="AJ1" i="2"/>
  <c r="AJ3" i="2" s="1"/>
  <c r="AI159" i="2"/>
  <c r="BG159" i="2" s="1"/>
  <c r="AE54" i="3" l="1"/>
  <c r="AF21" i="3"/>
  <c r="AF54" i="3" s="1"/>
  <c r="AI5" i="5"/>
  <c r="AK16" i="11"/>
  <c r="AI2" i="5"/>
  <c r="AI55" i="5"/>
  <c r="AI10" i="5"/>
  <c r="AD44" i="3"/>
  <c r="AB64" i="3"/>
  <c r="AB65" i="3"/>
  <c r="AD35" i="3"/>
  <c r="AI181" i="2"/>
  <c r="BG181" i="2" s="1"/>
  <c r="AE33" i="3"/>
  <c r="AK1" i="2"/>
  <c r="AK3" i="2" s="1"/>
  <c r="AF53" i="3" l="1"/>
  <c r="AG21" i="3"/>
  <c r="AG54" i="3" s="1"/>
  <c r="AJ5" i="5"/>
  <c r="AL16" i="11"/>
  <c r="AJ55" i="5"/>
  <c r="AJ10" i="5"/>
  <c r="AJ2" i="5"/>
  <c r="AE44" i="3"/>
  <c r="AC64" i="3"/>
  <c r="AC65" i="3"/>
  <c r="AE35" i="3"/>
  <c r="D36" i="3" s="1"/>
  <c r="E14" i="3" s="1"/>
  <c r="AL1" i="2"/>
  <c r="AL3" i="2" s="1"/>
  <c r="AG53" i="3" l="1"/>
  <c r="AH21" i="3"/>
  <c r="AH54" i="3" s="1"/>
  <c r="AK5" i="5"/>
  <c r="AM16" i="11"/>
  <c r="AK10" i="5"/>
  <c r="AK2" i="5"/>
  <c r="AK55" i="5"/>
  <c r="D45" i="3"/>
  <c r="D37" i="3"/>
  <c r="AD64" i="3"/>
  <c r="AE64" i="3"/>
  <c r="AD65" i="3"/>
  <c r="AE65" i="3"/>
  <c r="AM1" i="2"/>
  <c r="AM3" i="2" s="1"/>
  <c r="AH53" i="3" l="1"/>
  <c r="AI21" i="3"/>
  <c r="AI54" i="3" s="1"/>
  <c r="AL5" i="5"/>
  <c r="AN16" i="11"/>
  <c r="AL2" i="5"/>
  <c r="AL55" i="5"/>
  <c r="AL10" i="5"/>
  <c r="D67" i="3"/>
  <c r="C14" i="8" s="1"/>
  <c r="D66" i="3"/>
  <c r="C12" i="8" s="1"/>
  <c r="AN1" i="2"/>
  <c r="AN3" i="2" s="1"/>
  <c r="AI53" i="3" l="1"/>
  <c r="AJ21" i="3"/>
  <c r="AJ54" i="3" s="1"/>
  <c r="AM5" i="5"/>
  <c r="AO16" i="11"/>
  <c r="AM55" i="5"/>
  <c r="AM2" i="5"/>
  <c r="AM10" i="5"/>
  <c r="C14" i="3"/>
  <c r="AO1" i="2"/>
  <c r="AO3" i="2" s="1"/>
  <c r="AJ53" i="3" l="1"/>
  <c r="AK21" i="3"/>
  <c r="AK53" i="3" s="1"/>
  <c r="AN5" i="5"/>
  <c r="AP16" i="11"/>
  <c r="AN10" i="5"/>
  <c r="AN2" i="5"/>
  <c r="AN55" i="5"/>
  <c r="AP1" i="2"/>
  <c r="AP3" i="2" s="1"/>
  <c r="AK54" i="3" l="1"/>
  <c r="AL21" i="3"/>
  <c r="AL53" i="3" s="1"/>
  <c r="AO5" i="5"/>
  <c r="AQ16" i="11"/>
  <c r="AO2" i="5"/>
  <c r="AO55" i="5"/>
  <c r="AO10" i="5"/>
  <c r="AQ1" i="2"/>
  <c r="AQ3" i="2" s="1"/>
  <c r="AL54" i="3" l="1"/>
  <c r="AM21" i="3"/>
  <c r="AM53" i="3" s="1"/>
  <c r="AP5" i="5"/>
  <c r="AR16" i="11"/>
  <c r="AP2" i="5"/>
  <c r="AP10" i="5"/>
  <c r="AP55" i="5"/>
  <c r="AR1" i="2"/>
  <c r="AR3" i="2" s="1"/>
  <c r="AM54" i="3" l="1"/>
  <c r="AN21" i="3"/>
  <c r="AN53" i="3" s="1"/>
  <c r="AQ5" i="5"/>
  <c r="AS16" i="11"/>
  <c r="AQ10" i="5"/>
  <c r="AQ2" i="5"/>
  <c r="AQ55" i="5"/>
  <c r="AS1" i="2"/>
  <c r="AS3" i="2" s="1"/>
  <c r="AN54" i="3" l="1"/>
  <c r="AO21" i="3"/>
  <c r="AO54" i="3" s="1"/>
  <c r="AR5" i="5"/>
  <c r="AT16" i="11"/>
  <c r="AR55" i="5"/>
  <c r="AR10" i="5"/>
  <c r="AR2" i="5"/>
  <c r="AT1" i="2"/>
  <c r="AT3" i="2" s="1"/>
  <c r="AO53" i="3" l="1"/>
  <c r="AP21" i="3"/>
  <c r="AP53" i="3" s="1"/>
  <c r="AS5" i="5"/>
  <c r="AU16" i="11"/>
  <c r="AS10" i="5"/>
  <c r="AS2" i="5"/>
  <c r="AS55" i="5"/>
  <c r="AU1" i="2"/>
  <c r="AU3" i="2" s="1"/>
  <c r="AP54" i="3" l="1"/>
  <c r="AQ21" i="3"/>
  <c r="AQ54" i="3" s="1"/>
  <c r="AT5" i="5"/>
  <c r="AV16" i="11"/>
  <c r="AT2" i="5"/>
  <c r="AT55" i="5"/>
  <c r="AT10" i="5"/>
  <c r="AV1" i="2"/>
  <c r="AV3" i="2" s="1"/>
  <c r="AQ53" i="3" l="1"/>
  <c r="AR21" i="3"/>
  <c r="AR54" i="3" s="1"/>
  <c r="AU5" i="5"/>
  <c r="AU55" i="5"/>
  <c r="AU10" i="5"/>
  <c r="AU2" i="5"/>
  <c r="AW1" i="2"/>
  <c r="AW3" i="2" s="1"/>
  <c r="AR53" i="3" l="1"/>
  <c r="AS21" i="3"/>
  <c r="AS54" i="3" s="1"/>
  <c r="AV5" i="5"/>
  <c r="AV2" i="5"/>
  <c r="AV55" i="5"/>
  <c r="AV10" i="5"/>
  <c r="AX1" i="2"/>
  <c r="AX3" i="2" s="1"/>
  <c r="AS53" i="3" l="1"/>
  <c r="AT21" i="3"/>
  <c r="AT54" i="3" s="1"/>
  <c r="AW5" i="5"/>
  <c r="AW10" i="5"/>
  <c r="AW2" i="5"/>
  <c r="AW55" i="5"/>
  <c r="AY1" i="2"/>
  <c r="AY3" i="2" s="1"/>
  <c r="AT53" i="3" l="1"/>
  <c r="AU21" i="3"/>
  <c r="AU54" i="3" s="1"/>
  <c r="AX5" i="5"/>
  <c r="AX10" i="5"/>
  <c r="AX2" i="5"/>
  <c r="AX55" i="5"/>
  <c r="AZ1" i="2"/>
  <c r="AZ3" i="2" s="1"/>
  <c r="AU53" i="3" l="1"/>
  <c r="AV21" i="3"/>
  <c r="AV53" i="3" s="1"/>
  <c r="AY5" i="5"/>
  <c r="AY55" i="5"/>
  <c r="AY10" i="5"/>
  <c r="AY2" i="5"/>
  <c r="BA1" i="2"/>
  <c r="BA3" i="2" s="1"/>
  <c r="AV54" i="3" l="1"/>
  <c r="AW21" i="3"/>
  <c r="AW54" i="3" s="1"/>
  <c r="AZ5" i="5"/>
  <c r="AZ55" i="5"/>
  <c r="AZ2" i="5"/>
  <c r="AZ10" i="5"/>
  <c r="BB1" i="2"/>
  <c r="BB3" i="2" s="1"/>
  <c r="AW53" i="3" l="1"/>
  <c r="AX21" i="3"/>
  <c r="AX54" i="3" s="1"/>
  <c r="BA5" i="5"/>
  <c r="BA55" i="5"/>
  <c r="BA10" i="5"/>
  <c r="BA2" i="5"/>
  <c r="BC1" i="2"/>
  <c r="BC3" i="2" s="1"/>
  <c r="AX53" i="3" l="1"/>
  <c r="AY21" i="3"/>
  <c r="AY53" i="3" s="1"/>
  <c r="BB5" i="5"/>
  <c r="BB2" i="5"/>
  <c r="BB55" i="5"/>
  <c r="BB10" i="5"/>
  <c r="BD1" i="2"/>
  <c r="BD3" i="2" s="1"/>
  <c r="AY54" i="3" l="1"/>
  <c r="AZ21" i="3"/>
  <c r="AZ53" i="3" s="1"/>
  <c r="BC5" i="5"/>
  <c r="BC2" i="5"/>
  <c r="BC55" i="5"/>
  <c r="BC10" i="5"/>
  <c r="BE1" i="2"/>
  <c r="BE3" i="2" s="1"/>
  <c r="AZ54" i="3" l="1"/>
  <c r="BA21" i="3"/>
  <c r="BA53" i="3" s="1"/>
  <c r="BD5" i="5"/>
  <c r="BD2" i="5"/>
  <c r="BD10" i="5"/>
  <c r="BD55" i="5"/>
  <c r="BA54" i="3" l="1"/>
  <c r="D6" i="3" s="1"/>
  <c r="C10" i="8" s="1"/>
  <c r="D8" i="3" l="1"/>
  <c r="D57" i="3" s="1"/>
  <c r="I57" i="3" l="1"/>
  <c r="J57" i="3"/>
  <c r="AE57" i="3"/>
  <c r="V57" i="3"/>
  <c r="AQ57" i="3"/>
  <c r="P57" i="3"/>
  <c r="Y57" i="3"/>
  <c r="AW57" i="3"/>
  <c r="BA57" i="3"/>
  <c r="AX57" i="3"/>
  <c r="AF57" i="3"/>
  <c r="AB57" i="3"/>
  <c r="N57" i="3"/>
  <c r="Z57" i="3"/>
  <c r="R57" i="3"/>
  <c r="AS57" i="3"/>
  <c r="AK57" i="3"/>
  <c r="C11" i="8"/>
  <c r="AU57" i="3"/>
  <c r="O57" i="3"/>
  <c r="U57" i="3"/>
  <c r="AZ57" i="3"/>
  <c r="AM57" i="3"/>
  <c r="AR57" i="3"/>
  <c r="AO57" i="3"/>
  <c r="AD57" i="3"/>
  <c r="AC57" i="3"/>
  <c r="AH57" i="3"/>
  <c r="AJ57" i="3"/>
  <c r="T57" i="3"/>
  <c r="L57" i="3"/>
  <c r="AP57" i="3"/>
  <c r="AY57" i="3"/>
  <c r="Q57" i="3"/>
  <c r="AI57" i="3"/>
  <c r="M57" i="3"/>
  <c r="S57" i="3"/>
  <c r="AT57" i="3"/>
  <c r="H57" i="3"/>
  <c r="W57" i="3"/>
  <c r="X57" i="3"/>
  <c r="AG57" i="3"/>
  <c r="AN57" i="3"/>
  <c r="AA57" i="3"/>
  <c r="F57" i="3"/>
  <c r="E57" i="3"/>
  <c r="K57" i="3"/>
  <c r="AL57" i="3"/>
  <c r="G57" i="3"/>
  <c r="AV57" i="3"/>
  <c r="Y70" i="3" l="1"/>
  <c r="Y69" i="3"/>
  <c r="K69" i="3"/>
  <c r="K70" i="3"/>
  <c r="E69" i="3"/>
  <c r="E70" i="3"/>
  <c r="D21" i="8"/>
  <c r="AX70" i="3"/>
  <c r="AX69" i="3"/>
  <c r="T70" i="3"/>
  <c r="T69" i="3"/>
  <c r="AF69" i="3"/>
  <c r="AF70" i="3"/>
  <c r="AZ70" i="3"/>
  <c r="AZ69" i="3"/>
  <c r="AP69" i="3"/>
  <c r="AP70" i="3"/>
  <c r="AI70" i="3"/>
  <c r="AI69" i="3"/>
  <c r="AM70" i="3"/>
  <c r="AM69" i="3"/>
  <c r="Q69" i="3"/>
  <c r="Q70" i="3"/>
  <c r="F70" i="3"/>
  <c r="E21" i="8"/>
  <c r="F69" i="3"/>
  <c r="AY69" i="3"/>
  <c r="AY70" i="3"/>
  <c r="U69" i="3"/>
  <c r="U70" i="3"/>
  <c r="BA70" i="3"/>
  <c r="BA69" i="3"/>
  <c r="AA70" i="3"/>
  <c r="AA69" i="3"/>
  <c r="O70" i="3"/>
  <c r="O69" i="3"/>
  <c r="D69" i="3"/>
  <c r="D58" i="3"/>
  <c r="E58" i="3"/>
  <c r="C21" i="8"/>
  <c r="D70" i="3"/>
  <c r="AN70" i="3"/>
  <c r="AN69" i="3"/>
  <c r="L69" i="3"/>
  <c r="L70" i="3"/>
  <c r="AU70" i="3"/>
  <c r="AU69" i="3"/>
  <c r="AW70" i="3"/>
  <c r="AW69" i="3"/>
  <c r="P69" i="3"/>
  <c r="P70" i="3"/>
  <c r="AG69" i="3"/>
  <c r="AG70" i="3"/>
  <c r="AQ69" i="3"/>
  <c r="AQ70" i="3"/>
  <c r="X70" i="3"/>
  <c r="X69" i="3"/>
  <c r="AK70" i="3"/>
  <c r="AK69" i="3"/>
  <c r="V70" i="3"/>
  <c r="V69" i="3"/>
  <c r="AJ70" i="3"/>
  <c r="AJ69" i="3"/>
  <c r="W69" i="3"/>
  <c r="W70" i="3"/>
  <c r="AH69" i="3"/>
  <c r="AH70" i="3"/>
  <c r="H69" i="3"/>
  <c r="H70" i="3"/>
  <c r="AD69" i="3"/>
  <c r="AD70" i="3"/>
  <c r="AE69" i="3"/>
  <c r="AE70" i="3"/>
  <c r="R69" i="3"/>
  <c r="R70" i="3"/>
  <c r="AV69" i="3"/>
  <c r="AV70" i="3"/>
  <c r="G69" i="3"/>
  <c r="G70" i="3"/>
  <c r="N69" i="3"/>
  <c r="N70" i="3"/>
  <c r="J69" i="3"/>
  <c r="J70" i="3"/>
  <c r="AS69" i="3"/>
  <c r="AS70" i="3"/>
  <c r="AC69" i="3"/>
  <c r="AC70" i="3"/>
  <c r="AT70" i="3"/>
  <c r="AT69" i="3"/>
  <c r="Z70" i="3"/>
  <c r="Z69" i="3"/>
  <c r="S69" i="3"/>
  <c r="S70" i="3"/>
  <c r="AO69" i="3"/>
  <c r="AO70" i="3"/>
  <c r="AL69" i="3"/>
  <c r="AL70" i="3"/>
  <c r="M69" i="3"/>
  <c r="M70" i="3"/>
  <c r="AR69" i="3"/>
  <c r="AR70" i="3"/>
  <c r="AB69" i="3"/>
  <c r="AB70" i="3"/>
  <c r="I69" i="3"/>
  <c r="I70" i="3"/>
  <c r="D72" i="3" l="1"/>
  <c r="C15" i="8" s="1"/>
  <c r="D71" i="3"/>
  <c r="C15" i="3" l="1"/>
  <c r="C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1" authorId="0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<sst xmlns="http://schemas.openxmlformats.org/spreadsheetml/2006/main" count="814" uniqueCount="241">
  <si>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</si>
  <si>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</si>
  <si>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</si>
  <si>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</si>
  <si>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</si>
  <si>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</si>
  <si>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</si>
  <si>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</si>
  <si>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</si>
  <si>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</si>
  <si>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</si>
  <si>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(2) Ikke-kvotepliktig utslipp</t>
  </si>
  <si>
    <t>(3) Petroleum</t>
  </si>
  <si>
    <t>(4) Luftfart</t>
  </si>
  <si>
    <t>(5) Opptak og utslipp fra skog- og arealbruk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</si>
  <si>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</si>
  <si>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</si>
  <si>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</si>
  <si>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</si>
  <si>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</si>
  <si>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</si>
  <si>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</si>
  <si>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</si>
  <si>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</si>
  <si>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</si>
  <si>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</si>
  <si>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</si>
  <si>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</si>
  <si>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</si>
  <si>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</si>
  <si>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</si>
  <si>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</si>
  <si>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</si>
  <si>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</si>
  <si>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</si>
  <si>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</si>
  <si>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</si>
  <si>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</si>
  <si>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</si>
  <si>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Nøkkeltall</t>
  </si>
  <si>
    <t>, input-celler som søker fyller ut i tråd med prosjektets økonomi og krav til beskrivelser.</t>
  </si>
  <si>
    <t>Fyll inn initiell informasjon om prosjektet.</t>
  </si>
  <si>
    <t>Støtteberettigede investeringskostnader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</si>
  <si>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</si>
  <si>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</si>
  <si>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</si>
  <si>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</si>
  <si>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</si>
  <si>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</si>
  <si>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</si>
  <si>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</si>
  <si>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</si>
  <si>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</si>
  <si>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</si>
  <si>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</si>
  <si>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</si>
  <si>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</si>
  <si>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</si>
  <si>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</si>
  <si>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</si>
  <si>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</si>
  <si>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</si>
  <si>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</si>
  <si>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</si>
  <si>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</si>
  <si>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</si>
  <si>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</si>
  <si>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</si>
  <si>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</si>
  <si>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</si>
  <si>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</si>
  <si>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</si>
  <si>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</si>
  <si>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</si>
  <si>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</si>
  <si>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</si>
  <si>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</si>
  <si>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</si>
  <si>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</si>
  <si>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</si>
  <si>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</si>
  <si>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</si>
  <si>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</si>
  <si>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</si>
  <si>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</si>
  <si>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</si>
  <si>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</si>
  <si>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</si>
  <si>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</si>
  <si>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</si>
  <si>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</si>
  <si>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</si>
  <si>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</si>
  <si>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</si>
  <si>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</si>
  <si>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</si>
  <si>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</si>
  <si>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</si>
  <si>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</si>
  <si>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</si>
  <si>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</si>
  <si>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</si>
  <si>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</si>
  <si>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</si>
  <si>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</si>
  <si>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</si>
  <si>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</si>
  <si>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</si>
  <si>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</si>
  <si>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</si>
  <si>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</si>
  <si>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</si>
  <si>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</si>
  <si>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</si>
  <si>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</si>
  <si>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</si>
  <si>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</si>
  <si>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</si>
  <si>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</si>
  <si>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</si>
  <si>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</si>
  <si>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</si>
  <si>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</si>
  <si>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</si>
  <si>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</si>
  <si>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</si>
  <si>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</si>
  <si>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</si>
  <si>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</si>
  <si>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</si>
  <si>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</si>
  <si>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</si>
  <si>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</si>
  <si>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</si>
  <si>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</si>
  <si>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</si>
  <si>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</si>
  <si>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</si>
  <si>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</si>
  <si>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</si>
  <si>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</si>
  <si>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</si>
  <si>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</si>
  <si>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</si>
  <si>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</si>
  <si>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</si>
  <si>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</si>
  <si>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</si>
  <si>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</si>
  <si>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</si>
  <si>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</si>
  <si>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</si>
  <si>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</si>
  <si>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</si>
  <si>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</si>
  <si>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</si>
  <si>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</si>
  <si>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Avkastningskravet skal være prosjektets reelle avkastningskrav før skatt. For føringer og krav til dokumentasjon/beregning av avkastningskrav, les programmets Vilkår for støtte.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</si>
  <si>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</si>
  <si>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</si>
  <si>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</si>
  <si>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</si>
  <si>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</si>
  <si>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</si>
  <si>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</si>
  <si>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</si>
  <si>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</si>
  <si>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</si>
  <si>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</si>
  <si>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</si>
  <si>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</si>
  <si>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</si>
  <si>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</si>
  <si>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</si>
  <si>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</si>
  <si>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</si>
  <si>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</si>
  <si>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</si>
  <si>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</si>
  <si>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</si>
  <si>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</si>
  <si>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Under følger en oversikt over relevante parametere og nøkkeltall for prosjektet. Merk at blå felter skal fylles inn.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</si>
  <si>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</si>
  <si>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</si>
  <si>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</si>
  <si>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</si>
  <si>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</si>
  <si>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</si>
  <si>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</si>
  <si>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</si>
  <si>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</si>
  <si>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</si>
  <si>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</si>
  <si>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*Søker må fylle inn antall år tilsvarende perioden prosjektet skal investere fra og medprosjektets start. Er overgangen fra investering og til drift i løpet av et helår, skal også det året inkluderes som investeringsår. I motsatt fall vil ikke det siste årets investeringskostnader inkluderes i støtteutmålingen.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</si>
  <si>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</si>
  <si>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</si>
  <si>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</si>
  <si>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</si>
  <si>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</si>
  <si>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</si>
  <si>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</si>
  <si>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</si>
  <si>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</si>
  <si>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</si>
  <si>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</si>
  <si>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</si>
  <si>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</si>
  <si>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</si>
  <si>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</si>
  <si>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</si>
  <si>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</si>
  <si>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</si>
  <si>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</si>
  <si>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</si>
  <si>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</si>
  <si>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Differansen (delta) i investeringskostnader mellom de to prosjektene omtales som merkostnader. Prosjektets merkostnader ligger til grunn som godkjent kostnadsgrunnlag når metoden for "Alternativ investering" benyttes.</t>
  </si>
  <si>
    <t>Omsøkt prosjekt</t>
  </si>
  <si>
    <t>Totalprosjektet</t>
  </si>
  <si>
    <t>Prosjekt (nedtrekksmeny)</t>
  </si>
  <si>
    <t>Oppstillingen under viser de godkjente kostnadene. Ved "Alternativ investering", hentes godkjente kostnader fra merkostnadene. Ved "Ingen alternativ investering" hentes de fra prosjekt omsøkt sine godkjente investeringskostnader.</t>
  </si>
  <si>
    <t>Godkjente kostnader vil kun forekomme i år markert "INVESTERING". Videre beregnes støtten basert på den omsøkte støtteintensiteten og hvor stor andel av prosjektets kostnader som påløper i det relevante året.</t>
  </si>
  <si>
    <t>Som nevnt benyttes hovedsakelig delta kontantstrøm i vurdering av prosjekts nåverdi. Under følger oppstilling av det totale prosjektets nåverdi med og uten støtte.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</si>
  <si>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</si>
  <si>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</si>
  <si>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</si>
  <si>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</si>
  <si>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</si>
  <si>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</si>
  <si>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</si>
  <si>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</si>
  <si>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Avhenger av type kostnadsgrunnlag som er valgt i "LES MEG". For mer informasjon om hvordan godkjente kostnader beregnes, se grønn tekstbost i arket "LES MEG".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</si>
  <si>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</si>
  <si>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</si>
  <si>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</si>
  <si>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</si>
  <si>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</si>
  <si>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Versjon 7.2, dato 06.01.2025</t>
  </si>
  <si>
    <t>7.2</t>
  </si>
  <si>
    <t>Karbonprisbane per 2025</t>
  </si>
  <si>
    <t>Ved beregning av karbonpriser, skal regjeringen.no sine anslag ligge til grunn, som er forhåndsutfylt gjennom nedtrekksmenyen (se eksempel i rad 6 i arket "Forutsetninger prosjekt").</t>
  </si>
  <si>
    <t>Det forventes at søker synliggjør forutsetninger og priser tilknyttet inntekt- og kostnadspostene i tabellene på årsbasis i arket "Forutsetninger prosjekt".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</si>
</sst>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%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</cellStyleXfs>
  <cellXfs count="212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3" fontId="0" fillId="0" borderId="17" xfId="0" applyNumberFormat="1" applyBorder="1"/>
    <xf numFmtId="164" fontId="0" fillId="0" borderId="17" xfId="1" applyNumberFormat="1" applyFon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164" fontId="0" fillId="0" borderId="20" xfId="1" applyNumberFormat="1" applyFont="1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</cellXfs>
  <cellStyles count="3">
    <cellStyle name="Input" xfId="2" builtinId="20" customBuiltin="1"/>
    <cellStyle name="Normal" xfId="0" builtinId="0"/>
    <cellStyle name="Percent" xfId="1" builtinId="5"/>
  </cellStyles>
  <dxfs count="7">
    <dxf>
      <fill>
        <patternFill patternType="gray125"/>
      </fill>
    </dxf>
    <dxf>
      <fill>
        <patternFill patternType="gray125"/>
      </fill>
    </dxf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gray125"/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65</xdr:row>
      <xdr:rowOff>171266</xdr:rowOff>
    </xdr:from>
    <xdr:to>
      <xdr:col>14</xdr:col>
      <xdr:colOff>496956</xdr:colOff>
      <xdr:row>81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C21" sqref="C21"/>
    </sheetView>
  </sheetViews>
  <sheetFormatPr defaultColWidth="11.453125" defaultRowHeight="14.5" x14ac:dyDescent="0.35"/>
  <cols>
    <col min="1" max="1" width="6.81640625" customWidth="1"/>
    <col min="2" max="2" width="42.54296875" bestFit="1" customWidth="1"/>
    <col min="3" max="3" width="15" customWidth="1"/>
    <col min="5" max="5" width="16.26953125" bestFit="1" customWidth="1"/>
  </cols>
  <sheetData>
    <row r="2" spans="2:6" x14ac:dyDescent="0.35">
      <c r="B2" s="5" t="s">
        <v>32</v>
      </c>
    </row>
    <row r="4" spans="2:6" x14ac:dyDescent="0.35">
      <c r="B4" s="16"/>
      <c r="C4" s="16" t="s">
        <v>23</v>
      </c>
      <c r="D4" s="16" t="s">
        <v>24</v>
      </c>
      <c r="E4" s="16" t="s">
        <v>20</v>
      </c>
    </row>
    <row r="5" spans="2:6" x14ac:dyDescent="0.35">
      <c r="B5" s="12" t="s">
        <v>77</v>
      </c>
      <c r="C5" s="11">
        <f>'LES MEG'!C19</f>
        <v>0</v>
      </c>
      <c r="D5" s="15" t="s">
        <v>5</v>
      </c>
      <c r="E5" s="10" t="s">
        <v>31</v>
      </c>
    </row>
    <row r="6" spans="2:6" x14ac:dyDescent="0.35">
      <c r="B6" s="12" t="s">
        <v>76</v>
      </c>
      <c r="C6" s="12">
        <f>'LES MEG'!C21</f>
        <v>0</v>
      </c>
      <c r="D6" s="12" t="s">
        <v>5</v>
      </c>
      <c r="E6" s="10" t="s">
        <v>31</v>
      </c>
    </row>
    <row r="7" spans="2:6" x14ac:dyDescent="0.35">
      <c r="B7" s="12" t="s">
        <v>26</v>
      </c>
      <c r="C7" s="12">
        <f>'LES MEG'!C20</f>
        <v>0</v>
      </c>
      <c r="D7" s="12" t="s">
        <v>5</v>
      </c>
      <c r="E7" s="10" t="s">
        <v>31</v>
      </c>
    </row>
    <row r="8" spans="2:6" x14ac:dyDescent="0.35">
      <c r="B8" s="12" t="s">
        <v>15</v>
      </c>
      <c r="C8" s="13">
        <f>'(3) Støtteberegning og NNV'!D5</f>
        <v>0</v>
      </c>
      <c r="D8" s="12" t="s">
        <v>33</v>
      </c>
      <c r="E8" s="10" t="s">
        <v>30</v>
      </c>
    </row>
    <row r="9" spans="2:6" x14ac:dyDescent="0.35">
      <c r="B9" s="12" t="s">
        <v>7</v>
      </c>
      <c r="C9" s="14" t="s">
        <v>101</v>
      </c>
      <c r="D9" s="12" t="s">
        <v>25</v>
      </c>
      <c r="E9" s="10" t="s">
        <v>30</v>
      </c>
      <c r="F9" s="101" t="s">
        <v>102</v>
      </c>
    </row>
    <row r="10" spans="2:6" x14ac:dyDescent="0.35">
      <c r="B10" s="12" t="s">
        <v>85</v>
      </c>
      <c r="C10" s="4" t="str">
        <f>'(3) Støtteberegning og NNV'!D6</f>
        <v>Se ark 'LES MEG'</v>
      </c>
      <c r="D10" s="39" t="s">
        <v>25</v>
      </c>
      <c r="E10" s="10" t="s">
        <v>30</v>
      </c>
    </row>
    <row r="11" spans="2:6" x14ac:dyDescent="0.35">
      <c r="B11" s="12" t="s">
        <v>18</v>
      </c>
      <c r="C11" s="36" t="e">
        <f>'(3) Støtteberegning og NNV'!D8</f>
        <v>#VALUE!</v>
      </c>
      <c r="D11" s="40" t="s">
        <v>25</v>
      </c>
      <c r="E11" s="10" t="s">
        <v>30</v>
      </c>
    </row>
    <row r="12" spans="2:6" x14ac:dyDescent="0.35">
      <c r="B12" s="12" t="s">
        <v>21</v>
      </c>
      <c r="C12" s="36">
        <f>'(3) Støtteberegning og NNV'!D66</f>
        <v>0</v>
      </c>
      <c r="D12" s="40" t="s">
        <v>25</v>
      </c>
      <c r="E12" s="35" t="s">
        <v>30</v>
      </c>
    </row>
    <row r="13" spans="2:6" x14ac:dyDescent="0.35">
      <c r="B13" s="35" t="s">
        <v>22</v>
      </c>
      <c r="C13" s="37" t="e">
        <f>'(3) Støtteberegning og NNV'!$D$71</f>
        <v>#DIV/0!</v>
      </c>
      <c r="D13" s="40" t="s">
        <v>25</v>
      </c>
      <c r="E13" s="35" t="s">
        <v>30</v>
      </c>
    </row>
    <row r="14" spans="2:6" x14ac:dyDescent="0.35">
      <c r="B14" s="35" t="s">
        <v>46</v>
      </c>
      <c r="C14" s="38" t="e">
        <f>'(3) Støtteberegning og NNV'!D67</f>
        <v>#NUM!</v>
      </c>
      <c r="D14" s="40" t="s">
        <v>33</v>
      </c>
      <c r="E14" s="35" t="s">
        <v>30</v>
      </c>
    </row>
    <row r="15" spans="2:6" x14ac:dyDescent="0.35">
      <c r="B15" s="41" t="s">
        <v>47</v>
      </c>
      <c r="C15" s="42" t="e">
        <f>'(3) Støtteberegning og NNV'!D72</f>
        <v>#VALUE!</v>
      </c>
      <c r="D15" s="41" t="s">
        <v>33</v>
      </c>
      <c r="E15" s="41" t="s">
        <v>30</v>
      </c>
    </row>
    <row r="17" spans="2:154" x14ac:dyDescent="0.35">
      <c r="B17" s="16" t="s">
        <v>5</v>
      </c>
      <c r="C17" s="16">
        <f>'LES MEG'!C19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35">
      <c r="B18" s="12" t="s">
        <v>42</v>
      </c>
      <c r="C18" s="14">
        <f>IF(C17&lt;&gt;"",'(3) Støtteberegning og NNV'!D24+'(3) Støtteberegning og NNV'!D25,0)</f>
        <v>0</v>
      </c>
      <c r="D18" s="14">
        <f>IF(D17&lt;&gt;"",'(3) Støtteberegning og NNV'!E24+'(3) Støtteberegning og NNV'!E25,0)</f>
        <v>0</v>
      </c>
      <c r="E18" s="14">
        <f>IF(E17&lt;&gt;"",'(3) Støtteberegning og NNV'!F24+'(3) Støtteberegning og NNV'!F25,0)</f>
        <v>0</v>
      </c>
      <c r="F18" s="14">
        <f>IF(F17&lt;&gt;"",'(3) Støtteberegning og NNV'!G24+'(3) Støtteberegning og NNV'!G25,0)</f>
        <v>0</v>
      </c>
      <c r="G18" s="14">
        <f>IF(G17&lt;&gt;"",'(3) Støtteberegning og NNV'!H24+'(3) Støtteberegning og NNV'!H25,0)</f>
        <v>0</v>
      </c>
      <c r="H18" s="14">
        <f>IF(H17&lt;&gt;"",'(3) Støtteberegning og NNV'!I24+'(3) Støtteberegning og NNV'!I25,0)</f>
        <v>0</v>
      </c>
      <c r="I18" s="14">
        <f>IF(I17&lt;&gt;"",'(3) Støtteberegning og NNV'!J24+'(3) Støtteberegning og NNV'!J25,0)</f>
        <v>0</v>
      </c>
      <c r="J18" s="14">
        <f>IF(J17&lt;&gt;"",'(3) Støtteberegning og NNV'!K24+'(3) Støtteberegning og NNV'!K25,0)</f>
        <v>0</v>
      </c>
      <c r="K18" s="14">
        <f>IF(K17&lt;&gt;"",'(3) Støtteberegning og NNV'!L24+'(3) Støtteberegning og NNV'!L25,0)</f>
        <v>0</v>
      </c>
      <c r="L18" s="14">
        <f>IF(L17&lt;&gt;"",'(3) Støtteberegning og NNV'!M24+'(3) Støtteberegning og NNV'!M25,0)</f>
        <v>0</v>
      </c>
      <c r="M18" s="14">
        <f>IF(M17&lt;&gt;"",'(3) Støtteberegning og NNV'!N24+'(3) Støtteberegning og NNV'!N25,0)</f>
        <v>0</v>
      </c>
      <c r="N18" s="14">
        <f>IF(N17&lt;&gt;"",'(3) Støtteberegning og NNV'!O24+'(3) Støtteberegning og NNV'!O25,0)</f>
        <v>0</v>
      </c>
      <c r="O18" s="14">
        <f>IF(O17&lt;&gt;"",'(3) Støtteberegning og NNV'!P24+'(3) Støtteberegning og NNV'!P25,0)</f>
        <v>0</v>
      </c>
      <c r="P18" s="14">
        <f>IF(P17&lt;&gt;"",'(3) Støtteberegning og NNV'!Q24+'(3) Støtteberegning og NNV'!Q25,0)</f>
        <v>0</v>
      </c>
      <c r="Q18" s="14">
        <f>IF(Q17&lt;&gt;"",'(3) Støtteberegning og NNV'!R24+'(3) Støtteberegning og NNV'!R25,0)</f>
        <v>0</v>
      </c>
      <c r="R18" s="14">
        <f>IF(R17&lt;&gt;"",'(3) Støtteberegning og NNV'!S24+'(3) Støtteberegning og NNV'!S25,0)</f>
        <v>0</v>
      </c>
      <c r="S18" s="14">
        <f>IF(S17&lt;&gt;"",'(3) Støtteberegning og NNV'!T24+'(3) Støtteberegning og NNV'!T25,0)</f>
        <v>0</v>
      </c>
      <c r="T18" s="14">
        <f>IF(T17&lt;&gt;"",'(3) Støtteberegning og NNV'!U24+'(3) Støtteberegning og NNV'!U25,0)</f>
        <v>0</v>
      </c>
      <c r="U18" s="14">
        <f>IF(U17&lt;&gt;"",'(3) Støtteberegning og NNV'!V24+'(3) Støtteberegning og NNV'!V25,0)</f>
        <v>0</v>
      </c>
      <c r="V18" s="14">
        <f>IF(V17&lt;&gt;"",'(3) Støtteberegning og NNV'!W24+'(3) Støtteberegning og NNV'!W25,0)</f>
        <v>0</v>
      </c>
      <c r="W18" s="14">
        <f>IF(W17&lt;&gt;"",'(3) Støtteberegning og NNV'!X24+'(3) Støtteberegning og NNV'!X25,0)</f>
        <v>0</v>
      </c>
      <c r="X18" s="14">
        <f>IF(X17&lt;&gt;"",'(3) Støtteberegning og NNV'!Y24+'(3) Støtteberegning og NNV'!Y25,0)</f>
        <v>0</v>
      </c>
      <c r="Y18" s="14">
        <f>IF(Y17&lt;&gt;"",'(3) Støtteberegning og NNV'!Z24+'(3) Støtteberegning og NNV'!Z25,0)</f>
        <v>0</v>
      </c>
      <c r="Z18" s="14">
        <f>IF(Z17&lt;&gt;"",'(3) Støtteberegning og NNV'!AA24+'(3) Støtteberegning og NNV'!AA25,0)</f>
        <v>0</v>
      </c>
      <c r="AA18" s="14">
        <f>IF(AA17&lt;&gt;"",'(3) Støtteberegning og NNV'!AB24+'(3) Støtteberegning og NNV'!AB25,0)</f>
        <v>0</v>
      </c>
      <c r="AB18" s="14">
        <f>IF(AB17&lt;&gt;"",'(3) Støtteberegning og NNV'!AC24+'(3) Støtteberegning og NNV'!AC25,0)</f>
        <v>0</v>
      </c>
      <c r="AC18" s="14">
        <f>IF(AC17&lt;&gt;"",'(3) Støtteberegning og NNV'!AD24+'(3) Støtteberegning og NNV'!AD25,0)</f>
        <v>0</v>
      </c>
      <c r="AD18" s="14">
        <f>IF(AD17&lt;&gt;"",'(3) Støtteberegning og NNV'!AE24+'(3) Støtteberegning og NNV'!AE25,0)</f>
        <v>0</v>
      </c>
      <c r="AE18" s="14">
        <f>IF(AE17&lt;&gt;"",'(3) Støtteberegning og NNV'!AF24+'(3) Støtteberegning og NNV'!AF25,0)</f>
        <v>0</v>
      </c>
      <c r="AF18" s="14">
        <f>IF(AF17&lt;&gt;"",'(3) Støtteberegning og NNV'!AG24+'(3) Støtteberegning og NNV'!AG25,0)</f>
        <v>0</v>
      </c>
      <c r="AG18" s="14">
        <f>IF(AG17&lt;&gt;"",'(3) Støtteberegning og NNV'!AH24+'(3) Støtteberegning og NNV'!AH25,0)</f>
        <v>0</v>
      </c>
      <c r="AH18" s="14">
        <f>IF(AH17&lt;&gt;"",'(3) Støtteberegning og NNV'!AI24+'(3) Støtteberegning og NNV'!AI25,0)</f>
        <v>0</v>
      </c>
      <c r="AI18" s="14">
        <f>IF(AI17&lt;&gt;"",'(3) Støtteberegning og NNV'!AJ24+'(3) Støtteberegning og NNV'!AJ25,0)</f>
        <v>0</v>
      </c>
      <c r="AJ18" s="14">
        <f>IF(AJ17&lt;&gt;"",'(3) Støtteberegning og NNV'!AK24+'(3) Støtteberegning og NNV'!AK25,0)</f>
        <v>0</v>
      </c>
      <c r="AK18" s="14">
        <f>IF(AK17&lt;&gt;"",'(3) Støtteberegning og NNV'!AL24+'(3) Støtteberegning og NNV'!AL25,0)</f>
        <v>0</v>
      </c>
      <c r="AL18" s="14">
        <f>IF(AL17&lt;&gt;"",'(3) Støtteberegning og NNV'!AM24+'(3) Støtteberegning og NNV'!AM25,0)</f>
        <v>0</v>
      </c>
      <c r="AM18" s="14">
        <f>IF(AM17&lt;&gt;"",'(3) Støtteberegning og NNV'!AN24+'(3) Støtteberegning og NNV'!AN25,0)</f>
        <v>0</v>
      </c>
      <c r="AN18" s="14">
        <f>IF(AN17&lt;&gt;"",'(3) Støtteberegning og NNV'!AO24+'(3) Støtteberegning og NNV'!AO25,0)</f>
        <v>0</v>
      </c>
      <c r="AO18" s="14">
        <f>IF(AO17&lt;&gt;"",'(3) Støtteberegning og NNV'!AP24+'(3) Støtteberegning og NNV'!AP25,0)</f>
        <v>0</v>
      </c>
      <c r="AP18" s="14">
        <f>IF(AP17&lt;&gt;"",'(3) Støtteberegning og NNV'!AQ24+'(3) Støtteberegning og NNV'!AQ25,0)</f>
        <v>0</v>
      </c>
      <c r="AQ18" s="14">
        <f>IF(AQ17&lt;&gt;"",'(3) Støtteberegning og NNV'!AR24+'(3) Støtteberegning og NNV'!AR25,0)</f>
        <v>0</v>
      </c>
      <c r="AR18" s="14">
        <f>IF(AR17&lt;&gt;"",'(3) Støtteberegning og NNV'!AS24+'(3) Støtteberegning og NNV'!AS25,0)</f>
        <v>0</v>
      </c>
      <c r="AS18" s="14">
        <f>IF(AS17&lt;&gt;"",'(3) Støtteberegning og NNV'!AT24+'(3) Støtteberegning og NNV'!AT25,0)</f>
        <v>0</v>
      </c>
      <c r="AT18" s="14">
        <f>IF(AT17&lt;&gt;"",'(3) Støtteberegning og NNV'!AU24+'(3) Støtteberegning og NNV'!AU25,0)</f>
        <v>0</v>
      </c>
      <c r="AU18" s="14">
        <f>IF(AU17&lt;&gt;"",'(3) Støtteberegning og NNV'!AV24+'(3) Støtteberegning og NNV'!AV25,0)</f>
        <v>0</v>
      </c>
      <c r="AV18" s="14">
        <f>IF(AV17&lt;&gt;"",'(3) Støtteberegning og NNV'!AW24+'(3) Støtteberegning og NNV'!AW25,0)</f>
        <v>0</v>
      </c>
      <c r="AW18" s="14">
        <f>IF(AW17&lt;&gt;"",'(3) Støtteberegning og NNV'!AX24+'(3) Støtteberegning og NNV'!AX25,0)</f>
        <v>0</v>
      </c>
      <c r="AX18" s="14">
        <f>IF(AX17&lt;&gt;"",'(3) Støtteberegning og NNV'!AY24+'(3) Støtteberegning og NNV'!AY25,0)</f>
        <v>0</v>
      </c>
      <c r="AY18" s="14">
        <f>IF(AY17&lt;&gt;"",'(3) Støtteberegning og NNV'!AZ24+'(3) Støtteberegning og NNV'!AZ25,0)</f>
        <v>0</v>
      </c>
      <c r="AZ18" s="14">
        <f>IF(AZ17&lt;&gt;"",'(3) Støtteberegning og NNV'!BA24+'(3) Støtteberegning og NNV'!BA25,0)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35">
      <c r="B19" s="19" t="s">
        <v>27</v>
      </c>
      <c r="C19" s="20">
        <f>IF('LES MEG'!$C$22="Alternativ investering",'(3) Støtteberegning og NNV'!D34,)</f>
        <v>0</v>
      </c>
      <c r="D19" s="20">
        <f>IF('LES MEG'!$C$22="Alternativ investering",'(3) Støtteberegning og NNV'!E34,)</f>
        <v>0</v>
      </c>
      <c r="E19" s="20">
        <f>IF('LES MEG'!$C$22="Alternativ investering",'(3) Støtteberegning og NNV'!F34,)</f>
        <v>0</v>
      </c>
      <c r="F19" s="20">
        <f>IF('LES MEG'!$C$22="Alternativ investering",'(3) Støtteberegning og NNV'!G34,)</f>
        <v>0</v>
      </c>
      <c r="G19" s="20">
        <f>IF('LES MEG'!$C$22="Alternativ investering",'(3) Støtteberegning og NNV'!H34,)</f>
        <v>0</v>
      </c>
      <c r="H19" s="20">
        <f>IF('LES MEG'!$C$22="Alternativ investering",'(3) Støtteberegning og NNV'!I34,)</f>
        <v>0</v>
      </c>
      <c r="I19" s="20">
        <f>IF('LES MEG'!$C$22="Alternativ investering",'(3) Støtteberegning og NNV'!J34,)</f>
        <v>0</v>
      </c>
      <c r="J19" s="20">
        <f>IF('LES MEG'!$C$22="Alternativ investering",'(3) Støtteberegning og NNV'!K34,)</f>
        <v>0</v>
      </c>
      <c r="K19" s="20">
        <f>IF('LES MEG'!$C$22="Alternativ investering",'(3) Støtteberegning og NNV'!L34,)</f>
        <v>0</v>
      </c>
      <c r="L19" s="20">
        <f>IF('LES MEG'!$C$22="Alternativ investering",'(3) Støtteberegning og NNV'!M34,)</f>
        <v>0</v>
      </c>
      <c r="M19" s="20">
        <f>IF('LES MEG'!$C$22="Alternativ investering",'(3) Støtteberegning og NNV'!N34,)</f>
        <v>0</v>
      </c>
      <c r="N19" s="20">
        <f>IF('LES MEG'!$C$22="Alternativ investering",'(3) Støtteberegning og NNV'!O34,)</f>
        <v>0</v>
      </c>
      <c r="O19" s="20">
        <f>IF('LES MEG'!$C$22="Alternativ investering",'(3) Støtteberegning og NNV'!P34,)</f>
        <v>0</v>
      </c>
      <c r="P19" s="20">
        <f>IF('LES MEG'!$C$22="Alternativ investering",'(3) Støtteberegning og NNV'!Q34,)</f>
        <v>0</v>
      </c>
      <c r="Q19" s="20">
        <f>IF('LES MEG'!$C$22="Alternativ investering",'(3) Støtteberegning og NNV'!R34,)</f>
        <v>0</v>
      </c>
      <c r="R19" s="20">
        <f>IF('LES MEG'!$C$22="Alternativ investering",'(3) Støtteberegning og NNV'!S34,)</f>
        <v>0</v>
      </c>
      <c r="S19" s="20">
        <f>IF('LES MEG'!$C$22="Alternativ investering",'(3) Støtteberegning og NNV'!T34,)</f>
        <v>0</v>
      </c>
      <c r="T19" s="20">
        <f>IF('LES MEG'!$C$22="Alternativ investering",'(3) Støtteberegning og NNV'!U34,)</f>
        <v>0</v>
      </c>
      <c r="U19" s="20">
        <f>IF('LES MEG'!$C$22="Alternativ investering",'(3) Støtteberegning og NNV'!V34,)</f>
        <v>0</v>
      </c>
      <c r="V19" s="20">
        <f>IF('LES MEG'!$C$22="Alternativ investering",'(3) Støtteberegning og NNV'!W34,)</f>
        <v>0</v>
      </c>
      <c r="W19" s="20">
        <f>IF('LES MEG'!$C$22="Alternativ investering",'(3) Støtteberegning og NNV'!X34,)</f>
        <v>0</v>
      </c>
      <c r="X19" s="20">
        <f>IF('LES MEG'!$C$22="Alternativ investering",'(3) Støtteberegning og NNV'!Y34,)</f>
        <v>0</v>
      </c>
      <c r="Y19" s="20">
        <f>IF('LES MEG'!$C$22="Alternativ investering",'(3) Støtteberegning og NNV'!Z34,)</f>
        <v>0</v>
      </c>
      <c r="Z19" s="20">
        <f>IF('LES MEG'!$C$22="Alternativ investering",'(3) Støtteberegning og NNV'!AA34,)</f>
        <v>0</v>
      </c>
      <c r="AA19" s="20">
        <f>IF('LES MEG'!$C$22="Alternativ investering",'(3) Støtteberegning og NNV'!AB34,)</f>
        <v>0</v>
      </c>
      <c r="AB19" s="20">
        <f>IF('LES MEG'!$C$22="Alternativ investering",'(3) Støtteberegning og NNV'!AC34,)</f>
        <v>0</v>
      </c>
      <c r="AC19" s="20">
        <f>IF('LES MEG'!$C$22="Alternativ investering",'(3) Støtteberegning og NNV'!AD34,)</f>
        <v>0</v>
      </c>
      <c r="AD19" s="20">
        <f>IF('LES MEG'!$C$22="Alternativ investering",'(3) Støtteberegning og NNV'!AE34,)</f>
        <v>0</v>
      </c>
      <c r="AE19" s="20">
        <f>IF('LES MEG'!$C$22="Alternativ investering",'(3) Støtteberegning og NNV'!AF34,)</f>
        <v>0</v>
      </c>
      <c r="AF19" s="20">
        <f>IF('LES MEG'!$C$22="Alternativ investering",'(3) Støtteberegning og NNV'!AG34,)</f>
        <v>0</v>
      </c>
      <c r="AG19" s="20">
        <f>IF('LES MEG'!$C$22="Alternativ investering",'(3) Støtteberegning og NNV'!AH34,)</f>
        <v>0</v>
      </c>
      <c r="AH19" s="20">
        <f>IF('LES MEG'!$C$22="Alternativ investering",'(3) Støtteberegning og NNV'!AI34,)</f>
        <v>0</v>
      </c>
      <c r="AI19" s="20">
        <f>IF('LES MEG'!$C$22="Alternativ investering",'(3) Støtteberegning og NNV'!AJ34,)</f>
        <v>0</v>
      </c>
      <c r="AJ19" s="20">
        <f>IF('LES MEG'!$C$22="Alternativ investering",'(3) Støtteberegning og NNV'!AK34,)</f>
        <v>0</v>
      </c>
      <c r="AK19" s="20">
        <f>IF('LES MEG'!$C$22="Alternativ investering",'(3) Støtteberegning og NNV'!AL34,)</f>
        <v>0</v>
      </c>
      <c r="AL19" s="20">
        <f>IF('LES MEG'!$C$22="Alternativ investering",'(3) Støtteberegning og NNV'!AM34,)</f>
        <v>0</v>
      </c>
      <c r="AM19" s="20">
        <f>IF('LES MEG'!$C$22="Alternativ investering",'(3) Støtteberegning og NNV'!AN34,)</f>
        <v>0</v>
      </c>
      <c r="AN19" s="20">
        <f>IF('LES MEG'!$C$22="Alternativ investering",'(3) Støtteberegning og NNV'!AO34,)</f>
        <v>0</v>
      </c>
      <c r="AO19" s="20">
        <f>IF('LES MEG'!$C$22="Alternativ investering",'(3) Støtteberegning og NNV'!AP34,)</f>
        <v>0</v>
      </c>
      <c r="AP19" s="20">
        <f>IF('LES MEG'!$C$22="Alternativ investering",'(3) Støtteberegning og NNV'!AQ34,)</f>
        <v>0</v>
      </c>
      <c r="AQ19" s="20">
        <f>IF('LES MEG'!$C$22="Alternativ investering",'(3) Støtteberegning og NNV'!AR34,)</f>
        <v>0</v>
      </c>
      <c r="AR19" s="20">
        <f>IF('LES MEG'!$C$22="Alternativ investering",'(3) Støtteberegning og NNV'!AS34,)</f>
        <v>0</v>
      </c>
      <c r="AS19" s="20">
        <f>IF('LES MEG'!$C$22="Alternativ investering",'(3) Støtteberegning og NNV'!AT34,)</f>
        <v>0</v>
      </c>
      <c r="AT19" s="20">
        <f>IF('LES MEG'!$C$22="Alternativ investering",'(3) Støtteberegning og NNV'!AU34,)</f>
        <v>0</v>
      </c>
      <c r="AU19" s="20">
        <f>IF('LES MEG'!$C$22="Alternativ investering",'(3) Støtteberegning og NNV'!AV34,)</f>
        <v>0</v>
      </c>
      <c r="AV19" s="20">
        <f>IF('LES MEG'!$C$22="Alternativ investering",'(3) Støtteberegning og NNV'!AW34,)</f>
        <v>0</v>
      </c>
      <c r="AW19" s="20">
        <f>IF('LES MEG'!$C$22="Alternativ investering",'(3) Støtteberegning og NNV'!AX34,)</f>
        <v>0</v>
      </c>
      <c r="AX19" s="20">
        <f>IF('LES MEG'!$C$22="Alternativ investering",'(3) Støtteberegning og NNV'!AY34,)</f>
        <v>0</v>
      </c>
      <c r="AY19" s="20">
        <f>IF('LES MEG'!$C$22="Alternativ investering",'(3) Støtteberegning og NNV'!AZ34,)</f>
        <v>0</v>
      </c>
      <c r="AZ19" s="20">
        <f>IF('LES MEG'!$C$22="Alternativ investering",'(3) Støtteberegning og NNV'!BA34,)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35">
      <c r="B20" s="19" t="s">
        <v>29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35">
      <c r="B21" s="17" t="s">
        <v>28</v>
      </c>
      <c r="C21" s="18" t="e">
        <f>IF(C17&lt;&gt;"",'(3) Støtteberegning og NNV'!D57,0)</f>
        <v>#DIV/0!</v>
      </c>
      <c r="D21" s="18">
        <f>IF(D17&lt;&gt;"",'(3) Støtteberegning og NNV'!E57,0)</f>
        <v>0</v>
      </c>
      <c r="E21" s="18">
        <f>IF(E17&lt;&gt;"",'(3) Støtteberegning og NNV'!F57,0)</f>
        <v>0</v>
      </c>
      <c r="F21" s="18">
        <f>IF(F17&lt;&gt;"",'(3) Støtteberegning og NNV'!G57,0)</f>
        <v>0</v>
      </c>
      <c r="G21" s="18">
        <f>IF(G17&lt;&gt;"",'(3) Støtteberegning og NNV'!H57,0)</f>
        <v>0</v>
      </c>
      <c r="H21" s="18">
        <f>IF(H17&lt;&gt;"",'(3) Støtteberegning og NNV'!I57,0)</f>
        <v>0</v>
      </c>
      <c r="I21" s="18">
        <f>IF(I17&lt;&gt;"",'(3) Støtteberegning og NNV'!J57,0)</f>
        <v>0</v>
      </c>
      <c r="J21" s="18">
        <f>IF(J17&lt;&gt;"",'(3) Støtteberegning og NNV'!K57,0)</f>
        <v>0</v>
      </c>
      <c r="K21" s="18">
        <f>IF(K17&lt;&gt;"",'(3) Støtteberegning og NNV'!L57,0)</f>
        <v>0</v>
      </c>
      <c r="L21" s="18">
        <f>IF(L17&lt;&gt;"",'(3) Støtteberegning og NNV'!M57,0)</f>
        <v>0</v>
      </c>
      <c r="M21" s="18">
        <f>IF(M17&lt;&gt;"",'(3) Støtteberegning og NNV'!N57,0)</f>
        <v>0</v>
      </c>
      <c r="N21" s="18">
        <f>IF(N17&lt;&gt;"",'(3) Støtteberegning og NNV'!O57,0)</f>
        <v>0</v>
      </c>
      <c r="O21" s="18">
        <f>IF(O17&lt;&gt;"",'(3) Støtteberegning og NNV'!P57,0)</f>
        <v>0</v>
      </c>
      <c r="P21" s="18">
        <f>IF(P17&lt;&gt;"",'(3) Støtteberegning og NNV'!Q57,0)</f>
        <v>0</v>
      </c>
      <c r="Q21" s="18">
        <f>IF(Q17&lt;&gt;"",'(3) Støtteberegning og NNV'!R57,0)</f>
        <v>0</v>
      </c>
      <c r="R21" s="18">
        <f>IF(R17&lt;&gt;"",'(3) Støtteberegning og NNV'!S57,0)</f>
        <v>0</v>
      </c>
      <c r="S21" s="18">
        <f>IF(S17&lt;&gt;"",'(3) Støtteberegning og NNV'!T57,0)</f>
        <v>0</v>
      </c>
      <c r="T21" s="18">
        <f>IF(T17&lt;&gt;"",'(3) Støtteberegning og NNV'!U57,0)</f>
        <v>0</v>
      </c>
      <c r="U21" s="18">
        <f>IF(U17&lt;&gt;"",'(3) Støtteberegning og NNV'!V57,0)</f>
        <v>0</v>
      </c>
      <c r="V21" s="18">
        <f>IF(V17&lt;&gt;"",'(3) Støtteberegning og NNV'!W57,0)</f>
        <v>0</v>
      </c>
      <c r="W21" s="18">
        <f>IF(W17&lt;&gt;"",'(3) Støtteberegning og NNV'!X57,0)</f>
        <v>0</v>
      </c>
      <c r="X21" s="18">
        <f>IF(X17&lt;&gt;"",'(3) Støtteberegning og NNV'!Y57,0)</f>
        <v>0</v>
      </c>
      <c r="Y21" s="18">
        <f>IF(Y17&lt;&gt;"",'(3) Støtteberegning og NNV'!Z57,0)</f>
        <v>0</v>
      </c>
      <c r="Z21" s="18">
        <f>IF(Z17&lt;&gt;"",'(3) Støtteberegning og NNV'!AA57,0)</f>
        <v>0</v>
      </c>
      <c r="AA21" s="18">
        <f>IF(AA17&lt;&gt;"",'(3) Støtteberegning og NNV'!AB57,0)</f>
        <v>0</v>
      </c>
      <c r="AB21" s="18">
        <f>IF(AB17&lt;&gt;"",'(3) Støtteberegning og NNV'!AC57,0)</f>
        <v>0</v>
      </c>
      <c r="AC21" s="18">
        <f>IF(AC17&lt;&gt;"",'(3) Støtteberegning og NNV'!AD57,0)</f>
        <v>0</v>
      </c>
      <c r="AD21" s="18">
        <f>IF(AD17&lt;&gt;"",'(3) Støtteberegning og NNV'!AE57,0)</f>
        <v>0</v>
      </c>
      <c r="AE21" s="18">
        <f>IF(AE17&lt;&gt;"",'(3) Støtteberegning og NNV'!AF57,0)</f>
        <v>0</v>
      </c>
      <c r="AF21" s="18">
        <f>IF(AF17&lt;&gt;"",'(3) Støtteberegning og NNV'!AG57,0)</f>
        <v>0</v>
      </c>
      <c r="AG21" s="18">
        <f>IF(AG17&lt;&gt;"",'(3) Støtteberegning og NNV'!AH57,0)</f>
        <v>0</v>
      </c>
      <c r="AH21" s="18">
        <f>IF(AH17&lt;&gt;"",'(3) Støtteberegning og NNV'!AI57,0)</f>
        <v>0</v>
      </c>
      <c r="AI21" s="18">
        <f>IF(AI17&lt;&gt;"",'(3) Støtteberegning og NNV'!AJ57,0)</f>
        <v>0</v>
      </c>
      <c r="AJ21" s="18">
        <f>IF(AJ17&lt;&gt;"",'(3) Støtteberegning og NNV'!AK57,0)</f>
        <v>0</v>
      </c>
      <c r="AK21" s="18">
        <f>IF(AK17&lt;&gt;"",'(3) Støtteberegning og NNV'!AL57,0)</f>
        <v>0</v>
      </c>
      <c r="AL21" s="18">
        <f>IF(AL17&lt;&gt;"",'(3) Støtteberegning og NNV'!AM57,0)</f>
        <v>0</v>
      </c>
      <c r="AM21" s="18">
        <f>IF(AM17&lt;&gt;"",'(3) Støtteberegning og NNV'!AN57,0)</f>
        <v>0</v>
      </c>
      <c r="AN21" s="18">
        <f>IF(AN17&lt;&gt;"",'(3) Støtteberegning og NNV'!AO57,0)</f>
        <v>0</v>
      </c>
      <c r="AO21" s="18">
        <f>IF(AO17&lt;&gt;"",'(3) Støtteberegning og NNV'!AP57,0)</f>
        <v>0</v>
      </c>
      <c r="AP21" s="18">
        <f>IF(AP17&lt;&gt;"",'(3) Støtteberegning og NNV'!AQ57,0)</f>
        <v>0</v>
      </c>
      <c r="AQ21" s="18">
        <f>IF(AQ17&lt;&gt;"",'(3) Støtteberegning og NNV'!AR57,0)</f>
        <v>0</v>
      </c>
      <c r="AR21" s="18">
        <f>IF(AR17&lt;&gt;"",'(3) Støtteberegning og NNV'!AS57,0)</f>
        <v>0</v>
      </c>
      <c r="AS21" s="18">
        <f>IF(AS17&lt;&gt;"",'(3) Støtteberegning og NNV'!AT57,0)</f>
        <v>0</v>
      </c>
      <c r="AT21" s="18">
        <f>IF(AT17&lt;&gt;"",'(3) Støtteberegning og NNV'!AU57,0)</f>
        <v>0</v>
      </c>
      <c r="AU21" s="18">
        <f>IF(AU17&lt;&gt;"",'(3) Støtteberegning og NNV'!AV57,0)</f>
        <v>0</v>
      </c>
      <c r="AV21" s="18">
        <f>IF(AV17&lt;&gt;"",'(3) Støtteberegning og NNV'!AW57,0)</f>
        <v>0</v>
      </c>
      <c r="AW21" s="18">
        <f>IF(AW17&lt;&gt;"",'(3) Støtteberegning og NNV'!AX57,0)</f>
        <v>0</v>
      </c>
      <c r="AX21" s="18">
        <f>IF(AX17&lt;&gt;"",'(3) Støtteberegning og NNV'!AY57,0)</f>
        <v>0</v>
      </c>
      <c r="AY21" s="18">
        <f>IF(AY17&lt;&gt;"",'(3) Støtteberegning og NNV'!AZ57,0)</f>
        <v>0</v>
      </c>
      <c r="AZ21" s="18">
        <f>IF(AZ17&lt;&gt;"",'(3) Støtteberegning og NNV'!BA57,0)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uhoJVc323i3gn/mEMX3vA7fQ0P5DhKEmRGkriAQ9+pDVlO46gaj7DHOFt4oIBiQO/czNEPz4wgkq8UnV8MEhWg==" saltValue="B++wqwX4xiKrCKoAjHj0qw==" spinCount="100000" sheet="1" objects="1" scenarios="1"/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77"/>
  <sheetViews>
    <sheetView workbookViewId="0"/>
  </sheetViews>
  <sheetFormatPr defaultColWidth="11.453125" defaultRowHeight="14.5" x14ac:dyDescent="0.35"/>
  <cols>
    <col min="1" max="1" width="13.453125" customWidth="1"/>
    <col min="2" max="2" width="45.81640625" bestFit="1" customWidth="1"/>
    <col min="3" max="6" width="13.453125" customWidth="1"/>
    <col min="7" max="7" width="2.26953125" customWidth="1"/>
    <col min="8" max="8" width="9.1796875" customWidth="1"/>
    <col min="9" max="9" width="38.26953125" customWidth="1"/>
    <col min="10" max="10" width="28.1796875" customWidth="1"/>
    <col min="11" max="11" width="48" customWidth="1"/>
  </cols>
  <sheetData>
    <row r="1" spans="1:88" x14ac:dyDescent="0.35">
      <c r="B1" t="s">
        <v>10</v>
      </c>
      <c r="C1" t="s">
        <v>11</v>
      </c>
      <c r="D1" t="s">
        <v>12</v>
      </c>
      <c r="E1" t="s">
        <v>13</v>
      </c>
      <c r="F1" t="s">
        <v>14</v>
      </c>
      <c r="K1" cm="1">
        <f t="array" ref="K1:CJ6">TRANSPOSE(A1:F78)</f>
        <v>0</v>
      </c>
      <c r="L1">
        <v>2025</v>
      </c>
      <c r="M1">
        <v>2026</v>
      </c>
      <c r="N1">
        <v>2027</v>
      </c>
      <c r="O1">
        <v>2028</v>
      </c>
      <c r="P1">
        <v>2029</v>
      </c>
      <c r="Q1">
        <v>2030</v>
      </c>
      <c r="R1">
        <v>2031</v>
      </c>
      <c r="S1">
        <v>2032</v>
      </c>
      <c r="T1">
        <v>2033</v>
      </c>
      <c r="U1">
        <v>2034</v>
      </c>
      <c r="V1">
        <v>2035</v>
      </c>
      <c r="W1">
        <v>2036</v>
      </c>
      <c r="X1">
        <v>2037</v>
      </c>
      <c r="Y1">
        <v>2038</v>
      </c>
      <c r="Z1">
        <v>2039</v>
      </c>
      <c r="AA1">
        <v>2040</v>
      </c>
      <c r="AB1">
        <v>2041</v>
      </c>
      <c r="AC1">
        <v>2042</v>
      </c>
      <c r="AD1">
        <v>2043</v>
      </c>
      <c r="AE1">
        <v>2044</v>
      </c>
      <c r="AF1">
        <v>2045</v>
      </c>
      <c r="AG1">
        <v>2046</v>
      </c>
      <c r="AH1">
        <v>2047</v>
      </c>
      <c r="AI1">
        <v>2048</v>
      </c>
      <c r="AJ1">
        <v>2049</v>
      </c>
      <c r="AK1">
        <v>2050</v>
      </c>
      <c r="AL1">
        <v>2051</v>
      </c>
      <c r="AM1">
        <v>2052</v>
      </c>
      <c r="AN1">
        <v>2053</v>
      </c>
      <c r="AO1">
        <v>2054</v>
      </c>
      <c r="AP1">
        <v>2055</v>
      </c>
      <c r="AQ1">
        <v>2056</v>
      </c>
      <c r="AR1">
        <v>2057</v>
      </c>
      <c r="AS1">
        <v>2058</v>
      </c>
      <c r="AT1">
        <v>2059</v>
      </c>
      <c r="AU1">
        <v>2060</v>
      </c>
      <c r="AV1">
        <v>2061</v>
      </c>
      <c r="AW1">
        <v>2062</v>
      </c>
      <c r="AX1">
        <v>2063</v>
      </c>
      <c r="AY1">
        <v>2064</v>
      </c>
      <c r="AZ1">
        <v>2065</v>
      </c>
      <c r="BA1">
        <v>2066</v>
      </c>
      <c r="BB1">
        <v>2067</v>
      </c>
      <c r="BC1">
        <v>2068</v>
      </c>
      <c r="BD1">
        <v>2069</v>
      </c>
      <c r="BE1">
        <v>2070</v>
      </c>
      <c r="BF1">
        <v>2071</v>
      </c>
      <c r="BG1">
        <v>2072</v>
      </c>
      <c r="BH1">
        <v>2073</v>
      </c>
      <c r="BI1">
        <v>2074</v>
      </c>
      <c r="BJ1">
        <v>2075</v>
      </c>
      <c r="BK1">
        <v>2076</v>
      </c>
      <c r="BL1">
        <v>2077</v>
      </c>
      <c r="BM1">
        <v>2078</v>
      </c>
      <c r="BN1">
        <v>2079</v>
      </c>
      <c r="BO1">
        <v>2080</v>
      </c>
      <c r="BP1">
        <v>2081</v>
      </c>
      <c r="BQ1">
        <v>2082</v>
      </c>
      <c r="BR1">
        <v>2083</v>
      </c>
      <c r="BS1">
        <v>2084</v>
      </c>
      <c r="BT1">
        <v>2085</v>
      </c>
      <c r="BU1">
        <v>2086</v>
      </c>
      <c r="BV1">
        <v>2087</v>
      </c>
      <c r="BW1">
        <v>2088</v>
      </c>
      <c r="BX1">
        <v>2089</v>
      </c>
      <c r="BY1">
        <v>2090</v>
      </c>
      <c r="BZ1">
        <v>2091</v>
      </c>
      <c r="CA1">
        <v>2092</v>
      </c>
      <c r="CB1">
        <v>2093</v>
      </c>
      <c r="CC1">
        <v>2094</v>
      </c>
      <c r="CD1">
        <v>2095</v>
      </c>
      <c r="CE1">
        <v>2096</v>
      </c>
      <c r="CF1">
        <v>2097</v>
      </c>
      <c r="CG1">
        <v>2098</v>
      </c>
      <c r="CH1">
        <v>2099</v>
      </c>
      <c r="CI1">
        <v>2100</v>
      </c>
      <c r="CJ1">
        <v>0</v>
      </c>
    </row>
    <row r="2" spans="1:88" x14ac:dyDescent="0.35">
      <c r="A2">
        <v>2025</v>
      </c>
      <c r="B2">
        <v>812</v>
      </c>
      <c r="C2">
        <v>1405</v>
      </c>
      <c r="D2">
        <v>1756</v>
      </c>
      <c r="E2">
        <v>1506</v>
      </c>
      <c r="F2">
        <v>812</v>
      </c>
      <c r="K2" t="str">
        <v>(1) Kvotepliktig utslipp (unntatt luftfart og petroleum)</v>
      </c>
      <c r="L2">
        <v>812</v>
      </c>
      <c r="M2">
        <v>820</v>
      </c>
      <c r="N2">
        <v>832</v>
      </c>
      <c r="O2">
        <v>846</v>
      </c>
      <c r="P2">
        <v>867</v>
      </c>
      <c r="Q2">
        <v>889</v>
      </c>
      <c r="R2">
        <v>961</v>
      </c>
      <c r="S2">
        <v>1039</v>
      </c>
      <c r="T2">
        <v>1123</v>
      </c>
      <c r="U2">
        <v>1214</v>
      </c>
      <c r="V2">
        <v>1313</v>
      </c>
      <c r="W2">
        <v>1420</v>
      </c>
      <c r="X2">
        <v>1535</v>
      </c>
      <c r="Y2">
        <v>1660</v>
      </c>
      <c r="Z2">
        <v>1794</v>
      </c>
      <c r="AA2">
        <v>1940</v>
      </c>
      <c r="AB2">
        <v>1966</v>
      </c>
      <c r="AC2">
        <v>1993</v>
      </c>
      <c r="AD2">
        <v>2020</v>
      </c>
      <c r="AE2">
        <v>2047</v>
      </c>
      <c r="AF2">
        <v>2075</v>
      </c>
      <c r="AG2">
        <v>2103</v>
      </c>
      <c r="AH2">
        <v>2132</v>
      </c>
      <c r="AI2">
        <v>2161</v>
      </c>
      <c r="AJ2">
        <v>2190</v>
      </c>
      <c r="AK2">
        <v>2220</v>
      </c>
      <c r="AL2">
        <v>2309</v>
      </c>
      <c r="AM2">
        <v>2401</v>
      </c>
      <c r="AN2">
        <v>2497</v>
      </c>
      <c r="AO2">
        <v>2597</v>
      </c>
      <c r="AP2">
        <v>2701</v>
      </c>
      <c r="AQ2">
        <v>2809</v>
      </c>
      <c r="AR2">
        <v>2921</v>
      </c>
      <c r="AS2">
        <v>3038</v>
      </c>
      <c r="AT2">
        <v>3160</v>
      </c>
      <c r="AU2">
        <v>3286</v>
      </c>
      <c r="AV2">
        <v>3418</v>
      </c>
      <c r="AW2">
        <v>3554</v>
      </c>
      <c r="AX2">
        <v>3696</v>
      </c>
      <c r="AY2">
        <v>3807</v>
      </c>
      <c r="AZ2">
        <v>3922</v>
      </c>
      <c r="BA2">
        <v>4039</v>
      </c>
      <c r="BB2">
        <v>4160</v>
      </c>
      <c r="BC2">
        <v>4285</v>
      </c>
      <c r="BD2">
        <v>4414</v>
      </c>
      <c r="BE2">
        <v>4546</v>
      </c>
      <c r="BF2">
        <v>4683</v>
      </c>
      <c r="BG2">
        <v>4823</v>
      </c>
      <c r="BH2">
        <v>4968</v>
      </c>
      <c r="BI2">
        <v>5117</v>
      </c>
      <c r="BJ2">
        <v>5270</v>
      </c>
      <c r="BK2">
        <v>5428</v>
      </c>
      <c r="BL2">
        <v>5591</v>
      </c>
      <c r="BM2">
        <v>5759</v>
      </c>
      <c r="BN2">
        <v>5932</v>
      </c>
      <c r="BO2">
        <v>6110</v>
      </c>
      <c r="BP2">
        <v>6293</v>
      </c>
      <c r="BQ2">
        <v>6482</v>
      </c>
      <c r="BR2">
        <v>6676</v>
      </c>
      <c r="BS2">
        <v>6877</v>
      </c>
      <c r="BT2">
        <v>7083</v>
      </c>
      <c r="BU2">
        <v>7295</v>
      </c>
      <c r="BV2">
        <v>7514</v>
      </c>
      <c r="BW2">
        <v>7740</v>
      </c>
      <c r="BX2">
        <v>7972</v>
      </c>
      <c r="BY2">
        <v>8211</v>
      </c>
      <c r="BZ2">
        <v>8457</v>
      </c>
      <c r="CA2">
        <v>8711</v>
      </c>
      <c r="CB2">
        <v>8972</v>
      </c>
      <c r="CC2">
        <v>9152</v>
      </c>
      <c r="CD2">
        <v>9335</v>
      </c>
      <c r="CE2">
        <v>9521</v>
      </c>
      <c r="CF2">
        <v>9712</v>
      </c>
      <c r="CG2">
        <v>9906</v>
      </c>
      <c r="CH2">
        <v>10104</v>
      </c>
      <c r="CI2">
        <v>10306</v>
      </c>
      <c r="CJ2">
        <v>0</v>
      </c>
    </row>
    <row r="3" spans="1:88" x14ac:dyDescent="0.35">
      <c r="A3">
        <v>2026</v>
      </c>
      <c r="B3">
        <v>820</v>
      </c>
      <c r="C3">
        <v>1604</v>
      </c>
      <c r="D3">
        <v>1958</v>
      </c>
      <c r="E3">
        <v>1710</v>
      </c>
      <c r="F3">
        <v>820</v>
      </c>
      <c r="K3" t="str">
        <v>(2) Ikke-kvotepliktig utslipp</v>
      </c>
      <c r="L3">
        <v>1405</v>
      </c>
      <c r="M3">
        <v>1604</v>
      </c>
      <c r="N3">
        <v>1803</v>
      </c>
      <c r="O3">
        <v>2002</v>
      </c>
      <c r="P3">
        <v>2201</v>
      </c>
      <c r="Q3">
        <v>2400</v>
      </c>
      <c r="R3">
        <v>2400</v>
      </c>
      <c r="S3">
        <v>2400</v>
      </c>
      <c r="T3">
        <v>2400</v>
      </c>
      <c r="U3">
        <v>2400</v>
      </c>
      <c r="V3">
        <v>2400</v>
      </c>
      <c r="W3">
        <v>2400</v>
      </c>
      <c r="X3">
        <v>2400</v>
      </c>
      <c r="Y3">
        <v>2400</v>
      </c>
      <c r="Z3">
        <v>2400</v>
      </c>
      <c r="AA3">
        <v>2400</v>
      </c>
      <c r="AB3">
        <v>2400</v>
      </c>
      <c r="AC3">
        <v>2400</v>
      </c>
      <c r="AD3">
        <v>2400</v>
      </c>
      <c r="AE3">
        <v>2400</v>
      </c>
      <c r="AF3">
        <v>2400</v>
      </c>
      <c r="AG3">
        <v>2400</v>
      </c>
      <c r="AH3">
        <v>2400</v>
      </c>
      <c r="AI3">
        <v>2400</v>
      </c>
      <c r="AJ3">
        <v>2400</v>
      </c>
      <c r="AK3">
        <v>2400</v>
      </c>
      <c r="AL3">
        <v>2400</v>
      </c>
      <c r="AM3">
        <v>2401</v>
      </c>
      <c r="AN3">
        <v>2497</v>
      </c>
      <c r="AO3">
        <v>2597</v>
      </c>
      <c r="AP3">
        <v>2701</v>
      </c>
      <c r="AQ3">
        <v>2809</v>
      </c>
      <c r="AR3">
        <v>2921</v>
      </c>
      <c r="AS3">
        <v>3038</v>
      </c>
      <c r="AT3">
        <v>3160</v>
      </c>
      <c r="AU3">
        <v>3286</v>
      </c>
      <c r="AV3">
        <v>3418</v>
      </c>
      <c r="AW3">
        <v>3554</v>
      </c>
      <c r="AX3">
        <v>3696</v>
      </c>
      <c r="AY3">
        <v>3807</v>
      </c>
      <c r="AZ3">
        <v>3922</v>
      </c>
      <c r="BA3">
        <v>4039</v>
      </c>
      <c r="BB3">
        <v>4160</v>
      </c>
      <c r="BC3">
        <v>4285</v>
      </c>
      <c r="BD3">
        <v>4414</v>
      </c>
      <c r="BE3">
        <v>4546</v>
      </c>
      <c r="BF3">
        <v>4683</v>
      </c>
      <c r="BG3">
        <v>4823</v>
      </c>
      <c r="BH3">
        <v>4968</v>
      </c>
      <c r="BI3">
        <v>5117</v>
      </c>
      <c r="BJ3">
        <v>5270</v>
      </c>
      <c r="BK3">
        <v>5428</v>
      </c>
      <c r="BL3">
        <v>5591</v>
      </c>
      <c r="BM3">
        <v>5759</v>
      </c>
      <c r="BN3">
        <v>5932</v>
      </c>
      <c r="BO3">
        <v>6110</v>
      </c>
      <c r="BP3">
        <v>6293</v>
      </c>
      <c r="BQ3">
        <v>6482</v>
      </c>
      <c r="BR3">
        <v>6676</v>
      </c>
      <c r="BS3">
        <v>6877</v>
      </c>
      <c r="BT3">
        <v>7083</v>
      </c>
      <c r="BU3">
        <v>7295</v>
      </c>
      <c r="BV3">
        <v>7514</v>
      </c>
      <c r="BW3">
        <v>7740</v>
      </c>
      <c r="BX3">
        <v>7972</v>
      </c>
      <c r="BY3">
        <v>8211</v>
      </c>
      <c r="BZ3">
        <v>8457</v>
      </c>
      <c r="CA3">
        <v>8711</v>
      </c>
      <c r="CB3">
        <v>8972</v>
      </c>
      <c r="CC3">
        <v>9152</v>
      </c>
      <c r="CD3">
        <v>9335</v>
      </c>
      <c r="CE3">
        <v>9521</v>
      </c>
      <c r="CF3">
        <v>9712</v>
      </c>
      <c r="CG3">
        <v>9906</v>
      </c>
      <c r="CH3">
        <v>10104</v>
      </c>
      <c r="CI3">
        <v>10306</v>
      </c>
      <c r="CJ3">
        <v>0</v>
      </c>
    </row>
    <row r="4" spans="1:88" x14ac:dyDescent="0.35">
      <c r="A4">
        <v>2027</v>
      </c>
      <c r="B4">
        <v>832</v>
      </c>
      <c r="C4">
        <v>1803</v>
      </c>
      <c r="D4">
        <v>2203</v>
      </c>
      <c r="E4">
        <v>1972</v>
      </c>
      <c r="F4">
        <v>832</v>
      </c>
      <c r="K4" t="str">
        <v>(3) Petroleum</v>
      </c>
      <c r="L4">
        <v>1756</v>
      </c>
      <c r="M4">
        <v>1958</v>
      </c>
      <c r="N4">
        <v>2203</v>
      </c>
      <c r="O4">
        <v>2400</v>
      </c>
      <c r="P4">
        <v>2400</v>
      </c>
      <c r="Q4">
        <v>2400</v>
      </c>
      <c r="R4">
        <v>2400</v>
      </c>
      <c r="S4">
        <v>2400</v>
      </c>
      <c r="T4">
        <v>2400</v>
      </c>
      <c r="U4">
        <v>2400</v>
      </c>
      <c r="V4">
        <v>2400</v>
      </c>
      <c r="W4">
        <v>2400</v>
      </c>
      <c r="X4">
        <v>2400</v>
      </c>
      <c r="Y4">
        <v>2400</v>
      </c>
      <c r="Z4">
        <v>2400</v>
      </c>
      <c r="AA4">
        <v>2400</v>
      </c>
      <c r="AB4">
        <v>2400</v>
      </c>
      <c r="AC4">
        <v>2400</v>
      </c>
      <c r="AD4">
        <v>2400</v>
      </c>
      <c r="AE4">
        <v>2400</v>
      </c>
      <c r="AF4">
        <v>2400</v>
      </c>
      <c r="AG4">
        <v>2400</v>
      </c>
      <c r="AH4">
        <v>2400</v>
      </c>
      <c r="AI4">
        <v>2400</v>
      </c>
      <c r="AJ4">
        <v>2400</v>
      </c>
      <c r="AK4">
        <v>2400</v>
      </c>
      <c r="AL4">
        <v>2400</v>
      </c>
      <c r="AM4">
        <v>2401</v>
      </c>
      <c r="AN4">
        <v>2497</v>
      </c>
      <c r="AO4">
        <v>2597</v>
      </c>
      <c r="AP4">
        <v>2701</v>
      </c>
      <c r="AQ4">
        <v>2809</v>
      </c>
      <c r="AR4">
        <v>2921</v>
      </c>
      <c r="AS4">
        <v>3038</v>
      </c>
      <c r="AT4">
        <v>3160</v>
      </c>
      <c r="AU4">
        <v>3286</v>
      </c>
      <c r="AV4">
        <v>3418</v>
      </c>
      <c r="AW4">
        <v>3554</v>
      </c>
      <c r="AX4">
        <v>3696</v>
      </c>
      <c r="AY4">
        <v>3807</v>
      </c>
      <c r="AZ4">
        <v>3922</v>
      </c>
      <c r="BA4">
        <v>4039</v>
      </c>
      <c r="BB4">
        <v>4160</v>
      </c>
      <c r="BC4">
        <v>4285</v>
      </c>
      <c r="BD4">
        <v>4414</v>
      </c>
      <c r="BE4">
        <v>4546</v>
      </c>
      <c r="BF4">
        <v>4683</v>
      </c>
      <c r="BG4">
        <v>4823</v>
      </c>
      <c r="BH4">
        <v>4968</v>
      </c>
      <c r="BI4">
        <v>5117</v>
      </c>
      <c r="BJ4">
        <v>5270</v>
      </c>
      <c r="BK4">
        <v>5428</v>
      </c>
      <c r="BL4">
        <v>5591</v>
      </c>
      <c r="BM4">
        <v>5759</v>
      </c>
      <c r="BN4">
        <v>5932</v>
      </c>
      <c r="BO4">
        <v>6110</v>
      </c>
      <c r="BP4">
        <v>6293</v>
      </c>
      <c r="BQ4">
        <v>6482</v>
      </c>
      <c r="BR4">
        <v>6676</v>
      </c>
      <c r="BS4">
        <v>6877</v>
      </c>
      <c r="BT4">
        <v>7083</v>
      </c>
      <c r="BU4">
        <v>7295</v>
      </c>
      <c r="BV4">
        <v>7514</v>
      </c>
      <c r="BW4">
        <v>7740</v>
      </c>
      <c r="BX4">
        <v>7972</v>
      </c>
      <c r="BY4">
        <v>8211</v>
      </c>
      <c r="BZ4">
        <v>8457</v>
      </c>
      <c r="CA4">
        <v>8711</v>
      </c>
      <c r="CB4">
        <v>8972</v>
      </c>
      <c r="CC4">
        <v>9152</v>
      </c>
      <c r="CD4">
        <v>9335</v>
      </c>
      <c r="CE4">
        <v>9521</v>
      </c>
      <c r="CF4">
        <v>9712</v>
      </c>
      <c r="CG4">
        <v>9906</v>
      </c>
      <c r="CH4">
        <v>10104</v>
      </c>
      <c r="CI4">
        <v>10306</v>
      </c>
      <c r="CJ4">
        <v>0</v>
      </c>
    </row>
    <row r="5" spans="1:88" x14ac:dyDescent="0.35">
      <c r="A5">
        <v>2028</v>
      </c>
      <c r="B5">
        <v>846</v>
      </c>
      <c r="C5">
        <v>2002</v>
      </c>
      <c r="D5">
        <v>2400</v>
      </c>
      <c r="E5">
        <v>2307</v>
      </c>
      <c r="F5">
        <v>846</v>
      </c>
      <c r="K5" t="str">
        <v>(4) Luftfart</v>
      </c>
      <c r="L5">
        <v>1506</v>
      </c>
      <c r="M5">
        <v>1710</v>
      </c>
      <c r="N5">
        <v>1972</v>
      </c>
      <c r="O5">
        <v>2307</v>
      </c>
      <c r="P5">
        <v>2400</v>
      </c>
      <c r="Q5">
        <v>2400</v>
      </c>
      <c r="R5">
        <v>2400</v>
      </c>
      <c r="S5">
        <v>2400</v>
      </c>
      <c r="T5">
        <v>2400</v>
      </c>
      <c r="U5">
        <v>2400</v>
      </c>
      <c r="V5">
        <v>2400</v>
      </c>
      <c r="W5">
        <v>2400</v>
      </c>
      <c r="X5">
        <v>2400</v>
      </c>
      <c r="Y5">
        <v>2400</v>
      </c>
      <c r="Z5">
        <v>2400</v>
      </c>
      <c r="AA5">
        <v>2400</v>
      </c>
      <c r="AB5">
        <v>2400</v>
      </c>
      <c r="AC5">
        <v>2400</v>
      </c>
      <c r="AD5">
        <v>2400</v>
      </c>
      <c r="AE5">
        <v>2400</v>
      </c>
      <c r="AF5">
        <v>2400</v>
      </c>
      <c r="AG5">
        <v>2400</v>
      </c>
      <c r="AH5">
        <v>2400</v>
      </c>
      <c r="AI5">
        <v>2400</v>
      </c>
      <c r="AJ5">
        <v>2400</v>
      </c>
      <c r="AK5">
        <v>2400</v>
      </c>
      <c r="AL5">
        <v>2400</v>
      </c>
      <c r="AM5">
        <v>2401</v>
      </c>
      <c r="AN5">
        <v>2497</v>
      </c>
      <c r="AO5">
        <v>2597</v>
      </c>
      <c r="AP5">
        <v>2701</v>
      </c>
      <c r="AQ5">
        <v>2809</v>
      </c>
      <c r="AR5">
        <v>2921</v>
      </c>
      <c r="AS5">
        <v>3038</v>
      </c>
      <c r="AT5">
        <v>3160</v>
      </c>
      <c r="AU5">
        <v>3286</v>
      </c>
      <c r="AV5">
        <v>3418</v>
      </c>
      <c r="AW5">
        <v>3554</v>
      </c>
      <c r="AX5">
        <v>3696</v>
      </c>
      <c r="AY5">
        <v>3807</v>
      </c>
      <c r="AZ5">
        <v>3922</v>
      </c>
      <c r="BA5">
        <v>4039</v>
      </c>
      <c r="BB5">
        <v>4160</v>
      </c>
      <c r="BC5">
        <v>4285</v>
      </c>
      <c r="BD5">
        <v>4414</v>
      </c>
      <c r="BE5">
        <v>4546</v>
      </c>
      <c r="BF5">
        <v>4683</v>
      </c>
      <c r="BG5">
        <v>4823</v>
      </c>
      <c r="BH5">
        <v>4968</v>
      </c>
      <c r="BI5">
        <v>5117</v>
      </c>
      <c r="BJ5">
        <v>5270</v>
      </c>
      <c r="BK5">
        <v>5428</v>
      </c>
      <c r="BL5">
        <v>5591</v>
      </c>
      <c r="BM5">
        <v>5759</v>
      </c>
      <c r="BN5">
        <v>5932</v>
      </c>
      <c r="BO5">
        <v>6110</v>
      </c>
      <c r="BP5">
        <v>6293</v>
      </c>
      <c r="BQ5">
        <v>6482</v>
      </c>
      <c r="BR5">
        <v>6676</v>
      </c>
      <c r="BS5">
        <v>6877</v>
      </c>
      <c r="BT5">
        <v>7083</v>
      </c>
      <c r="BU5">
        <v>7295</v>
      </c>
      <c r="BV5">
        <v>7514</v>
      </c>
      <c r="BW5">
        <v>7740</v>
      </c>
      <c r="BX5">
        <v>7972</v>
      </c>
      <c r="BY5">
        <v>8211</v>
      </c>
      <c r="BZ5">
        <v>8457</v>
      </c>
      <c r="CA5">
        <v>8711</v>
      </c>
      <c r="CB5">
        <v>8972</v>
      </c>
      <c r="CC5">
        <v>9152</v>
      </c>
      <c r="CD5">
        <v>9335</v>
      </c>
      <c r="CE5">
        <v>9521</v>
      </c>
      <c r="CF5">
        <v>9712</v>
      </c>
      <c r="CG5">
        <v>9906</v>
      </c>
      <c r="CH5">
        <v>10104</v>
      </c>
      <c r="CI5">
        <v>10306</v>
      </c>
      <c r="CJ5">
        <v>0</v>
      </c>
    </row>
    <row r="6" spans="1:88" x14ac:dyDescent="0.35">
      <c r="A6">
        <v>2029</v>
      </c>
      <c r="B6">
        <v>867</v>
      </c>
      <c r="C6">
        <v>2201</v>
      </c>
      <c r="D6">
        <v>2400</v>
      </c>
      <c r="E6">
        <v>2400</v>
      </c>
      <c r="F6">
        <v>867</v>
      </c>
      <c r="K6" t="str">
        <v>(5) Opptak og utslipp fra skog- og arealbruk</v>
      </c>
      <c r="L6">
        <v>812</v>
      </c>
      <c r="M6">
        <v>820</v>
      </c>
      <c r="N6">
        <v>832</v>
      </c>
      <c r="O6">
        <v>846</v>
      </c>
      <c r="P6">
        <v>867</v>
      </c>
      <c r="Q6">
        <v>889</v>
      </c>
      <c r="R6">
        <v>961</v>
      </c>
      <c r="S6">
        <v>1039</v>
      </c>
      <c r="T6">
        <v>1123</v>
      </c>
      <c r="U6">
        <v>1214</v>
      </c>
      <c r="V6">
        <v>1313</v>
      </c>
      <c r="W6">
        <v>1420</v>
      </c>
      <c r="X6">
        <v>1535</v>
      </c>
      <c r="Y6">
        <v>1660</v>
      </c>
      <c r="Z6">
        <v>1794</v>
      </c>
      <c r="AA6">
        <v>1940</v>
      </c>
      <c r="AB6">
        <v>1966</v>
      </c>
      <c r="AC6">
        <v>1993</v>
      </c>
      <c r="AD6">
        <v>2020</v>
      </c>
      <c r="AE6">
        <v>2047</v>
      </c>
      <c r="AF6">
        <v>2075</v>
      </c>
      <c r="AG6">
        <v>2103</v>
      </c>
      <c r="AH6">
        <v>2132</v>
      </c>
      <c r="AI6">
        <v>2161</v>
      </c>
      <c r="AJ6">
        <v>2190</v>
      </c>
      <c r="AK6">
        <v>2220</v>
      </c>
      <c r="AL6">
        <v>2309</v>
      </c>
      <c r="AM6">
        <v>2401</v>
      </c>
      <c r="AN6">
        <v>2497</v>
      </c>
      <c r="AO6">
        <v>2597</v>
      </c>
      <c r="AP6">
        <v>2701</v>
      </c>
      <c r="AQ6">
        <v>2809</v>
      </c>
      <c r="AR6">
        <v>2921</v>
      </c>
      <c r="AS6">
        <v>3038</v>
      </c>
      <c r="AT6">
        <v>3160</v>
      </c>
      <c r="AU6">
        <v>3286</v>
      </c>
      <c r="AV6">
        <v>3418</v>
      </c>
      <c r="AW6">
        <v>3554</v>
      </c>
      <c r="AX6">
        <v>3696</v>
      </c>
      <c r="AY6">
        <v>3807</v>
      </c>
      <c r="AZ6">
        <v>3922</v>
      </c>
      <c r="BA6">
        <v>4039</v>
      </c>
      <c r="BB6">
        <v>4160</v>
      </c>
      <c r="BC6">
        <v>4285</v>
      </c>
      <c r="BD6">
        <v>4414</v>
      </c>
      <c r="BE6">
        <v>4546</v>
      </c>
      <c r="BF6">
        <v>4683</v>
      </c>
      <c r="BG6">
        <v>4823</v>
      </c>
      <c r="BH6">
        <v>4968</v>
      </c>
      <c r="BI6">
        <v>5117</v>
      </c>
      <c r="BJ6">
        <v>5270</v>
      </c>
      <c r="BK6">
        <v>5428</v>
      </c>
      <c r="BL6">
        <v>5591</v>
      </c>
      <c r="BM6">
        <v>5759</v>
      </c>
      <c r="BN6">
        <v>5932</v>
      </c>
      <c r="BO6">
        <v>6110</v>
      </c>
      <c r="BP6">
        <v>6293</v>
      </c>
      <c r="BQ6">
        <v>6482</v>
      </c>
      <c r="BR6">
        <v>6676</v>
      </c>
      <c r="BS6">
        <v>6877</v>
      </c>
      <c r="BT6">
        <v>7083</v>
      </c>
      <c r="BU6">
        <v>7295</v>
      </c>
      <c r="BV6">
        <v>7514</v>
      </c>
      <c r="BW6">
        <v>7740</v>
      </c>
      <c r="BX6">
        <v>7972</v>
      </c>
      <c r="BY6">
        <v>8211</v>
      </c>
      <c r="BZ6">
        <v>8457</v>
      </c>
      <c r="CA6">
        <v>8711</v>
      </c>
      <c r="CB6">
        <v>8972</v>
      </c>
      <c r="CC6">
        <v>9152</v>
      </c>
      <c r="CD6">
        <v>9335</v>
      </c>
      <c r="CE6">
        <v>9521</v>
      </c>
      <c r="CF6">
        <v>9712</v>
      </c>
      <c r="CG6">
        <v>9906</v>
      </c>
      <c r="CH6">
        <v>10104</v>
      </c>
      <c r="CI6">
        <v>10306</v>
      </c>
      <c r="CJ6">
        <v>0</v>
      </c>
    </row>
    <row r="7" spans="1:88" x14ac:dyDescent="0.35">
      <c r="A7">
        <v>2030</v>
      </c>
      <c r="B7">
        <v>889</v>
      </c>
      <c r="C7">
        <v>2400</v>
      </c>
      <c r="D7">
        <v>2400</v>
      </c>
      <c r="E7">
        <v>2400</v>
      </c>
      <c r="F7">
        <v>889</v>
      </c>
    </row>
    <row r="8" spans="1:88" x14ac:dyDescent="0.35">
      <c r="A8">
        <v>2031</v>
      </c>
      <c r="B8">
        <v>961</v>
      </c>
      <c r="C8">
        <v>2400</v>
      </c>
      <c r="D8">
        <v>2400</v>
      </c>
      <c r="E8">
        <v>2400</v>
      </c>
      <c r="F8">
        <v>961</v>
      </c>
    </row>
    <row r="9" spans="1:88" x14ac:dyDescent="0.35">
      <c r="A9">
        <v>2032</v>
      </c>
      <c r="B9">
        <v>1039</v>
      </c>
      <c r="C9">
        <v>2400</v>
      </c>
      <c r="D9">
        <v>2400</v>
      </c>
      <c r="E9">
        <v>2400</v>
      </c>
      <c r="F9">
        <v>1039</v>
      </c>
    </row>
    <row r="10" spans="1:88" x14ac:dyDescent="0.35">
      <c r="A10">
        <v>2033</v>
      </c>
      <c r="B10">
        <v>1123</v>
      </c>
      <c r="C10">
        <v>2400</v>
      </c>
      <c r="D10">
        <v>2400</v>
      </c>
      <c r="E10">
        <v>2400</v>
      </c>
      <c r="F10">
        <v>1123</v>
      </c>
    </row>
    <row r="11" spans="1:88" x14ac:dyDescent="0.35">
      <c r="A11">
        <v>2034</v>
      </c>
      <c r="B11">
        <v>1214</v>
      </c>
      <c r="C11">
        <v>2400</v>
      </c>
      <c r="D11">
        <v>2400</v>
      </c>
      <c r="E11">
        <v>2400</v>
      </c>
      <c r="F11">
        <v>1214</v>
      </c>
    </row>
    <row r="12" spans="1:88" x14ac:dyDescent="0.35">
      <c r="A12">
        <v>2035</v>
      </c>
      <c r="B12">
        <v>1313</v>
      </c>
      <c r="C12">
        <v>2400</v>
      </c>
      <c r="D12">
        <v>2400</v>
      </c>
      <c r="E12">
        <v>2400</v>
      </c>
      <c r="F12">
        <v>1313</v>
      </c>
    </row>
    <row r="13" spans="1:88" x14ac:dyDescent="0.35">
      <c r="A13">
        <v>2036</v>
      </c>
      <c r="B13">
        <v>1420</v>
      </c>
      <c r="C13">
        <v>2400</v>
      </c>
      <c r="D13">
        <v>2400</v>
      </c>
      <c r="E13">
        <v>2400</v>
      </c>
      <c r="F13">
        <v>1420</v>
      </c>
    </row>
    <row r="14" spans="1:88" x14ac:dyDescent="0.35">
      <c r="A14">
        <v>2037</v>
      </c>
      <c r="B14">
        <v>1535</v>
      </c>
      <c r="C14">
        <v>2400</v>
      </c>
      <c r="D14">
        <v>2400</v>
      </c>
      <c r="E14">
        <v>2400</v>
      </c>
      <c r="F14">
        <v>1535</v>
      </c>
    </row>
    <row r="15" spans="1:88" x14ac:dyDescent="0.35">
      <c r="A15">
        <v>2038</v>
      </c>
      <c r="B15">
        <v>1660</v>
      </c>
      <c r="C15">
        <v>2400</v>
      </c>
      <c r="D15">
        <v>2400</v>
      </c>
      <c r="E15">
        <v>2400</v>
      </c>
      <c r="F15">
        <v>1660</v>
      </c>
    </row>
    <row r="16" spans="1:88" x14ac:dyDescent="0.35">
      <c r="A16">
        <v>2039</v>
      </c>
      <c r="B16">
        <v>1794</v>
      </c>
      <c r="C16">
        <v>2400</v>
      </c>
      <c r="D16">
        <v>2400</v>
      </c>
      <c r="E16">
        <v>2400</v>
      </c>
      <c r="F16">
        <v>1794</v>
      </c>
    </row>
    <row r="17" spans="1:6" x14ac:dyDescent="0.35">
      <c r="A17">
        <v>2040</v>
      </c>
      <c r="B17">
        <v>1940</v>
      </c>
      <c r="C17">
        <v>2400</v>
      </c>
      <c r="D17">
        <v>2400</v>
      </c>
      <c r="E17">
        <v>2400</v>
      </c>
      <c r="F17">
        <v>1940</v>
      </c>
    </row>
    <row r="18" spans="1:6" x14ac:dyDescent="0.35">
      <c r="A18">
        <v>2041</v>
      </c>
      <c r="B18">
        <v>1966</v>
      </c>
      <c r="C18">
        <v>2400</v>
      </c>
      <c r="D18">
        <v>2400</v>
      </c>
      <c r="E18">
        <v>2400</v>
      </c>
      <c r="F18">
        <v>1966</v>
      </c>
    </row>
    <row r="19" spans="1:6" x14ac:dyDescent="0.35">
      <c r="A19">
        <v>2042</v>
      </c>
      <c r="B19">
        <v>1993</v>
      </c>
      <c r="C19">
        <v>2400</v>
      </c>
      <c r="D19">
        <v>2400</v>
      </c>
      <c r="E19">
        <v>2400</v>
      </c>
      <c r="F19">
        <v>1993</v>
      </c>
    </row>
    <row r="20" spans="1:6" x14ac:dyDescent="0.35">
      <c r="A20">
        <v>2043</v>
      </c>
      <c r="B20">
        <v>2020</v>
      </c>
      <c r="C20">
        <v>2400</v>
      </c>
      <c r="D20">
        <v>2400</v>
      </c>
      <c r="E20">
        <v>2400</v>
      </c>
      <c r="F20">
        <v>2020</v>
      </c>
    </row>
    <row r="21" spans="1:6" x14ac:dyDescent="0.35">
      <c r="A21">
        <v>2044</v>
      </c>
      <c r="B21">
        <v>2047</v>
      </c>
      <c r="C21">
        <v>2400</v>
      </c>
      <c r="D21">
        <v>2400</v>
      </c>
      <c r="E21">
        <v>2400</v>
      </c>
      <c r="F21">
        <v>2047</v>
      </c>
    </row>
    <row r="22" spans="1:6" x14ac:dyDescent="0.35">
      <c r="A22">
        <v>2045</v>
      </c>
      <c r="B22">
        <v>2075</v>
      </c>
      <c r="C22">
        <v>2400</v>
      </c>
      <c r="D22">
        <v>2400</v>
      </c>
      <c r="E22">
        <v>2400</v>
      </c>
      <c r="F22">
        <v>2075</v>
      </c>
    </row>
    <row r="23" spans="1:6" x14ac:dyDescent="0.35">
      <c r="A23">
        <v>2046</v>
      </c>
      <c r="B23">
        <v>2103</v>
      </c>
      <c r="C23">
        <v>2400</v>
      </c>
      <c r="D23">
        <v>2400</v>
      </c>
      <c r="E23">
        <v>2400</v>
      </c>
      <c r="F23">
        <v>2103</v>
      </c>
    </row>
    <row r="24" spans="1:6" x14ac:dyDescent="0.35">
      <c r="A24">
        <v>2047</v>
      </c>
      <c r="B24">
        <v>2132</v>
      </c>
      <c r="C24">
        <v>2400</v>
      </c>
      <c r="D24">
        <v>2400</v>
      </c>
      <c r="E24">
        <v>2400</v>
      </c>
      <c r="F24">
        <v>2132</v>
      </c>
    </row>
    <row r="25" spans="1:6" x14ac:dyDescent="0.35">
      <c r="A25">
        <v>2048</v>
      </c>
      <c r="B25">
        <v>2161</v>
      </c>
      <c r="C25">
        <v>2400</v>
      </c>
      <c r="D25">
        <v>2400</v>
      </c>
      <c r="E25">
        <v>2400</v>
      </c>
      <c r="F25">
        <v>2161</v>
      </c>
    </row>
    <row r="26" spans="1:6" x14ac:dyDescent="0.35">
      <c r="A26">
        <v>2049</v>
      </c>
      <c r="B26">
        <v>2190</v>
      </c>
      <c r="C26">
        <v>2400</v>
      </c>
      <c r="D26">
        <v>2400</v>
      </c>
      <c r="E26">
        <v>2400</v>
      </c>
      <c r="F26">
        <v>2190</v>
      </c>
    </row>
    <row r="27" spans="1:6" x14ac:dyDescent="0.35">
      <c r="A27">
        <v>2050</v>
      </c>
      <c r="B27">
        <v>2220</v>
      </c>
      <c r="C27">
        <v>2400</v>
      </c>
      <c r="D27">
        <v>2400</v>
      </c>
      <c r="E27">
        <v>2400</v>
      </c>
      <c r="F27">
        <v>2220</v>
      </c>
    </row>
    <row r="28" spans="1:6" x14ac:dyDescent="0.35">
      <c r="A28">
        <v>2051</v>
      </c>
      <c r="B28">
        <v>2309</v>
      </c>
      <c r="C28">
        <v>2400</v>
      </c>
      <c r="D28">
        <v>2400</v>
      </c>
      <c r="E28">
        <v>2400</v>
      </c>
      <c r="F28">
        <v>2309</v>
      </c>
    </row>
    <row r="29" spans="1:6" x14ac:dyDescent="0.35">
      <c r="A29">
        <v>2052</v>
      </c>
      <c r="B29">
        <v>2401</v>
      </c>
      <c r="C29">
        <v>2401</v>
      </c>
      <c r="D29">
        <v>2401</v>
      </c>
      <c r="E29">
        <v>2401</v>
      </c>
      <c r="F29">
        <v>2401</v>
      </c>
    </row>
    <row r="30" spans="1:6" x14ac:dyDescent="0.35">
      <c r="A30">
        <v>2053</v>
      </c>
      <c r="B30">
        <v>2497</v>
      </c>
      <c r="C30">
        <v>2497</v>
      </c>
      <c r="D30">
        <v>2497</v>
      </c>
      <c r="E30">
        <v>2497</v>
      </c>
      <c r="F30">
        <v>2497</v>
      </c>
    </row>
    <row r="31" spans="1:6" x14ac:dyDescent="0.35">
      <c r="A31">
        <v>2054</v>
      </c>
      <c r="B31">
        <v>2597</v>
      </c>
      <c r="C31">
        <v>2597</v>
      </c>
      <c r="D31">
        <v>2597</v>
      </c>
      <c r="E31">
        <v>2597</v>
      </c>
      <c r="F31">
        <v>2597</v>
      </c>
    </row>
    <row r="32" spans="1:6" x14ac:dyDescent="0.35">
      <c r="A32">
        <v>2055</v>
      </c>
      <c r="B32">
        <v>2701</v>
      </c>
      <c r="C32">
        <v>2701</v>
      </c>
      <c r="D32">
        <v>2701</v>
      </c>
      <c r="E32">
        <v>2701</v>
      </c>
      <c r="F32">
        <v>2701</v>
      </c>
    </row>
    <row r="33" spans="1:6" x14ac:dyDescent="0.35">
      <c r="A33">
        <v>2056</v>
      </c>
      <c r="B33">
        <v>2809</v>
      </c>
      <c r="C33">
        <v>2809</v>
      </c>
      <c r="D33">
        <v>2809</v>
      </c>
      <c r="E33">
        <v>2809</v>
      </c>
      <c r="F33">
        <v>2809</v>
      </c>
    </row>
    <row r="34" spans="1:6" x14ac:dyDescent="0.35">
      <c r="A34">
        <v>2057</v>
      </c>
      <c r="B34">
        <v>2921</v>
      </c>
      <c r="C34">
        <v>2921</v>
      </c>
      <c r="D34">
        <v>2921</v>
      </c>
      <c r="E34">
        <v>2921</v>
      </c>
      <c r="F34">
        <v>2921</v>
      </c>
    </row>
    <row r="35" spans="1:6" x14ac:dyDescent="0.35">
      <c r="A35">
        <v>2058</v>
      </c>
      <c r="B35">
        <v>3038</v>
      </c>
      <c r="C35">
        <v>3038</v>
      </c>
      <c r="D35">
        <v>3038</v>
      </c>
      <c r="E35">
        <v>3038</v>
      </c>
      <c r="F35">
        <v>3038</v>
      </c>
    </row>
    <row r="36" spans="1:6" x14ac:dyDescent="0.35">
      <c r="A36">
        <v>2059</v>
      </c>
      <c r="B36">
        <v>3160</v>
      </c>
      <c r="C36">
        <v>3160</v>
      </c>
      <c r="D36">
        <v>3160</v>
      </c>
      <c r="E36">
        <v>3160</v>
      </c>
      <c r="F36">
        <v>3160</v>
      </c>
    </row>
    <row r="37" spans="1:6" x14ac:dyDescent="0.35">
      <c r="A37">
        <v>2060</v>
      </c>
      <c r="B37">
        <v>3286</v>
      </c>
      <c r="C37">
        <v>3286</v>
      </c>
      <c r="D37">
        <v>3286</v>
      </c>
      <c r="E37">
        <v>3286</v>
      </c>
      <c r="F37">
        <v>3286</v>
      </c>
    </row>
    <row r="38" spans="1:6" x14ac:dyDescent="0.35">
      <c r="A38">
        <v>2061</v>
      </c>
      <c r="B38">
        <v>3418</v>
      </c>
      <c r="C38">
        <v>3418</v>
      </c>
      <c r="D38">
        <v>3418</v>
      </c>
      <c r="E38">
        <v>3418</v>
      </c>
      <c r="F38">
        <v>3418</v>
      </c>
    </row>
    <row r="39" spans="1:6" x14ac:dyDescent="0.35">
      <c r="A39">
        <v>2062</v>
      </c>
      <c r="B39">
        <v>3554</v>
      </c>
      <c r="C39">
        <v>3554</v>
      </c>
      <c r="D39">
        <v>3554</v>
      </c>
      <c r="E39">
        <v>3554</v>
      </c>
      <c r="F39">
        <v>3554</v>
      </c>
    </row>
    <row r="40" spans="1:6" x14ac:dyDescent="0.35">
      <c r="A40">
        <v>2063</v>
      </c>
      <c r="B40">
        <v>3696</v>
      </c>
      <c r="C40">
        <v>3696</v>
      </c>
      <c r="D40">
        <v>3696</v>
      </c>
      <c r="E40">
        <v>3696</v>
      </c>
      <c r="F40">
        <v>3696</v>
      </c>
    </row>
    <row r="41" spans="1:6" x14ac:dyDescent="0.35">
      <c r="A41">
        <v>2064</v>
      </c>
      <c r="B41">
        <v>3807</v>
      </c>
      <c r="C41">
        <v>3807</v>
      </c>
      <c r="D41">
        <v>3807</v>
      </c>
      <c r="E41">
        <v>3807</v>
      </c>
      <c r="F41">
        <v>3807</v>
      </c>
    </row>
    <row r="42" spans="1:6" x14ac:dyDescent="0.35">
      <c r="A42">
        <v>2065</v>
      </c>
      <c r="B42">
        <v>3922</v>
      </c>
      <c r="C42">
        <v>3922</v>
      </c>
      <c r="D42">
        <v>3922</v>
      </c>
      <c r="E42">
        <v>3922</v>
      </c>
      <c r="F42">
        <v>3922</v>
      </c>
    </row>
    <row r="43" spans="1:6" x14ac:dyDescent="0.35">
      <c r="A43">
        <v>2066</v>
      </c>
      <c r="B43">
        <v>4039</v>
      </c>
      <c r="C43">
        <v>4039</v>
      </c>
      <c r="D43">
        <v>4039</v>
      </c>
      <c r="E43">
        <v>4039</v>
      </c>
      <c r="F43">
        <v>4039</v>
      </c>
    </row>
    <row r="44" spans="1:6" x14ac:dyDescent="0.35">
      <c r="A44">
        <v>2067</v>
      </c>
      <c r="B44">
        <v>4160</v>
      </c>
      <c r="C44">
        <v>4160</v>
      </c>
      <c r="D44">
        <v>4160</v>
      </c>
      <c r="E44">
        <v>4160</v>
      </c>
      <c r="F44">
        <v>4160</v>
      </c>
    </row>
    <row r="45" spans="1:6" x14ac:dyDescent="0.35">
      <c r="A45">
        <v>2068</v>
      </c>
      <c r="B45">
        <v>4285</v>
      </c>
      <c r="C45">
        <v>4285</v>
      </c>
      <c r="D45">
        <v>4285</v>
      </c>
      <c r="E45">
        <v>4285</v>
      </c>
      <c r="F45">
        <v>4285</v>
      </c>
    </row>
    <row r="46" spans="1:6" x14ac:dyDescent="0.35">
      <c r="A46">
        <v>2069</v>
      </c>
      <c r="B46">
        <v>4414</v>
      </c>
      <c r="C46">
        <v>4414</v>
      </c>
      <c r="D46">
        <v>4414</v>
      </c>
      <c r="E46">
        <v>4414</v>
      </c>
      <c r="F46">
        <v>4414</v>
      </c>
    </row>
    <row r="47" spans="1:6" x14ac:dyDescent="0.35">
      <c r="A47">
        <v>2070</v>
      </c>
      <c r="B47">
        <v>4546</v>
      </c>
      <c r="C47">
        <v>4546</v>
      </c>
      <c r="D47">
        <v>4546</v>
      </c>
      <c r="E47">
        <v>4546</v>
      </c>
      <c r="F47">
        <v>4546</v>
      </c>
    </row>
    <row r="48" spans="1:6" x14ac:dyDescent="0.35">
      <c r="A48">
        <v>2071</v>
      </c>
      <c r="B48">
        <v>4683</v>
      </c>
      <c r="C48">
        <v>4683</v>
      </c>
      <c r="D48">
        <v>4683</v>
      </c>
      <c r="E48">
        <v>4683</v>
      </c>
      <c r="F48">
        <v>4683</v>
      </c>
    </row>
    <row r="49" spans="1:6" x14ac:dyDescent="0.35">
      <c r="A49">
        <v>2072</v>
      </c>
      <c r="B49">
        <v>4823</v>
      </c>
      <c r="C49">
        <v>4823</v>
      </c>
      <c r="D49">
        <v>4823</v>
      </c>
      <c r="E49">
        <v>4823</v>
      </c>
      <c r="F49">
        <v>4823</v>
      </c>
    </row>
    <row r="50" spans="1:6" x14ac:dyDescent="0.35">
      <c r="A50">
        <v>2073</v>
      </c>
      <c r="B50">
        <v>4968</v>
      </c>
      <c r="C50">
        <v>4968</v>
      </c>
      <c r="D50">
        <v>4968</v>
      </c>
      <c r="E50">
        <v>4968</v>
      </c>
      <c r="F50">
        <v>4968</v>
      </c>
    </row>
    <row r="51" spans="1:6" x14ac:dyDescent="0.35">
      <c r="A51">
        <v>2074</v>
      </c>
      <c r="B51">
        <v>5117</v>
      </c>
      <c r="C51">
        <v>5117</v>
      </c>
      <c r="D51">
        <v>5117</v>
      </c>
      <c r="E51">
        <v>5117</v>
      </c>
      <c r="F51">
        <v>5117</v>
      </c>
    </row>
    <row r="52" spans="1:6" x14ac:dyDescent="0.35">
      <c r="A52">
        <v>2075</v>
      </c>
      <c r="B52">
        <v>5270</v>
      </c>
      <c r="C52">
        <v>5270</v>
      </c>
      <c r="D52">
        <v>5270</v>
      </c>
      <c r="E52">
        <v>5270</v>
      </c>
      <c r="F52">
        <v>5270</v>
      </c>
    </row>
    <row r="53" spans="1:6" x14ac:dyDescent="0.35">
      <c r="A53">
        <v>2076</v>
      </c>
      <c r="B53">
        <v>5428</v>
      </c>
      <c r="C53">
        <v>5428</v>
      </c>
      <c r="D53">
        <v>5428</v>
      </c>
      <c r="E53">
        <v>5428</v>
      </c>
      <c r="F53">
        <v>5428</v>
      </c>
    </row>
    <row r="54" spans="1:6" x14ac:dyDescent="0.35">
      <c r="A54">
        <v>2077</v>
      </c>
      <c r="B54">
        <v>5591</v>
      </c>
      <c r="C54">
        <v>5591</v>
      </c>
      <c r="D54">
        <v>5591</v>
      </c>
      <c r="E54">
        <v>5591</v>
      </c>
      <c r="F54">
        <v>5591</v>
      </c>
    </row>
    <row r="55" spans="1:6" x14ac:dyDescent="0.35">
      <c r="A55">
        <v>2078</v>
      </c>
      <c r="B55">
        <v>5759</v>
      </c>
      <c r="C55">
        <v>5759</v>
      </c>
      <c r="D55">
        <v>5759</v>
      </c>
      <c r="E55">
        <v>5759</v>
      </c>
      <c r="F55">
        <v>5759</v>
      </c>
    </row>
    <row r="56" spans="1:6" x14ac:dyDescent="0.35">
      <c r="A56">
        <v>2079</v>
      </c>
      <c r="B56">
        <v>5932</v>
      </c>
      <c r="C56">
        <v>5932</v>
      </c>
      <c r="D56">
        <v>5932</v>
      </c>
      <c r="E56">
        <v>5932</v>
      </c>
      <c r="F56">
        <v>5932</v>
      </c>
    </row>
    <row r="57" spans="1:6" x14ac:dyDescent="0.35">
      <c r="A57">
        <v>2080</v>
      </c>
      <c r="B57">
        <v>6110</v>
      </c>
      <c r="C57">
        <v>6110</v>
      </c>
      <c r="D57">
        <v>6110</v>
      </c>
      <c r="E57">
        <v>6110</v>
      </c>
      <c r="F57">
        <v>6110</v>
      </c>
    </row>
    <row r="58" spans="1:6" x14ac:dyDescent="0.35">
      <c r="A58">
        <v>2081</v>
      </c>
      <c r="B58">
        <v>6293</v>
      </c>
      <c r="C58">
        <v>6293</v>
      </c>
      <c r="D58">
        <v>6293</v>
      </c>
      <c r="E58">
        <v>6293</v>
      </c>
      <c r="F58">
        <v>6293</v>
      </c>
    </row>
    <row r="59" spans="1:6" x14ac:dyDescent="0.35">
      <c r="A59">
        <v>2082</v>
      </c>
      <c r="B59">
        <v>6482</v>
      </c>
      <c r="C59">
        <v>6482</v>
      </c>
      <c r="D59">
        <v>6482</v>
      </c>
      <c r="E59">
        <v>6482</v>
      </c>
      <c r="F59">
        <v>6482</v>
      </c>
    </row>
    <row r="60" spans="1:6" x14ac:dyDescent="0.35">
      <c r="A60">
        <v>2083</v>
      </c>
      <c r="B60">
        <v>6676</v>
      </c>
      <c r="C60">
        <v>6676</v>
      </c>
      <c r="D60">
        <v>6676</v>
      </c>
      <c r="E60">
        <v>6676</v>
      </c>
      <c r="F60">
        <v>6676</v>
      </c>
    </row>
    <row r="61" spans="1:6" x14ac:dyDescent="0.35">
      <c r="A61">
        <v>2084</v>
      </c>
      <c r="B61">
        <v>6877</v>
      </c>
      <c r="C61">
        <v>6877</v>
      </c>
      <c r="D61">
        <v>6877</v>
      </c>
      <c r="E61">
        <v>6877</v>
      </c>
      <c r="F61">
        <v>6877</v>
      </c>
    </row>
    <row r="62" spans="1:6" x14ac:dyDescent="0.35">
      <c r="A62">
        <v>2085</v>
      </c>
      <c r="B62">
        <v>7083</v>
      </c>
      <c r="C62">
        <v>7083</v>
      </c>
      <c r="D62">
        <v>7083</v>
      </c>
      <c r="E62">
        <v>7083</v>
      </c>
      <c r="F62">
        <v>7083</v>
      </c>
    </row>
    <row r="63" spans="1:6" x14ac:dyDescent="0.35">
      <c r="A63">
        <v>2086</v>
      </c>
      <c r="B63">
        <v>7295</v>
      </c>
      <c r="C63">
        <v>7295</v>
      </c>
      <c r="D63">
        <v>7295</v>
      </c>
      <c r="E63">
        <v>7295</v>
      </c>
      <c r="F63">
        <v>7295</v>
      </c>
    </row>
    <row r="64" spans="1:6" x14ac:dyDescent="0.35">
      <c r="A64">
        <v>2087</v>
      </c>
      <c r="B64">
        <v>7514</v>
      </c>
      <c r="C64">
        <v>7514</v>
      </c>
      <c r="D64">
        <v>7514</v>
      </c>
      <c r="E64">
        <v>7514</v>
      </c>
      <c r="F64">
        <v>7514</v>
      </c>
    </row>
    <row r="65" spans="1:6" x14ac:dyDescent="0.35">
      <c r="A65">
        <v>2088</v>
      </c>
      <c r="B65">
        <v>7740</v>
      </c>
      <c r="C65">
        <v>7740</v>
      </c>
      <c r="D65">
        <v>7740</v>
      </c>
      <c r="E65">
        <v>7740</v>
      </c>
      <c r="F65">
        <v>7740</v>
      </c>
    </row>
    <row r="66" spans="1:6" x14ac:dyDescent="0.35">
      <c r="A66">
        <v>2089</v>
      </c>
      <c r="B66">
        <v>7972</v>
      </c>
      <c r="C66">
        <v>7972</v>
      </c>
      <c r="D66">
        <v>7972</v>
      </c>
      <c r="E66">
        <v>7972</v>
      </c>
      <c r="F66">
        <v>7972</v>
      </c>
    </row>
    <row r="67" spans="1:6" x14ac:dyDescent="0.35">
      <c r="A67">
        <v>2090</v>
      </c>
      <c r="B67">
        <v>8211</v>
      </c>
      <c r="C67">
        <v>8211</v>
      </c>
      <c r="D67">
        <v>8211</v>
      </c>
      <c r="E67">
        <v>8211</v>
      </c>
      <c r="F67">
        <v>8211</v>
      </c>
    </row>
    <row r="68" spans="1:6" x14ac:dyDescent="0.35">
      <c r="A68">
        <v>2091</v>
      </c>
      <c r="B68">
        <v>8457</v>
      </c>
      <c r="C68">
        <v>8457</v>
      </c>
      <c r="D68">
        <v>8457</v>
      </c>
      <c r="E68">
        <v>8457</v>
      </c>
      <c r="F68">
        <v>8457</v>
      </c>
    </row>
    <row r="69" spans="1:6" x14ac:dyDescent="0.35">
      <c r="A69">
        <v>2092</v>
      </c>
      <c r="B69">
        <v>8711</v>
      </c>
      <c r="C69">
        <v>8711</v>
      </c>
      <c r="D69">
        <v>8711</v>
      </c>
      <c r="E69">
        <v>8711</v>
      </c>
      <c r="F69">
        <v>8711</v>
      </c>
    </row>
    <row r="70" spans="1:6" x14ac:dyDescent="0.35">
      <c r="A70">
        <v>2093</v>
      </c>
      <c r="B70">
        <v>8972</v>
      </c>
      <c r="C70">
        <v>8972</v>
      </c>
      <c r="D70">
        <v>8972</v>
      </c>
      <c r="E70">
        <v>8972</v>
      </c>
      <c r="F70">
        <v>8972</v>
      </c>
    </row>
    <row r="71" spans="1:6" x14ac:dyDescent="0.35">
      <c r="A71">
        <v>2094</v>
      </c>
      <c r="B71">
        <v>9152</v>
      </c>
      <c r="C71">
        <v>9152</v>
      </c>
      <c r="D71">
        <v>9152</v>
      </c>
      <c r="E71">
        <v>9152</v>
      </c>
      <c r="F71">
        <v>9152</v>
      </c>
    </row>
    <row r="72" spans="1:6" x14ac:dyDescent="0.35">
      <c r="A72">
        <v>2095</v>
      </c>
      <c r="B72">
        <v>9335</v>
      </c>
      <c r="C72">
        <v>9335</v>
      </c>
      <c r="D72">
        <v>9335</v>
      </c>
      <c r="E72">
        <v>9335</v>
      </c>
      <c r="F72">
        <v>9335</v>
      </c>
    </row>
    <row r="73" spans="1:6" x14ac:dyDescent="0.35">
      <c r="A73">
        <v>2096</v>
      </c>
      <c r="B73">
        <v>9521</v>
      </c>
      <c r="C73">
        <v>9521</v>
      </c>
      <c r="D73">
        <v>9521</v>
      </c>
      <c r="E73">
        <v>9521</v>
      </c>
      <c r="F73">
        <v>9521</v>
      </c>
    </row>
    <row r="74" spans="1:6" x14ac:dyDescent="0.35">
      <c r="A74">
        <v>2097</v>
      </c>
      <c r="B74">
        <v>9712</v>
      </c>
      <c r="C74">
        <v>9712</v>
      </c>
      <c r="D74">
        <v>9712</v>
      </c>
      <c r="E74">
        <v>9712</v>
      </c>
      <c r="F74">
        <v>9712</v>
      </c>
    </row>
    <row r="75" spans="1:6" x14ac:dyDescent="0.35">
      <c r="A75">
        <v>2098</v>
      </c>
      <c r="B75">
        <v>9906</v>
      </c>
      <c r="C75">
        <v>9906</v>
      </c>
      <c r="D75">
        <v>9906</v>
      </c>
      <c r="E75">
        <v>9906</v>
      </c>
      <c r="F75">
        <v>9906</v>
      </c>
    </row>
    <row r="76" spans="1:6" x14ac:dyDescent="0.35">
      <c r="A76">
        <v>2099</v>
      </c>
      <c r="B76">
        <v>10104</v>
      </c>
      <c r="C76">
        <v>10104</v>
      </c>
      <c r="D76">
        <v>10104</v>
      </c>
      <c r="E76">
        <v>10104</v>
      </c>
      <c r="F76">
        <v>10104</v>
      </c>
    </row>
    <row r="77" spans="1:6" x14ac:dyDescent="0.35">
      <c r="A77">
        <v>2100</v>
      </c>
      <c r="B77">
        <v>10306</v>
      </c>
      <c r="C77">
        <v>10306</v>
      </c>
      <c r="D77">
        <v>10306</v>
      </c>
      <c r="E77">
        <v>10306</v>
      </c>
      <c r="F77">
        <v>10306</v>
      </c>
    </row>
  </sheetData>
  <sheetProtection algorithmName="SHA-512" hashValue="GEw6feckeHeo10BEHs13n1pI7Yalg6pabpD5aIJ6NifdpCsw0fJRM3E3H+luwN1ZCeKUJBWd1VrXO0a0FCuFMQ==" saltValue="ygwItJUM5+O0CsKBpQ8D2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5"/>
  <sheetViews>
    <sheetView showGridLines="0" tabSelected="1" zoomScaleNormal="100" workbookViewId="0"/>
  </sheetViews>
  <sheetFormatPr defaultRowHeight="14.5" x14ac:dyDescent="0.35"/>
  <cols>
    <col min="1" max="1" width="4.453125" customWidth="1"/>
    <col min="2" max="2" width="43.453125" customWidth="1"/>
    <col min="3" max="3" width="25.90625" customWidth="1"/>
    <col min="4" max="4" width="14.7265625" customWidth="1"/>
  </cols>
  <sheetData>
    <row r="2" spans="2:5" ht="18.5" x14ac:dyDescent="0.45">
      <c r="B2" s="51" t="s">
        <v>79</v>
      </c>
    </row>
    <row r="3" spans="2:5" x14ac:dyDescent="0.35">
      <c r="B3" t="s">
        <v>236</v>
      </c>
    </row>
    <row r="5" spans="2:5" ht="18.5" x14ac:dyDescent="0.45">
      <c r="B5" s="165" t="s">
        <v>152</v>
      </c>
      <c r="C5" s="9"/>
    </row>
    <row r="6" spans="2:5" x14ac:dyDescent="0.35">
      <c r="B6" s="5"/>
    </row>
    <row r="7" spans="2:5" x14ac:dyDescent="0.35">
      <c r="B7" s="43" t="s">
        <v>123</v>
      </c>
    </row>
    <row r="8" spans="2:5" x14ac:dyDescent="0.35">
      <c r="B8" s="45" t="s">
        <v>124</v>
      </c>
    </row>
    <row r="9" spans="2:5" x14ac:dyDescent="0.35">
      <c r="B9" s="44" t="s">
        <v>195</v>
      </c>
    </row>
    <row r="10" spans="2:5" x14ac:dyDescent="0.35">
      <c r="B10" s="105"/>
    </row>
    <row r="11" spans="2:5" x14ac:dyDescent="0.35">
      <c r="B11" s="105"/>
    </row>
    <row r="12" spans="2:5" ht="18.5" x14ac:dyDescent="0.45">
      <c r="B12" s="165" t="s">
        <v>185</v>
      </c>
      <c r="C12" s="9"/>
    </row>
    <row r="13" spans="2:5" x14ac:dyDescent="0.35">
      <c r="B13" s="5"/>
    </row>
    <row r="14" spans="2:5" x14ac:dyDescent="0.35">
      <c r="B14" t="s">
        <v>41</v>
      </c>
    </row>
    <row r="15" spans="2:5" x14ac:dyDescent="0.35">
      <c r="B15" s="5"/>
    </row>
    <row r="16" spans="2:5" x14ac:dyDescent="0.35">
      <c r="B16" s="5"/>
      <c r="C16" t="s">
        <v>34</v>
      </c>
      <c r="D16" t="s">
        <v>24</v>
      </c>
      <c r="E16" t="s">
        <v>20</v>
      </c>
    </row>
    <row r="17" spans="2:5" x14ac:dyDescent="0.35">
      <c r="B17" t="s">
        <v>38</v>
      </c>
      <c r="C17" s="26"/>
      <c r="D17" s="22" t="s">
        <v>36</v>
      </c>
      <c r="E17" t="s">
        <v>101</v>
      </c>
    </row>
    <row r="18" spans="2:5" x14ac:dyDescent="0.35">
      <c r="B18" t="s">
        <v>57</v>
      </c>
      <c r="C18" s="26"/>
      <c r="D18" s="22" t="s">
        <v>36</v>
      </c>
      <c r="E18" t="s">
        <v>101</v>
      </c>
    </row>
    <row r="19" spans="2:5" x14ac:dyDescent="0.35">
      <c r="B19" t="s">
        <v>77</v>
      </c>
      <c r="C19" s="26"/>
      <c r="D19" s="22" t="s">
        <v>35</v>
      </c>
      <c r="E19" t="s">
        <v>186</v>
      </c>
    </row>
    <row r="20" spans="2:5" x14ac:dyDescent="0.35">
      <c r="B20" t="s">
        <v>191</v>
      </c>
      <c r="C20" s="26"/>
      <c r="D20" s="22" t="s">
        <v>37</v>
      </c>
      <c r="E20" t="s">
        <v>192</v>
      </c>
    </row>
    <row r="21" spans="2:5" x14ac:dyDescent="0.35">
      <c r="B21" t="s">
        <v>76</v>
      </c>
      <c r="C21" s="26"/>
      <c r="D21" s="22" t="s">
        <v>37</v>
      </c>
      <c r="E21" t="s">
        <v>187</v>
      </c>
    </row>
    <row r="22" spans="2:5" x14ac:dyDescent="0.35">
      <c r="B22" t="s">
        <v>189</v>
      </c>
      <c r="C22" s="135"/>
      <c r="D22" s="54" t="s">
        <v>178</v>
      </c>
      <c r="E22" t="s">
        <v>101</v>
      </c>
    </row>
    <row r="23" spans="2:5" x14ac:dyDescent="0.35">
      <c r="C23" s="174"/>
      <c r="D23" s="54"/>
    </row>
    <row r="24" spans="2:5" x14ac:dyDescent="0.35">
      <c r="B24" s="173" t="s">
        <v>193</v>
      </c>
      <c r="C24" s="174"/>
      <c r="D24" s="54"/>
    </row>
    <row r="25" spans="2:5" x14ac:dyDescent="0.35">
      <c r="B25" s="173" t="s">
        <v>190</v>
      </c>
    </row>
    <row r="26" spans="2:5" x14ac:dyDescent="0.35">
      <c r="B26" s="173"/>
    </row>
    <row r="27" spans="2:5" x14ac:dyDescent="0.35">
      <c r="B27" s="173"/>
    </row>
    <row r="28" spans="2:5" x14ac:dyDescent="0.35">
      <c r="B28" t="s">
        <v>208</v>
      </c>
    </row>
    <row r="29" spans="2:5" x14ac:dyDescent="0.35">
      <c r="B29" s="173"/>
    </row>
    <row r="30" spans="2:5" x14ac:dyDescent="0.35">
      <c r="B30" s="26"/>
    </row>
    <row r="31" spans="2:5" x14ac:dyDescent="0.35">
      <c r="B31" s="26"/>
    </row>
    <row r="32" spans="2:5" x14ac:dyDescent="0.35">
      <c r="B32" s="26"/>
    </row>
    <row r="33" spans="2:3" x14ac:dyDescent="0.35">
      <c r="B33" s="26"/>
    </row>
    <row r="34" spans="2:3" x14ac:dyDescent="0.35">
      <c r="B34" s="26"/>
    </row>
    <row r="35" spans="2:3" x14ac:dyDescent="0.35">
      <c r="B35" s="26"/>
    </row>
    <row r="36" spans="2:3" x14ac:dyDescent="0.35">
      <c r="B36" s="26"/>
    </row>
    <row r="37" spans="2:3" x14ac:dyDescent="0.35">
      <c r="B37" s="26"/>
    </row>
    <row r="38" spans="2:3" x14ac:dyDescent="0.35">
      <c r="B38" s="163"/>
    </row>
    <row r="39" spans="2:3" ht="18.5" x14ac:dyDescent="0.45">
      <c r="B39" s="210" t="s">
        <v>194</v>
      </c>
      <c r="C39" s="30"/>
    </row>
    <row r="40" spans="2:3" x14ac:dyDescent="0.35">
      <c r="B40" s="105"/>
    </row>
    <row r="41" spans="2:3" x14ac:dyDescent="0.35">
      <c r="B41" s="43" t="s">
        <v>48</v>
      </c>
    </row>
    <row r="42" spans="2:3" x14ac:dyDescent="0.35">
      <c r="B42" s="44" t="s">
        <v>197</v>
      </c>
    </row>
    <row r="43" spans="2:3" x14ac:dyDescent="0.35">
      <c r="B43" s="44" t="s">
        <v>198</v>
      </c>
    </row>
    <row r="44" spans="2:3" x14ac:dyDescent="0.35">
      <c r="B44" s="7"/>
    </row>
    <row r="45" spans="2:3" x14ac:dyDescent="0.35">
      <c r="B45" s="44" t="s">
        <v>50</v>
      </c>
    </row>
    <row r="46" spans="2:3" x14ac:dyDescent="0.35">
      <c r="B46" s="44" t="s">
        <v>100</v>
      </c>
    </row>
    <row r="47" spans="2:3" x14ac:dyDescent="0.35">
      <c r="B47" s="207" t="s">
        <v>69</v>
      </c>
    </row>
    <row r="48" spans="2:3" x14ac:dyDescent="0.35">
      <c r="B48" s="44"/>
    </row>
    <row r="49" spans="2:2" s="1" customFormat="1" x14ac:dyDescent="0.35">
      <c r="B49" s="44" t="s">
        <v>202</v>
      </c>
    </row>
    <row r="50" spans="2:2" s="1" customFormat="1" x14ac:dyDescent="0.35">
      <c r="B50" s="45" t="s">
        <v>201</v>
      </c>
    </row>
    <row r="51" spans="2:2" s="1" customFormat="1" x14ac:dyDescent="0.35">
      <c r="B51" s="106" t="s">
        <v>56</v>
      </c>
    </row>
    <row r="52" spans="2:2" s="1" customFormat="1" x14ac:dyDescent="0.35">
      <c r="B52" s="106" t="s">
        <v>43</v>
      </c>
    </row>
    <row r="53" spans="2:2" s="1" customFormat="1" x14ac:dyDescent="0.35">
      <c r="B53" s="107" t="s">
        <v>44</v>
      </c>
    </row>
    <row r="54" spans="2:2" s="1" customFormat="1" x14ac:dyDescent="0.35">
      <c r="B54" s="107"/>
    </row>
    <row r="55" spans="2:2" s="1" customFormat="1" x14ac:dyDescent="0.35">
      <c r="B55" s="107"/>
    </row>
    <row r="56" spans="2:2" s="1" customFormat="1" x14ac:dyDescent="0.35">
      <c r="B56" s="43" t="s">
        <v>49</v>
      </c>
    </row>
    <row r="57" spans="2:2" s="1" customFormat="1" x14ac:dyDescent="0.35">
      <c r="B57" s="44" t="s">
        <v>199</v>
      </c>
    </row>
    <row r="58" spans="2:2" s="1" customFormat="1" x14ac:dyDescent="0.35">
      <c r="B58" s="45" t="s">
        <v>239</v>
      </c>
    </row>
    <row r="59" spans="2:2" s="1" customFormat="1" x14ac:dyDescent="0.35">
      <c r="B59" s="44" t="s">
        <v>240</v>
      </c>
    </row>
    <row r="60" spans="2:2" s="1" customFormat="1" x14ac:dyDescent="0.35">
      <c r="B60" s="44" t="s">
        <v>200</v>
      </c>
    </row>
    <row r="61" spans="2:2" s="1" customFormat="1" x14ac:dyDescent="0.35"/>
    <row r="62" spans="2:2" s="1" customFormat="1" x14ac:dyDescent="0.35">
      <c r="B62" s="107"/>
    </row>
    <row r="63" spans="2:2" x14ac:dyDescent="0.35">
      <c r="B63" s="43" t="s">
        <v>188</v>
      </c>
    </row>
    <row r="64" spans="2:2" x14ac:dyDescent="0.35">
      <c r="B64" s="44" t="s">
        <v>125</v>
      </c>
    </row>
    <row r="65" spans="2:2" x14ac:dyDescent="0.35">
      <c r="B65" s="44" t="s">
        <v>203</v>
      </c>
    </row>
    <row r="66" spans="2:2" x14ac:dyDescent="0.35">
      <c r="B66" s="44"/>
    </row>
    <row r="67" spans="2:2" x14ac:dyDescent="0.35">
      <c r="B67" s="44"/>
    </row>
    <row r="68" spans="2:2" x14ac:dyDescent="0.35">
      <c r="B68" s="44"/>
    </row>
    <row r="69" spans="2:2" x14ac:dyDescent="0.35">
      <c r="B69" s="44"/>
    </row>
    <row r="70" spans="2:2" x14ac:dyDescent="0.35">
      <c r="B70" s="44"/>
    </row>
    <row r="71" spans="2:2" x14ac:dyDescent="0.35">
      <c r="B71" s="44"/>
    </row>
    <row r="72" spans="2:2" x14ac:dyDescent="0.35">
      <c r="B72" s="44"/>
    </row>
    <row r="73" spans="2:2" x14ac:dyDescent="0.35">
      <c r="B73" s="44"/>
    </row>
    <row r="74" spans="2:2" x14ac:dyDescent="0.35">
      <c r="B74" s="44"/>
    </row>
    <row r="75" spans="2:2" x14ac:dyDescent="0.35">
      <c r="B75" s="44"/>
    </row>
    <row r="76" spans="2:2" x14ac:dyDescent="0.35">
      <c r="B76" s="44"/>
    </row>
    <row r="77" spans="2:2" x14ac:dyDescent="0.35">
      <c r="B77" s="44"/>
    </row>
    <row r="78" spans="2:2" x14ac:dyDescent="0.35">
      <c r="B78" s="44"/>
    </row>
    <row r="79" spans="2:2" x14ac:dyDescent="0.35">
      <c r="B79" s="44"/>
    </row>
    <row r="80" spans="2:2" x14ac:dyDescent="0.35">
      <c r="B80" s="44"/>
    </row>
    <row r="81" spans="2:3" x14ac:dyDescent="0.35">
      <c r="B81" s="44"/>
    </row>
    <row r="82" spans="2:3" x14ac:dyDescent="0.35">
      <c r="B82" s="44"/>
    </row>
    <row r="85" spans="2:3" x14ac:dyDescent="0.35">
      <c r="B85" s="43" t="s">
        <v>64</v>
      </c>
    </row>
    <row r="86" spans="2:3" x14ac:dyDescent="0.35">
      <c r="B86" s="45" t="s">
        <v>126</v>
      </c>
    </row>
    <row r="87" spans="2:3" x14ac:dyDescent="0.35">
      <c r="B87" s="45"/>
    </row>
    <row r="89" spans="2:3" ht="18.5" x14ac:dyDescent="0.45">
      <c r="B89" s="165" t="s">
        <v>196</v>
      </c>
      <c r="C89" s="9"/>
    </row>
    <row r="90" spans="2:3" x14ac:dyDescent="0.35">
      <c r="B90" s="5"/>
    </row>
    <row r="91" spans="2:3" x14ac:dyDescent="0.35">
      <c r="B91" t="s">
        <v>183</v>
      </c>
    </row>
    <row r="93" spans="2:3" x14ac:dyDescent="0.35">
      <c r="B93" s="21"/>
      <c r="C93" t="s">
        <v>40</v>
      </c>
    </row>
    <row r="95" spans="2:3" x14ac:dyDescent="0.35">
      <c r="B95" s="25"/>
      <c r="C95" t="s">
        <v>88</v>
      </c>
    </row>
    <row r="97" spans="2:26" x14ac:dyDescent="0.35">
      <c r="B97" s="172"/>
      <c r="C97" t="s">
        <v>184</v>
      </c>
    </row>
    <row r="104" spans="2:26" x14ac:dyDescent="0.3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6" spans="2:26" x14ac:dyDescent="0.35">
      <c r="C106" t="s">
        <v>81</v>
      </c>
      <c r="D106" t="s">
        <v>80</v>
      </c>
      <c r="E106" t="s">
        <v>20</v>
      </c>
    </row>
    <row r="107" spans="2:26" x14ac:dyDescent="0.35">
      <c r="C107" s="53" t="s">
        <v>114</v>
      </c>
      <c r="D107" s="52">
        <v>45406</v>
      </c>
    </row>
    <row r="108" spans="2:26" x14ac:dyDescent="0.35">
      <c r="C108" s="53" t="s">
        <v>115</v>
      </c>
      <c r="D108" s="52">
        <v>45412</v>
      </c>
    </row>
    <row r="109" spans="2:26" x14ac:dyDescent="0.35">
      <c r="C109" s="53" t="s">
        <v>116</v>
      </c>
      <c r="D109" s="52">
        <v>45425</v>
      </c>
    </row>
    <row r="110" spans="2:26" x14ac:dyDescent="0.35">
      <c r="C110" s="53" t="s">
        <v>117</v>
      </c>
      <c r="D110" s="52">
        <v>45441</v>
      </c>
    </row>
    <row r="111" spans="2:26" x14ac:dyDescent="0.35">
      <c r="C111" s="53" t="s">
        <v>118</v>
      </c>
      <c r="D111" s="52">
        <v>45463</v>
      </c>
    </row>
    <row r="112" spans="2:26" x14ac:dyDescent="0.35">
      <c r="C112" s="53" t="s">
        <v>119</v>
      </c>
      <c r="D112" s="52">
        <v>45513</v>
      </c>
    </row>
    <row r="113" spans="3:5" x14ac:dyDescent="0.35">
      <c r="C113" s="53" t="s">
        <v>120</v>
      </c>
      <c r="D113" s="52">
        <v>45527</v>
      </c>
    </row>
    <row r="114" spans="3:5" x14ac:dyDescent="0.35">
      <c r="C114" s="53" t="s">
        <v>121</v>
      </c>
      <c r="D114" s="52">
        <v>45638</v>
      </c>
    </row>
    <row r="115" spans="3:5" x14ac:dyDescent="0.35">
      <c r="C115" s="53" t="s">
        <v>237</v>
      </c>
      <c r="D115" s="52">
        <v>45663</v>
      </c>
      <c r="E115" t="s">
        <v>238</v>
      </c>
    </row>
  </sheetData>
  <sheetProtection algorithmName="SHA-512" hashValue="GflnmGhPu68lAtcfoyIOs3+kGbvJLjcX/UouVFPMbGUsB95vUR0CwmHLc6RCYpR7R5EODESBEflz5wqmd0RCag==" saltValue="4rvhSeyYCW5ELzUZlY21AA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C22:C24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C6" sqref="C6"/>
    </sheetView>
  </sheetViews>
  <sheetFormatPr defaultColWidth="11.453125" defaultRowHeight="14.5" x14ac:dyDescent="0.35"/>
  <cols>
    <col min="2" max="2" width="6.1796875" customWidth="1"/>
    <col min="3" max="3" width="68.81640625" customWidth="1"/>
    <col min="4" max="4" width="54.1796875" bestFit="1" customWidth="1"/>
    <col min="5" max="5" width="30.1796875" customWidth="1"/>
    <col min="6" max="6" width="19.6328125" customWidth="1"/>
    <col min="7" max="7" width="3.26953125" customWidth="1"/>
    <col min="8" max="57" width="13.1796875" customWidth="1"/>
  </cols>
  <sheetData>
    <row r="1" spans="3:59" s="81" customFormat="1" ht="18.5" x14ac:dyDescent="0.45">
      <c r="C1" s="80"/>
      <c r="D1" s="80"/>
      <c r="E1" s="80"/>
      <c r="F1" s="80"/>
      <c r="G1" s="80"/>
      <c r="H1" s="81">
        <f>'LES MEG'!C19</f>
        <v>0</v>
      </c>
      <c r="I1" s="81">
        <f>H1+1</f>
        <v>1</v>
      </c>
      <c r="J1" s="81">
        <f t="shared" ref="J1:AJ2" si="0">I1+1</f>
        <v>2</v>
      </c>
      <c r="K1" s="81">
        <f t="shared" si="0"/>
        <v>3</v>
      </c>
      <c r="L1" s="81">
        <f t="shared" si="0"/>
        <v>4</v>
      </c>
      <c r="M1" s="81">
        <f t="shared" si="0"/>
        <v>5</v>
      </c>
      <c r="N1" s="81">
        <f t="shared" si="0"/>
        <v>6</v>
      </c>
      <c r="O1" s="81">
        <f t="shared" si="0"/>
        <v>7</v>
      </c>
      <c r="P1" s="81">
        <f t="shared" si="0"/>
        <v>8</v>
      </c>
      <c r="Q1" s="81">
        <f t="shared" si="0"/>
        <v>9</v>
      </c>
      <c r="R1" s="81">
        <f t="shared" si="0"/>
        <v>10</v>
      </c>
      <c r="S1" s="81">
        <f t="shared" si="0"/>
        <v>11</v>
      </c>
      <c r="T1" s="81">
        <f t="shared" si="0"/>
        <v>12</v>
      </c>
      <c r="U1" s="81">
        <f t="shared" si="0"/>
        <v>13</v>
      </c>
      <c r="V1" s="81">
        <f t="shared" si="0"/>
        <v>14</v>
      </c>
      <c r="W1" s="81">
        <f t="shared" si="0"/>
        <v>15</v>
      </c>
      <c r="X1" s="81">
        <f t="shared" si="0"/>
        <v>16</v>
      </c>
      <c r="Y1" s="81">
        <f t="shared" si="0"/>
        <v>17</v>
      </c>
      <c r="Z1" s="81">
        <f t="shared" si="0"/>
        <v>18</v>
      </c>
      <c r="AA1" s="81">
        <f t="shared" si="0"/>
        <v>19</v>
      </c>
      <c r="AB1" s="81">
        <f t="shared" si="0"/>
        <v>20</v>
      </c>
      <c r="AC1" s="81">
        <f t="shared" si="0"/>
        <v>21</v>
      </c>
      <c r="AD1" s="81">
        <f t="shared" si="0"/>
        <v>22</v>
      </c>
      <c r="AE1" s="81">
        <f t="shared" si="0"/>
        <v>23</v>
      </c>
      <c r="AF1" s="81">
        <f t="shared" si="0"/>
        <v>24</v>
      </c>
      <c r="AG1" s="81">
        <f t="shared" si="0"/>
        <v>25</v>
      </c>
      <c r="AH1" s="81">
        <f t="shared" si="0"/>
        <v>26</v>
      </c>
      <c r="AI1" s="81">
        <f t="shared" si="0"/>
        <v>27</v>
      </c>
      <c r="AJ1" s="81">
        <f t="shared" si="0"/>
        <v>28</v>
      </c>
      <c r="AK1" s="81">
        <f t="shared" ref="AK1:BE1" si="1">AJ1+1</f>
        <v>29</v>
      </c>
      <c r="AL1" s="81">
        <f t="shared" si="1"/>
        <v>30</v>
      </c>
      <c r="AM1" s="81">
        <f t="shared" si="1"/>
        <v>31</v>
      </c>
      <c r="AN1" s="81">
        <f t="shared" si="1"/>
        <v>32</v>
      </c>
      <c r="AO1" s="81">
        <f t="shared" si="1"/>
        <v>33</v>
      </c>
      <c r="AP1" s="81">
        <f t="shared" si="1"/>
        <v>34</v>
      </c>
      <c r="AQ1" s="81">
        <f t="shared" si="1"/>
        <v>35</v>
      </c>
      <c r="AR1" s="81">
        <f t="shared" si="1"/>
        <v>36</v>
      </c>
      <c r="AS1" s="81">
        <f t="shared" si="1"/>
        <v>37</v>
      </c>
      <c r="AT1" s="81">
        <f t="shared" si="1"/>
        <v>38</v>
      </c>
      <c r="AU1" s="81">
        <f t="shared" si="1"/>
        <v>39</v>
      </c>
      <c r="AV1" s="81">
        <f t="shared" si="1"/>
        <v>40</v>
      </c>
      <c r="AW1" s="81">
        <f t="shared" si="1"/>
        <v>41</v>
      </c>
      <c r="AX1" s="81">
        <f t="shared" si="1"/>
        <v>42</v>
      </c>
      <c r="AY1" s="81">
        <f t="shared" si="1"/>
        <v>43</v>
      </c>
      <c r="AZ1" s="81">
        <f t="shared" si="1"/>
        <v>44</v>
      </c>
      <c r="BA1" s="81">
        <f t="shared" si="1"/>
        <v>45</v>
      </c>
      <c r="BB1" s="81">
        <f t="shared" si="1"/>
        <v>46</v>
      </c>
      <c r="BC1" s="81">
        <f t="shared" si="1"/>
        <v>47</v>
      </c>
      <c r="BD1" s="81">
        <f t="shared" si="1"/>
        <v>48</v>
      </c>
      <c r="BE1" s="81">
        <f t="shared" si="1"/>
        <v>49</v>
      </c>
      <c r="BG1" s="81" t="s">
        <v>171</v>
      </c>
    </row>
    <row r="2" spans="3:59" s="1" customFormat="1" x14ac:dyDescent="0.35">
      <c r="C2" s="1" t="s">
        <v>55</v>
      </c>
      <c r="H2" s="111">
        <v>0</v>
      </c>
      <c r="I2" s="111">
        <f>H2+1</f>
        <v>1</v>
      </c>
      <c r="J2" s="111">
        <f t="shared" si="0"/>
        <v>2</v>
      </c>
      <c r="K2" s="111">
        <f t="shared" si="0"/>
        <v>3</v>
      </c>
      <c r="L2" s="111">
        <f t="shared" si="0"/>
        <v>4</v>
      </c>
      <c r="M2" s="111">
        <f t="shared" si="0"/>
        <v>5</v>
      </c>
      <c r="N2" s="111">
        <f t="shared" si="0"/>
        <v>6</v>
      </c>
      <c r="O2" s="111">
        <f t="shared" si="0"/>
        <v>7</v>
      </c>
      <c r="P2" s="111">
        <f t="shared" si="0"/>
        <v>8</v>
      </c>
      <c r="Q2" s="111">
        <f t="shared" si="0"/>
        <v>9</v>
      </c>
      <c r="R2" s="111">
        <f t="shared" si="0"/>
        <v>10</v>
      </c>
      <c r="S2" s="111">
        <f t="shared" si="0"/>
        <v>11</v>
      </c>
      <c r="T2" s="111">
        <f t="shared" si="0"/>
        <v>12</v>
      </c>
      <c r="U2" s="111">
        <f t="shared" si="0"/>
        <v>13</v>
      </c>
      <c r="V2" s="111">
        <f t="shared" si="0"/>
        <v>14</v>
      </c>
      <c r="W2" s="111">
        <f t="shared" si="0"/>
        <v>15</v>
      </c>
      <c r="X2" s="111">
        <f t="shared" si="0"/>
        <v>16</v>
      </c>
      <c r="Y2" s="111">
        <f t="shared" si="0"/>
        <v>17</v>
      </c>
      <c r="Z2" s="111">
        <f t="shared" si="0"/>
        <v>18</v>
      </c>
      <c r="AA2" s="111">
        <f t="shared" si="0"/>
        <v>19</v>
      </c>
      <c r="AB2" s="111">
        <f t="shared" si="0"/>
        <v>20</v>
      </c>
      <c r="AC2" s="111">
        <f t="shared" si="0"/>
        <v>21</v>
      </c>
      <c r="AD2" s="111">
        <f t="shared" si="0"/>
        <v>22</v>
      </c>
      <c r="AE2" s="111">
        <f t="shared" si="0"/>
        <v>23</v>
      </c>
      <c r="AF2" s="111">
        <f t="shared" si="0"/>
        <v>24</v>
      </c>
      <c r="AG2" s="111">
        <f t="shared" si="0"/>
        <v>25</v>
      </c>
      <c r="AH2" s="111">
        <f t="shared" si="0"/>
        <v>26</v>
      </c>
      <c r="AI2" s="111">
        <f t="shared" si="0"/>
        <v>27</v>
      </c>
      <c r="AJ2" s="111">
        <f t="shared" si="0"/>
        <v>28</v>
      </c>
      <c r="AK2" s="111">
        <f t="shared" ref="AK2:BE2" si="2">AJ2+1</f>
        <v>29</v>
      </c>
      <c r="AL2" s="111">
        <f t="shared" si="2"/>
        <v>30</v>
      </c>
      <c r="AM2" s="111">
        <f t="shared" si="2"/>
        <v>31</v>
      </c>
      <c r="AN2" s="111">
        <f t="shared" si="2"/>
        <v>32</v>
      </c>
      <c r="AO2" s="111">
        <f t="shared" si="2"/>
        <v>33</v>
      </c>
      <c r="AP2" s="111">
        <f t="shared" si="2"/>
        <v>34</v>
      </c>
      <c r="AQ2" s="111">
        <f t="shared" si="2"/>
        <v>35</v>
      </c>
      <c r="AR2" s="111">
        <f t="shared" si="2"/>
        <v>36</v>
      </c>
      <c r="AS2" s="111">
        <f t="shared" si="2"/>
        <v>37</v>
      </c>
      <c r="AT2" s="111">
        <f t="shared" si="2"/>
        <v>38</v>
      </c>
      <c r="AU2" s="111">
        <f t="shared" si="2"/>
        <v>39</v>
      </c>
      <c r="AV2" s="111">
        <f t="shared" si="2"/>
        <v>40</v>
      </c>
      <c r="AW2" s="111">
        <f t="shared" si="2"/>
        <v>41</v>
      </c>
      <c r="AX2" s="111">
        <f t="shared" si="2"/>
        <v>42</v>
      </c>
      <c r="AY2" s="111">
        <f t="shared" si="2"/>
        <v>43</v>
      </c>
      <c r="AZ2" s="111">
        <f t="shared" si="2"/>
        <v>44</v>
      </c>
      <c r="BA2" s="111">
        <f t="shared" si="2"/>
        <v>45</v>
      </c>
      <c r="BB2" s="111">
        <f t="shared" si="2"/>
        <v>46</v>
      </c>
      <c r="BC2" s="111">
        <f t="shared" si="2"/>
        <v>47</v>
      </c>
      <c r="BD2" s="111">
        <f t="shared" si="2"/>
        <v>48</v>
      </c>
      <c r="BE2" s="111">
        <f t="shared" si="2"/>
        <v>49</v>
      </c>
    </row>
    <row r="3" spans="3:59" x14ac:dyDescent="0.35">
      <c r="C3" s="142" t="s">
        <v>166</v>
      </c>
      <c r="D3" s="143"/>
      <c r="E3" s="143"/>
      <c r="F3" s="144"/>
      <c r="G3" s="74"/>
      <c r="H3" s="153" t="str">
        <f>IF(H1&lt;'LES MEG'!$C$19+'LES MEG'!$C$20,"INVESTERING",IF(AND(H1&gt;='LES MEG'!$C$19+'LES MEG'!$C$20,H1&lt;'LES MEG'!$C$19+'LES MEG'!$C$21),"DRIFT",""))</f>
        <v/>
      </c>
      <c r="I3" s="154" t="str">
        <f>IF(I1&lt;'LES MEG'!$C$19+'LES MEG'!$C$20,"INVESTERING",IF(AND(I1&gt;='LES MEG'!$C$19+'LES MEG'!$C$20,I1&lt;'LES MEG'!$C$19+'LES MEG'!$C$21),"DRIFT",""))</f>
        <v/>
      </c>
      <c r="J3" s="154" t="str">
        <f>IF(J1&lt;'LES MEG'!$C$19+'LES MEG'!$C$20,"INVESTERING",IF(AND(J1&gt;='LES MEG'!$C$19+'LES MEG'!$C$20,J1&lt;'LES MEG'!$C$19+'LES MEG'!$C$21),"DRIFT",""))</f>
        <v/>
      </c>
      <c r="K3" s="154" t="str">
        <f>IF(K1&lt;'LES MEG'!$C$19+'LES MEG'!$C$20,"INVESTERING",IF(AND(K1&gt;='LES MEG'!$C$19+'LES MEG'!$C$20,K1&lt;'LES MEG'!$C$19+'LES MEG'!$C$21),"DRIFT",""))</f>
        <v/>
      </c>
      <c r="L3" s="154" t="str">
        <f>IF(L1&lt;'LES MEG'!$C$19+'LES MEG'!$C$20,"INVESTERING",IF(AND(L1&gt;='LES MEG'!$C$19+'LES MEG'!$C$20,L1&lt;'LES MEG'!$C$19+'LES MEG'!$C$21),"DRIFT",""))</f>
        <v/>
      </c>
      <c r="M3" s="154" t="str">
        <f>IF(M1&lt;'LES MEG'!$C$19+'LES MEG'!$C$20,"INVESTERING",IF(AND(M1&gt;='LES MEG'!$C$19+'LES MEG'!$C$20,M1&lt;'LES MEG'!$C$19+'LES MEG'!$C$21),"DRIFT",""))</f>
        <v/>
      </c>
      <c r="N3" s="154" t="str">
        <f>IF(N1&lt;'LES MEG'!$C$19+'LES MEG'!$C$20,"INVESTERING",IF(AND(N1&gt;='LES MEG'!$C$19+'LES MEG'!$C$20,N1&lt;'LES MEG'!$C$19+'LES MEG'!$C$21),"DRIFT",""))</f>
        <v/>
      </c>
      <c r="O3" s="154" t="str">
        <f>IF(O1&lt;'LES MEG'!$C$19+'LES MEG'!$C$20,"INVESTERING",IF(AND(O1&gt;='LES MEG'!$C$19+'LES MEG'!$C$20,O1&lt;'LES MEG'!$C$19+'LES MEG'!$C$21),"DRIFT",""))</f>
        <v/>
      </c>
      <c r="P3" s="154" t="str">
        <f>IF(P1&lt;'LES MEG'!$C$19+'LES MEG'!$C$20,"INVESTERING",IF(AND(P1&gt;='LES MEG'!$C$19+'LES MEG'!$C$20,P1&lt;'LES MEG'!$C$19+'LES MEG'!$C$21),"DRIFT",""))</f>
        <v/>
      </c>
      <c r="Q3" s="154" t="str">
        <f>IF(Q1&lt;'LES MEG'!$C$19+'LES MEG'!$C$20,"INVESTERING",IF(AND(Q1&gt;='LES MEG'!$C$19+'LES MEG'!$C$20,Q1&lt;'LES MEG'!$C$19+'LES MEG'!$C$21),"DRIFT",""))</f>
        <v/>
      </c>
      <c r="R3" s="154" t="str">
        <f>IF(R1&lt;'LES MEG'!$C$19+'LES MEG'!$C$20,"INVESTERING",IF(AND(R1&gt;='LES MEG'!$C$19+'LES MEG'!$C$20,R1&lt;'LES MEG'!$C$19+'LES MEG'!$C$21),"DRIFT",""))</f>
        <v/>
      </c>
      <c r="S3" s="154" t="str">
        <f>IF(S1&lt;'LES MEG'!$C$19+'LES MEG'!$C$20,"INVESTERING",IF(AND(S1&gt;='LES MEG'!$C$19+'LES MEG'!$C$20,S1&lt;'LES MEG'!$C$19+'LES MEG'!$C$21),"DRIFT",""))</f>
        <v/>
      </c>
      <c r="T3" s="154" t="str">
        <f>IF(T1&lt;'LES MEG'!$C$19+'LES MEG'!$C$20,"INVESTERING",IF(AND(T1&gt;='LES MEG'!$C$19+'LES MEG'!$C$20,T1&lt;'LES MEG'!$C$19+'LES MEG'!$C$21),"DRIFT",""))</f>
        <v/>
      </c>
      <c r="U3" s="154" t="str">
        <f>IF(U1&lt;'LES MEG'!$C$19+'LES MEG'!$C$20,"INVESTERING",IF(AND(U1&gt;='LES MEG'!$C$19+'LES MEG'!$C$20,U1&lt;'LES MEG'!$C$19+'LES MEG'!$C$21),"DRIFT",""))</f>
        <v/>
      </c>
      <c r="V3" s="154" t="str">
        <f>IF(V1&lt;'LES MEG'!$C$19+'LES MEG'!$C$20,"INVESTERING",IF(AND(V1&gt;='LES MEG'!$C$19+'LES MEG'!$C$20,V1&lt;'LES MEG'!$C$19+'LES MEG'!$C$21),"DRIFT",""))</f>
        <v/>
      </c>
      <c r="W3" s="154" t="str">
        <f>IF(W1&lt;'LES MEG'!$C$19+'LES MEG'!$C$20,"INVESTERING",IF(AND(W1&gt;='LES MEG'!$C$19+'LES MEG'!$C$20,W1&lt;'LES MEG'!$C$19+'LES MEG'!$C$21),"DRIFT",""))</f>
        <v/>
      </c>
      <c r="X3" s="154" t="str">
        <f>IF(X1&lt;'LES MEG'!$C$19+'LES MEG'!$C$20,"INVESTERING",IF(AND(X1&gt;='LES MEG'!$C$19+'LES MEG'!$C$20,X1&lt;'LES MEG'!$C$19+'LES MEG'!$C$21),"DRIFT",""))</f>
        <v/>
      </c>
      <c r="Y3" s="154" t="str">
        <f>IF(Y1&lt;'LES MEG'!$C$19+'LES MEG'!$C$20,"INVESTERING",IF(AND(Y1&gt;='LES MEG'!$C$19+'LES MEG'!$C$20,Y1&lt;'LES MEG'!$C$19+'LES MEG'!$C$21),"DRIFT",""))</f>
        <v/>
      </c>
      <c r="Z3" s="154" t="str">
        <f>IF(Z1&lt;'LES MEG'!$C$19+'LES MEG'!$C$20,"INVESTERING",IF(AND(Z1&gt;='LES MEG'!$C$19+'LES MEG'!$C$20,Z1&lt;'LES MEG'!$C$19+'LES MEG'!$C$21),"DRIFT",""))</f>
        <v/>
      </c>
      <c r="AA3" s="154" t="str">
        <f>IF(AA1&lt;'LES MEG'!$C$19+'LES MEG'!$C$20,"INVESTERING",IF(AND(AA1&gt;='LES MEG'!$C$19+'LES MEG'!$C$20,AA1&lt;'LES MEG'!$C$19+'LES MEG'!$C$21),"DRIFT",""))</f>
        <v/>
      </c>
      <c r="AB3" s="154" t="str">
        <f>IF(AB1&lt;'LES MEG'!$C$19+'LES MEG'!$C$20,"INVESTERING",IF(AND(AB1&gt;='LES MEG'!$C$19+'LES MEG'!$C$20,AB1&lt;'LES MEG'!$C$19+'LES MEG'!$C$21),"DRIFT",""))</f>
        <v/>
      </c>
      <c r="AC3" s="154" t="str">
        <f>IF(AC1&lt;'LES MEG'!$C$19+'LES MEG'!$C$20,"INVESTERING",IF(AND(AC1&gt;='LES MEG'!$C$19+'LES MEG'!$C$20,AC1&lt;'LES MEG'!$C$19+'LES MEG'!$C$21),"DRIFT",""))</f>
        <v/>
      </c>
      <c r="AD3" s="154" t="str">
        <f>IF(AD1&lt;'LES MEG'!$C$19+'LES MEG'!$C$20,"INVESTERING",IF(AND(AD1&gt;='LES MEG'!$C$19+'LES MEG'!$C$20,AD1&lt;'LES MEG'!$C$19+'LES MEG'!$C$21),"DRIFT",""))</f>
        <v/>
      </c>
      <c r="AE3" s="154" t="str">
        <f>IF(AE1&lt;'LES MEG'!$C$19+'LES MEG'!$C$20,"INVESTERING",IF(AND(AE1&gt;='LES MEG'!$C$19+'LES MEG'!$C$20,AE1&lt;'LES MEG'!$C$19+'LES MEG'!$C$21),"DRIFT",""))</f>
        <v/>
      </c>
      <c r="AF3" s="154" t="str">
        <f>IF(AF1&lt;'LES MEG'!$C$19+'LES MEG'!$C$20,"INVESTERING",IF(AND(AF1&gt;='LES MEG'!$C$19+'LES MEG'!$C$20,AF1&lt;'LES MEG'!$C$19+'LES MEG'!$C$21),"DRIFT",""))</f>
        <v/>
      </c>
      <c r="AG3" s="154" t="str">
        <f>IF(AG1&lt;'LES MEG'!$C$19+'LES MEG'!$C$20,"INVESTERING",IF(AND(AG1&gt;='LES MEG'!$C$19+'LES MEG'!$C$20,AG1&lt;'LES MEG'!$C$19+'LES MEG'!$C$21),"DRIFT",""))</f>
        <v/>
      </c>
      <c r="AH3" s="154" t="str">
        <f>IF(AH1&lt;'LES MEG'!$C$19+'LES MEG'!$C$20,"INVESTERING",IF(AND(AH1&gt;='LES MEG'!$C$19+'LES MEG'!$C$20,AH1&lt;'LES MEG'!$C$19+'LES MEG'!$C$21),"DRIFT",""))</f>
        <v/>
      </c>
      <c r="AI3" s="154" t="str">
        <f>IF(AI1&lt;'LES MEG'!$C$19+'LES MEG'!$C$20,"INVESTERING",IF(AND(AI1&gt;='LES MEG'!$C$19+'LES MEG'!$C$20,AI1&lt;'LES MEG'!$C$19+'LES MEG'!$C$21),"DRIFT",""))</f>
        <v/>
      </c>
      <c r="AJ3" s="154" t="str">
        <f>IF(AJ1&lt;'LES MEG'!$C$19+'LES MEG'!$C$20,"INVESTERING",IF(AND(AJ1&gt;='LES MEG'!$C$19+'LES MEG'!$C$20,AJ1&lt;'LES MEG'!$C$19+'LES MEG'!$C$21),"DRIFT",""))</f>
        <v/>
      </c>
      <c r="AK3" s="154" t="str">
        <f>IF(AK1&lt;'LES MEG'!$C$19+'LES MEG'!$C$20,"INVESTERING",IF(AND(AK1&gt;='LES MEG'!$C$19+'LES MEG'!$C$20,AK1&lt;'LES MEG'!$C$19+'LES MEG'!$C$21),"DRIFT",""))</f>
        <v/>
      </c>
      <c r="AL3" s="154" t="str">
        <f>IF(AL1&lt;'LES MEG'!$C$19+'LES MEG'!$C$20,"INVESTERING",IF(AND(AL1&gt;='LES MEG'!$C$19+'LES MEG'!$C$20,AL1&lt;'LES MEG'!$C$19+'LES MEG'!$C$21),"DRIFT",""))</f>
        <v/>
      </c>
      <c r="AM3" s="154" t="str">
        <f>IF(AM1&lt;'LES MEG'!$C$19+'LES MEG'!$C$20,"INVESTERING",IF(AND(AM1&gt;='LES MEG'!$C$19+'LES MEG'!$C$20,AM1&lt;'LES MEG'!$C$19+'LES MEG'!$C$21),"DRIFT",""))</f>
        <v/>
      </c>
      <c r="AN3" s="154" t="str">
        <f>IF(AN1&lt;'LES MEG'!$C$19+'LES MEG'!$C$20,"INVESTERING",IF(AND(AN1&gt;='LES MEG'!$C$19+'LES MEG'!$C$20,AN1&lt;'LES MEG'!$C$19+'LES MEG'!$C$21),"DRIFT",""))</f>
        <v/>
      </c>
      <c r="AO3" s="154" t="str">
        <f>IF(AO1&lt;'LES MEG'!$C$19+'LES MEG'!$C$20,"INVESTERING",IF(AND(AO1&gt;='LES MEG'!$C$19+'LES MEG'!$C$20,AO1&lt;'LES MEG'!$C$19+'LES MEG'!$C$21),"DRIFT",""))</f>
        <v/>
      </c>
      <c r="AP3" s="154" t="str">
        <f>IF(AP1&lt;'LES MEG'!$C$19+'LES MEG'!$C$20,"INVESTERING",IF(AND(AP1&gt;='LES MEG'!$C$19+'LES MEG'!$C$20,AP1&lt;'LES MEG'!$C$19+'LES MEG'!$C$21),"DRIFT",""))</f>
        <v/>
      </c>
      <c r="AQ3" s="154" t="str">
        <f>IF(AQ1&lt;'LES MEG'!$C$19+'LES MEG'!$C$20,"INVESTERING",IF(AND(AQ1&gt;='LES MEG'!$C$19+'LES MEG'!$C$20,AQ1&lt;'LES MEG'!$C$19+'LES MEG'!$C$21),"DRIFT",""))</f>
        <v/>
      </c>
      <c r="AR3" s="154" t="str">
        <f>IF(AR1&lt;'LES MEG'!$C$19+'LES MEG'!$C$20,"INVESTERING",IF(AND(AR1&gt;='LES MEG'!$C$19+'LES MEG'!$C$20,AR1&lt;'LES MEG'!$C$19+'LES MEG'!$C$21),"DRIFT",""))</f>
        <v/>
      </c>
      <c r="AS3" s="154" t="str">
        <f>IF(AS1&lt;'LES MEG'!$C$19+'LES MEG'!$C$20,"INVESTERING",IF(AND(AS1&gt;='LES MEG'!$C$19+'LES MEG'!$C$20,AS1&lt;'LES MEG'!$C$19+'LES MEG'!$C$21),"DRIFT",""))</f>
        <v/>
      </c>
      <c r="AT3" s="154" t="str">
        <f>IF(AT1&lt;'LES MEG'!$C$19+'LES MEG'!$C$20,"INVESTERING",IF(AND(AT1&gt;='LES MEG'!$C$19+'LES MEG'!$C$20,AT1&lt;'LES MEG'!$C$19+'LES MEG'!$C$21),"DRIFT",""))</f>
        <v/>
      </c>
      <c r="AU3" s="154" t="str">
        <f>IF(AU1&lt;'LES MEG'!$C$19+'LES MEG'!$C$20,"INVESTERING",IF(AND(AU1&gt;='LES MEG'!$C$19+'LES MEG'!$C$20,AU1&lt;'LES MEG'!$C$19+'LES MEG'!$C$21),"DRIFT",""))</f>
        <v/>
      </c>
      <c r="AV3" s="154" t="str">
        <f>IF(AV1&lt;'LES MEG'!$C$19+'LES MEG'!$C$20,"INVESTERING",IF(AND(AV1&gt;='LES MEG'!$C$19+'LES MEG'!$C$20,AV1&lt;'LES MEG'!$C$19+'LES MEG'!$C$21),"DRIFT",""))</f>
        <v/>
      </c>
      <c r="AW3" s="154" t="str">
        <f>IF(AW1&lt;'LES MEG'!$C$19+'LES MEG'!$C$20,"INVESTERING",IF(AND(AW1&gt;='LES MEG'!$C$19+'LES MEG'!$C$20,AW1&lt;'LES MEG'!$C$19+'LES MEG'!$C$21),"DRIFT",""))</f>
        <v/>
      </c>
      <c r="AX3" s="154" t="str">
        <f>IF(AX1&lt;'LES MEG'!$C$19+'LES MEG'!$C$20,"INVESTERING",IF(AND(AX1&gt;='LES MEG'!$C$19+'LES MEG'!$C$20,AX1&lt;'LES MEG'!$C$19+'LES MEG'!$C$21),"DRIFT",""))</f>
        <v/>
      </c>
      <c r="AY3" s="154" t="str">
        <f>IF(AY1&lt;'LES MEG'!$C$19+'LES MEG'!$C$20,"INVESTERING",IF(AND(AY1&gt;='LES MEG'!$C$19+'LES MEG'!$C$20,AY1&lt;'LES MEG'!$C$19+'LES MEG'!$C$21),"DRIFT",""))</f>
        <v/>
      </c>
      <c r="AZ3" s="154" t="str">
        <f>IF(AZ1&lt;'LES MEG'!$C$19+'LES MEG'!$C$20,"INVESTERING",IF(AND(AZ1&gt;='LES MEG'!$C$19+'LES MEG'!$C$20,AZ1&lt;'LES MEG'!$C$19+'LES MEG'!$C$21),"DRIFT",""))</f>
        <v/>
      </c>
      <c r="BA3" s="154" t="str">
        <f>IF(BA1&lt;'LES MEG'!$C$19+'LES MEG'!$C$20,"INVESTERING",IF(AND(BA1&gt;='LES MEG'!$C$19+'LES MEG'!$C$20,BA1&lt;'LES MEG'!$C$19+'LES MEG'!$C$21),"DRIFT",""))</f>
        <v/>
      </c>
      <c r="BB3" s="154" t="str">
        <f>IF(BB1&lt;'LES MEG'!$C$19+'LES MEG'!$C$20,"INVESTERING",IF(AND(BB1&gt;='LES MEG'!$C$19+'LES MEG'!$C$20,BB1&lt;'LES MEG'!$C$19+'LES MEG'!$C$21),"DRIFT",""))</f>
        <v/>
      </c>
      <c r="BC3" s="154" t="str">
        <f>IF(BC1&lt;'LES MEG'!$C$19+'LES MEG'!$C$20,"INVESTERING",IF(AND(BC1&gt;='LES MEG'!$C$19+'LES MEG'!$C$20,BC1&lt;'LES MEG'!$C$19+'LES MEG'!$C$21),"DRIFT",""))</f>
        <v/>
      </c>
      <c r="BD3" s="154" t="str">
        <f>IF(BD1&lt;'LES MEG'!$C$19+'LES MEG'!$C$20,"INVESTERING",IF(AND(BD1&gt;='LES MEG'!$C$19+'LES MEG'!$C$20,BD1&lt;'LES MEG'!$C$19+'LES MEG'!$C$21),"DRIFT",""))</f>
        <v/>
      </c>
      <c r="BE3" s="155" t="str">
        <f>IF(BE1&lt;'LES MEG'!$C$19+'LES MEG'!$C$20,"INVESTERING",IF(AND(BE1&gt;='LES MEG'!$C$19+'LES MEG'!$C$20,BE1&lt;'LES MEG'!$C$19+'LES MEG'!$C$21),"DRIFT",""))</f>
        <v/>
      </c>
    </row>
    <row r="4" spans="3:59" x14ac:dyDescent="0.35"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</row>
    <row r="5" spans="3:59" x14ac:dyDescent="0.35">
      <c r="C5" s="1" t="s">
        <v>52</v>
      </c>
      <c r="D5" s="1" t="s">
        <v>104</v>
      </c>
      <c r="E5" s="1" t="s">
        <v>75</v>
      </c>
      <c r="F5" s="1"/>
      <c r="G5" s="1"/>
      <c r="H5" s="1" t="s">
        <v>25</v>
      </c>
      <c r="I5" s="1" t="s">
        <v>25</v>
      </c>
      <c r="J5" s="1" t="s">
        <v>25</v>
      </c>
      <c r="K5" s="1" t="s">
        <v>25</v>
      </c>
      <c r="L5" s="1" t="s">
        <v>25</v>
      </c>
      <c r="M5" s="1" t="s">
        <v>25</v>
      </c>
      <c r="N5" s="1" t="s">
        <v>25</v>
      </c>
      <c r="O5" s="1" t="s">
        <v>25</v>
      </c>
      <c r="P5" s="1" t="s">
        <v>25</v>
      </c>
      <c r="Q5" s="1" t="s">
        <v>25</v>
      </c>
      <c r="R5" s="1" t="s">
        <v>25</v>
      </c>
      <c r="S5" s="1" t="s">
        <v>25</v>
      </c>
      <c r="T5" s="1" t="s">
        <v>25</v>
      </c>
      <c r="U5" s="1" t="s">
        <v>25</v>
      </c>
      <c r="V5" s="1" t="s">
        <v>25</v>
      </c>
      <c r="W5" s="1" t="s">
        <v>25</v>
      </c>
      <c r="X5" s="1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</row>
    <row r="6" spans="3:59" x14ac:dyDescent="0.35">
      <c r="C6" s="26"/>
      <c r="D6" s="26"/>
      <c r="E6" s="26"/>
      <c r="F6" s="1"/>
      <c r="G6" s="84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35">
      <c r="C7" s="26"/>
      <c r="D7" s="26"/>
      <c r="E7" s="26"/>
      <c r="F7" s="1"/>
      <c r="G7" s="87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35">
      <c r="C8" s="26"/>
      <c r="D8" s="26"/>
      <c r="E8" s="26"/>
      <c r="F8" s="1"/>
      <c r="G8" s="87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35">
      <c r="C9" s="26"/>
      <c r="D9" s="26"/>
      <c r="E9" s="26"/>
      <c r="F9" s="1"/>
      <c r="G9" s="87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35">
      <c r="C10" s="26"/>
      <c r="D10" s="26"/>
      <c r="E10" s="26"/>
      <c r="F10" s="1"/>
      <c r="G10" s="87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35">
      <c r="C11" s="26"/>
      <c r="D11" s="26"/>
      <c r="E11" s="26"/>
      <c r="F11" s="1"/>
      <c r="G11" s="87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35">
      <c r="C12" s="26"/>
      <c r="D12" s="26"/>
      <c r="E12" s="26"/>
      <c r="F12" s="1"/>
      <c r="G12" s="87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35">
      <c r="C13" s="26"/>
      <c r="D13" s="26"/>
      <c r="E13" s="26"/>
      <c r="F13" s="1"/>
      <c r="G13" s="87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35">
      <c r="C14" s="26"/>
      <c r="D14" s="26"/>
      <c r="E14" s="26"/>
      <c r="F14" s="1"/>
      <c r="G14" s="87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35">
      <c r="C15" s="26"/>
      <c r="D15" s="26"/>
      <c r="E15" s="26"/>
      <c r="F15" s="1"/>
      <c r="G15" s="87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35">
      <c r="C16" s="26"/>
      <c r="D16" s="26"/>
      <c r="E16" s="26"/>
      <c r="F16" s="1"/>
      <c r="G16" s="87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35">
      <c r="C17" s="88" t="s">
        <v>4</v>
      </c>
      <c r="D17" s="89"/>
      <c r="E17" s="133"/>
      <c r="F17" s="90"/>
      <c r="G17" s="90"/>
      <c r="H17" s="91">
        <f t="shared" ref="H17:AI17" si="4">SUM(H6:H16)</f>
        <v>0</v>
      </c>
      <c r="I17" s="91">
        <f t="shared" si="4"/>
        <v>0</v>
      </c>
      <c r="J17" s="91">
        <f t="shared" si="4"/>
        <v>0</v>
      </c>
      <c r="K17" s="91">
        <f t="shared" si="4"/>
        <v>0</v>
      </c>
      <c r="L17" s="91">
        <f t="shared" si="4"/>
        <v>0</v>
      </c>
      <c r="M17" s="91">
        <f t="shared" si="4"/>
        <v>0</v>
      </c>
      <c r="N17" s="91">
        <f t="shared" si="4"/>
        <v>0</v>
      </c>
      <c r="O17" s="91">
        <f t="shared" si="4"/>
        <v>0</v>
      </c>
      <c r="P17" s="91">
        <f t="shared" si="4"/>
        <v>0</v>
      </c>
      <c r="Q17" s="91">
        <f t="shared" si="4"/>
        <v>0</v>
      </c>
      <c r="R17" s="91">
        <f t="shared" si="4"/>
        <v>0</v>
      </c>
      <c r="S17" s="91">
        <f t="shared" si="4"/>
        <v>0</v>
      </c>
      <c r="T17" s="91">
        <f t="shared" si="4"/>
        <v>0</v>
      </c>
      <c r="U17" s="91">
        <f t="shared" si="4"/>
        <v>0</v>
      </c>
      <c r="V17" s="91">
        <f t="shared" si="4"/>
        <v>0</v>
      </c>
      <c r="W17" s="91">
        <f t="shared" si="4"/>
        <v>0</v>
      </c>
      <c r="X17" s="91">
        <f t="shared" si="4"/>
        <v>0</v>
      </c>
      <c r="Y17" s="91">
        <f t="shared" si="4"/>
        <v>0</v>
      </c>
      <c r="Z17" s="91">
        <f t="shared" si="4"/>
        <v>0</v>
      </c>
      <c r="AA17" s="91">
        <f t="shared" si="4"/>
        <v>0</v>
      </c>
      <c r="AB17" s="91">
        <f t="shared" si="4"/>
        <v>0</v>
      </c>
      <c r="AC17" s="91">
        <f t="shared" si="4"/>
        <v>0</v>
      </c>
      <c r="AD17" s="91">
        <f t="shared" si="4"/>
        <v>0</v>
      </c>
      <c r="AE17" s="91">
        <f t="shared" si="4"/>
        <v>0</v>
      </c>
      <c r="AF17" s="91">
        <f t="shared" si="4"/>
        <v>0</v>
      </c>
      <c r="AG17" s="91">
        <f t="shared" si="4"/>
        <v>0</v>
      </c>
      <c r="AH17" s="91">
        <f t="shared" si="4"/>
        <v>0</v>
      </c>
      <c r="AI17" s="91">
        <f t="shared" si="4"/>
        <v>0</v>
      </c>
      <c r="AJ17" s="91">
        <f t="shared" ref="AJ17:BE17" si="5">SUM(AJ6:AJ16)</f>
        <v>0</v>
      </c>
      <c r="AK17" s="91">
        <f t="shared" si="5"/>
        <v>0</v>
      </c>
      <c r="AL17" s="91">
        <f t="shared" si="5"/>
        <v>0</v>
      </c>
      <c r="AM17" s="91">
        <f t="shared" si="5"/>
        <v>0</v>
      </c>
      <c r="AN17" s="91">
        <f t="shared" si="5"/>
        <v>0</v>
      </c>
      <c r="AO17" s="91">
        <f t="shared" si="5"/>
        <v>0</v>
      </c>
      <c r="AP17" s="91">
        <f t="shared" si="5"/>
        <v>0</v>
      </c>
      <c r="AQ17" s="91">
        <f t="shared" si="5"/>
        <v>0</v>
      </c>
      <c r="AR17" s="91">
        <f t="shared" si="5"/>
        <v>0</v>
      </c>
      <c r="AS17" s="91">
        <f t="shared" si="5"/>
        <v>0</v>
      </c>
      <c r="AT17" s="91">
        <f t="shared" si="5"/>
        <v>0</v>
      </c>
      <c r="AU17" s="91">
        <f t="shared" si="5"/>
        <v>0</v>
      </c>
      <c r="AV17" s="91">
        <f t="shared" si="5"/>
        <v>0</v>
      </c>
      <c r="AW17" s="91">
        <f t="shared" si="5"/>
        <v>0</v>
      </c>
      <c r="AX17" s="91">
        <f t="shared" si="5"/>
        <v>0</v>
      </c>
      <c r="AY17" s="91">
        <f t="shared" si="5"/>
        <v>0</v>
      </c>
      <c r="AZ17" s="91">
        <f t="shared" si="5"/>
        <v>0</v>
      </c>
      <c r="BA17" s="91">
        <f t="shared" si="5"/>
        <v>0</v>
      </c>
      <c r="BB17" s="91">
        <f t="shared" si="5"/>
        <v>0</v>
      </c>
      <c r="BC17" s="91">
        <f t="shared" si="5"/>
        <v>0</v>
      </c>
      <c r="BD17" s="91">
        <f t="shared" si="5"/>
        <v>0</v>
      </c>
      <c r="BE17" s="91">
        <f t="shared" si="5"/>
        <v>0</v>
      </c>
      <c r="BG17" s="3">
        <f t="shared" si="3"/>
        <v>0</v>
      </c>
    </row>
    <row r="18" spans="3:59" x14ac:dyDescent="0.3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35">
      <c r="C19" s="1" t="s">
        <v>53</v>
      </c>
      <c r="D19" s="1" t="s">
        <v>105</v>
      </c>
      <c r="E19" s="1" t="s">
        <v>75</v>
      </c>
      <c r="F19" s="1"/>
      <c r="G19" s="1"/>
      <c r="H19" s="1" t="s">
        <v>25</v>
      </c>
      <c r="I19" s="1" t="s">
        <v>25</v>
      </c>
      <c r="J19" s="1" t="s">
        <v>25</v>
      </c>
      <c r="K19" s="1" t="s">
        <v>25</v>
      </c>
      <c r="L19" s="1" t="s">
        <v>25</v>
      </c>
      <c r="M19" s="1" t="s">
        <v>25</v>
      </c>
      <c r="N19" s="1" t="s">
        <v>25</v>
      </c>
      <c r="O19" s="1" t="s">
        <v>25</v>
      </c>
      <c r="P19" s="1" t="s">
        <v>25</v>
      </c>
      <c r="Q19" s="1" t="s">
        <v>25</v>
      </c>
      <c r="R19" s="1" t="s">
        <v>25</v>
      </c>
      <c r="S19" s="1" t="s">
        <v>25</v>
      </c>
      <c r="T19" s="1" t="s">
        <v>25</v>
      </c>
      <c r="U19" s="1" t="s">
        <v>25</v>
      </c>
      <c r="V19" s="1" t="s">
        <v>25</v>
      </c>
      <c r="W19" s="1" t="s">
        <v>25</v>
      </c>
      <c r="X19" s="1" t="s">
        <v>25</v>
      </c>
      <c r="Y19" s="1" t="s">
        <v>25</v>
      </c>
      <c r="Z19" s="1" t="s">
        <v>25</v>
      </c>
      <c r="AA19" s="1" t="s">
        <v>25</v>
      </c>
      <c r="AB19" s="1" t="s">
        <v>25</v>
      </c>
      <c r="AC19" s="1" t="s">
        <v>25</v>
      </c>
      <c r="AD19" s="1" t="s">
        <v>25</v>
      </c>
      <c r="AE19" s="1" t="s">
        <v>25</v>
      </c>
      <c r="AF19" s="1" t="s">
        <v>25</v>
      </c>
      <c r="AG19" s="1" t="s">
        <v>25</v>
      </c>
      <c r="AH19" s="1" t="s">
        <v>25</v>
      </c>
      <c r="AI19" s="1" t="s">
        <v>25</v>
      </c>
      <c r="AJ19" s="1" t="s">
        <v>25</v>
      </c>
      <c r="AK19" s="1" t="s">
        <v>25</v>
      </c>
      <c r="AL19" s="1" t="s">
        <v>25</v>
      </c>
      <c r="AM19" s="1" t="s">
        <v>25</v>
      </c>
      <c r="AN19" s="1" t="s">
        <v>25</v>
      </c>
      <c r="AO19" s="1" t="s">
        <v>25</v>
      </c>
      <c r="AP19" s="1" t="s">
        <v>25</v>
      </c>
      <c r="AQ19" s="1" t="s">
        <v>25</v>
      </c>
      <c r="AR19" s="1" t="s">
        <v>25</v>
      </c>
      <c r="AS19" s="1" t="s">
        <v>25</v>
      </c>
      <c r="AT19" s="1" t="s">
        <v>25</v>
      </c>
      <c r="AU19" s="1" t="s">
        <v>25</v>
      </c>
      <c r="AV19" s="1" t="s">
        <v>25</v>
      </c>
      <c r="AW19" s="1" t="s">
        <v>25</v>
      </c>
      <c r="AX19" s="1" t="s">
        <v>25</v>
      </c>
      <c r="AY19" s="1" t="s">
        <v>25</v>
      </c>
      <c r="AZ19" s="1" t="s">
        <v>25</v>
      </c>
      <c r="BA19" s="1" t="s">
        <v>25</v>
      </c>
      <c r="BB19" s="1" t="s">
        <v>25</v>
      </c>
      <c r="BC19" s="1" t="s">
        <v>25</v>
      </c>
      <c r="BD19" s="1" t="s">
        <v>25</v>
      </c>
      <c r="BE19" s="1" t="s">
        <v>25</v>
      </c>
      <c r="BG19" s="4"/>
    </row>
    <row r="20" spans="3:59" x14ac:dyDescent="0.35">
      <c r="C20" s="26"/>
      <c r="D20" s="26"/>
      <c r="E20" s="26"/>
      <c r="F20" s="1"/>
      <c r="G20" s="84"/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G20" s="4">
        <f t="shared" si="3"/>
        <v>0</v>
      </c>
    </row>
    <row r="21" spans="3:59" x14ac:dyDescent="0.35">
      <c r="C21" s="26"/>
      <c r="D21" s="26"/>
      <c r="E21" s="26"/>
      <c r="F21" s="1"/>
      <c r="G21" s="87"/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G21" s="4">
        <f t="shared" si="3"/>
        <v>0</v>
      </c>
    </row>
    <row r="22" spans="3:59" x14ac:dyDescent="0.35">
      <c r="C22" s="26"/>
      <c r="D22" s="26"/>
      <c r="E22" s="26"/>
      <c r="F22" s="1"/>
      <c r="G22" s="87"/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G22" s="4">
        <f t="shared" si="3"/>
        <v>0</v>
      </c>
    </row>
    <row r="23" spans="3:59" x14ac:dyDescent="0.35">
      <c r="C23" s="26"/>
      <c r="D23" s="26"/>
      <c r="E23" s="26"/>
      <c r="F23" s="1"/>
      <c r="G23" s="87"/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G23" s="4">
        <f t="shared" si="3"/>
        <v>0</v>
      </c>
    </row>
    <row r="24" spans="3:59" x14ac:dyDescent="0.35">
      <c r="C24" s="26"/>
      <c r="D24" s="26"/>
      <c r="E24" s="26"/>
      <c r="F24" s="1"/>
      <c r="G24" s="87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35">
      <c r="C25" s="26"/>
      <c r="D25" s="26"/>
      <c r="E25" s="26"/>
      <c r="F25" s="1"/>
      <c r="G25" s="87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35">
      <c r="C26" s="26"/>
      <c r="D26" s="26"/>
      <c r="E26" s="26"/>
      <c r="F26" s="1"/>
      <c r="G26" s="87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35">
      <c r="C27" s="26"/>
      <c r="D27" s="26"/>
      <c r="E27" s="26"/>
      <c r="F27" s="1"/>
      <c r="G27" s="87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35">
      <c r="C28" s="26"/>
      <c r="D28" s="26"/>
      <c r="E28" s="26"/>
      <c r="F28" s="1"/>
      <c r="G28" s="87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35">
      <c r="C29" s="26"/>
      <c r="D29" s="26"/>
      <c r="E29" s="26"/>
      <c r="F29" s="1"/>
      <c r="G29" s="87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35">
      <c r="C30" s="26"/>
      <c r="D30" s="26"/>
      <c r="E30" s="26"/>
      <c r="F30" s="1"/>
      <c r="G30" s="87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35">
      <c r="C31" s="26"/>
      <c r="D31" s="26"/>
      <c r="E31" s="26"/>
      <c r="F31" s="1"/>
      <c r="G31" s="87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35">
      <c r="C32" s="26"/>
      <c r="D32" s="26"/>
      <c r="E32" s="26"/>
      <c r="F32" s="1"/>
      <c r="G32" s="87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35">
      <c r="C33" s="26"/>
      <c r="D33" s="26"/>
      <c r="E33" s="26"/>
      <c r="F33" s="1"/>
      <c r="G33" s="87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35">
      <c r="C34" s="26"/>
      <c r="D34" s="26"/>
      <c r="E34" s="26"/>
      <c r="F34" s="1"/>
      <c r="G34" s="87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35">
      <c r="C35" s="26"/>
      <c r="D35" s="26"/>
      <c r="E35" s="26"/>
      <c r="F35" s="1"/>
      <c r="G35" s="87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35">
      <c r="C36" s="26"/>
      <c r="D36" s="26"/>
      <c r="E36" s="26"/>
      <c r="F36" s="1"/>
      <c r="G36" s="87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35">
      <c r="C37" s="26"/>
      <c r="D37" s="26"/>
      <c r="E37" s="26"/>
      <c r="F37" s="1"/>
      <c r="G37" s="87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35">
      <c r="C38" s="26"/>
      <c r="D38" s="26"/>
      <c r="E38" s="26"/>
      <c r="F38" s="1"/>
      <c r="G38" s="87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35">
      <c r="C39" s="26"/>
      <c r="D39" s="26"/>
      <c r="E39" s="26"/>
      <c r="F39" s="1"/>
      <c r="G39" s="87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35">
      <c r="C40" s="26"/>
      <c r="D40" s="26"/>
      <c r="E40" s="26"/>
      <c r="F40" s="1"/>
      <c r="G40" s="84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35">
      <c r="C41" s="88" t="s">
        <v>6</v>
      </c>
      <c r="D41" s="89"/>
      <c r="E41" s="133"/>
      <c r="F41" s="90"/>
      <c r="G41" s="90"/>
      <c r="H41" s="91">
        <f t="shared" ref="H41:AM41" si="6">SUM(H20:H40)</f>
        <v>0</v>
      </c>
      <c r="I41" s="91">
        <f t="shared" si="6"/>
        <v>0</v>
      </c>
      <c r="J41" s="91">
        <f t="shared" si="6"/>
        <v>0</v>
      </c>
      <c r="K41" s="91">
        <f t="shared" si="6"/>
        <v>0</v>
      </c>
      <c r="L41" s="91">
        <f t="shared" si="6"/>
        <v>0</v>
      </c>
      <c r="M41" s="91">
        <f t="shared" si="6"/>
        <v>0</v>
      </c>
      <c r="N41" s="91">
        <f t="shared" si="6"/>
        <v>0</v>
      </c>
      <c r="O41" s="91">
        <f t="shared" si="6"/>
        <v>0</v>
      </c>
      <c r="P41" s="91">
        <f t="shared" si="6"/>
        <v>0</v>
      </c>
      <c r="Q41" s="91">
        <f t="shared" si="6"/>
        <v>0</v>
      </c>
      <c r="R41" s="91">
        <f t="shared" si="6"/>
        <v>0</v>
      </c>
      <c r="S41" s="91">
        <f t="shared" si="6"/>
        <v>0</v>
      </c>
      <c r="T41" s="91">
        <f t="shared" si="6"/>
        <v>0</v>
      </c>
      <c r="U41" s="91">
        <f t="shared" si="6"/>
        <v>0</v>
      </c>
      <c r="V41" s="91">
        <f t="shared" si="6"/>
        <v>0</v>
      </c>
      <c r="W41" s="91">
        <f t="shared" si="6"/>
        <v>0</v>
      </c>
      <c r="X41" s="91">
        <f t="shared" si="6"/>
        <v>0</v>
      </c>
      <c r="Y41" s="91">
        <f t="shared" si="6"/>
        <v>0</v>
      </c>
      <c r="Z41" s="91">
        <f t="shared" si="6"/>
        <v>0</v>
      </c>
      <c r="AA41" s="91">
        <f t="shared" si="6"/>
        <v>0</v>
      </c>
      <c r="AB41" s="91">
        <f t="shared" si="6"/>
        <v>0</v>
      </c>
      <c r="AC41" s="91">
        <f t="shared" si="6"/>
        <v>0</v>
      </c>
      <c r="AD41" s="91">
        <f t="shared" si="6"/>
        <v>0</v>
      </c>
      <c r="AE41" s="91">
        <f t="shared" si="6"/>
        <v>0</v>
      </c>
      <c r="AF41" s="91">
        <f t="shared" si="6"/>
        <v>0</v>
      </c>
      <c r="AG41" s="91">
        <f t="shared" si="6"/>
        <v>0</v>
      </c>
      <c r="AH41" s="91">
        <f t="shared" si="6"/>
        <v>0</v>
      </c>
      <c r="AI41" s="91">
        <f t="shared" si="6"/>
        <v>0</v>
      </c>
      <c r="AJ41" s="91">
        <f t="shared" si="6"/>
        <v>0</v>
      </c>
      <c r="AK41" s="91">
        <f t="shared" si="6"/>
        <v>0</v>
      </c>
      <c r="AL41" s="91">
        <f t="shared" si="6"/>
        <v>0</v>
      </c>
      <c r="AM41" s="91">
        <f t="shared" si="6"/>
        <v>0</v>
      </c>
      <c r="AN41" s="91">
        <f t="shared" ref="AN41:BE41" si="7">SUM(AN20:AN40)</f>
        <v>0</v>
      </c>
      <c r="AO41" s="91">
        <f t="shared" si="7"/>
        <v>0</v>
      </c>
      <c r="AP41" s="91">
        <f t="shared" si="7"/>
        <v>0</v>
      </c>
      <c r="AQ41" s="91">
        <f t="shared" si="7"/>
        <v>0</v>
      </c>
      <c r="AR41" s="91">
        <f t="shared" si="7"/>
        <v>0</v>
      </c>
      <c r="AS41" s="91">
        <f t="shared" si="7"/>
        <v>0</v>
      </c>
      <c r="AT41" s="91">
        <f t="shared" si="7"/>
        <v>0</v>
      </c>
      <c r="AU41" s="91">
        <f t="shared" si="7"/>
        <v>0</v>
      </c>
      <c r="AV41" s="91">
        <f t="shared" si="7"/>
        <v>0</v>
      </c>
      <c r="AW41" s="91">
        <f t="shared" si="7"/>
        <v>0</v>
      </c>
      <c r="AX41" s="91">
        <f t="shared" si="7"/>
        <v>0</v>
      </c>
      <c r="AY41" s="91">
        <f t="shared" si="7"/>
        <v>0</v>
      </c>
      <c r="AZ41" s="91">
        <f t="shared" si="7"/>
        <v>0</v>
      </c>
      <c r="BA41" s="91">
        <f t="shared" si="7"/>
        <v>0</v>
      </c>
      <c r="BB41" s="91">
        <f t="shared" si="7"/>
        <v>0</v>
      </c>
      <c r="BC41" s="91">
        <f t="shared" si="7"/>
        <v>0</v>
      </c>
      <c r="BD41" s="91">
        <f t="shared" si="7"/>
        <v>0</v>
      </c>
      <c r="BE41" s="91">
        <f t="shared" si="7"/>
        <v>0</v>
      </c>
      <c r="BG41" s="3">
        <f t="shared" si="3"/>
        <v>0</v>
      </c>
    </row>
    <row r="42" spans="3:59" x14ac:dyDescent="0.3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35">
      <c r="C43" s="1" t="s">
        <v>87</v>
      </c>
      <c r="D43" s="1" t="s">
        <v>105</v>
      </c>
      <c r="E43" s="1" t="s">
        <v>75</v>
      </c>
      <c r="F43" s="1" t="s">
        <v>209</v>
      </c>
      <c r="G43" s="1"/>
      <c r="H43" s="1" t="s">
        <v>25</v>
      </c>
      <c r="I43" s="1" t="s">
        <v>25</v>
      </c>
      <c r="J43" s="1" t="s">
        <v>25</v>
      </c>
      <c r="K43" s="1" t="s">
        <v>25</v>
      </c>
      <c r="L43" s="1" t="s">
        <v>25</v>
      </c>
      <c r="M43" s="1" t="s">
        <v>25</v>
      </c>
      <c r="N43" s="1" t="s">
        <v>25</v>
      </c>
      <c r="O43" s="1" t="s">
        <v>25</v>
      </c>
      <c r="P43" s="1" t="s">
        <v>25</v>
      </c>
      <c r="Q43" s="1" t="s">
        <v>25</v>
      </c>
      <c r="R43" s="1" t="s">
        <v>25</v>
      </c>
      <c r="S43" s="1" t="s">
        <v>25</v>
      </c>
      <c r="T43" s="1" t="s">
        <v>25</v>
      </c>
      <c r="U43" s="1" t="s">
        <v>25</v>
      </c>
      <c r="V43" s="1" t="s">
        <v>25</v>
      </c>
      <c r="W43" s="1" t="s">
        <v>25</v>
      </c>
      <c r="X43" s="1" t="s">
        <v>25</v>
      </c>
      <c r="Y43" s="1" t="s">
        <v>25</v>
      </c>
      <c r="Z43" s="1" t="s">
        <v>25</v>
      </c>
      <c r="AA43" s="1" t="s">
        <v>25</v>
      </c>
      <c r="AB43" s="1" t="s">
        <v>25</v>
      </c>
      <c r="AC43" s="1" t="s">
        <v>25</v>
      </c>
      <c r="AD43" s="1" t="s">
        <v>25</v>
      </c>
      <c r="AE43" s="1" t="s">
        <v>25</v>
      </c>
      <c r="AF43" s="1" t="s">
        <v>25</v>
      </c>
      <c r="AG43" s="1" t="s">
        <v>25</v>
      </c>
      <c r="AH43" s="1" t="s">
        <v>25</v>
      </c>
      <c r="AI43" s="1" t="s">
        <v>25</v>
      </c>
      <c r="AJ43" s="1" t="s">
        <v>25</v>
      </c>
      <c r="AK43" s="1" t="s">
        <v>25</v>
      </c>
      <c r="AL43" s="1" t="s">
        <v>25</v>
      </c>
      <c r="AM43" s="1" t="s">
        <v>25</v>
      </c>
      <c r="AN43" s="1" t="s">
        <v>25</v>
      </c>
      <c r="AO43" s="1" t="s">
        <v>25</v>
      </c>
      <c r="AP43" s="1" t="s">
        <v>25</v>
      </c>
      <c r="AQ43" s="1" t="s">
        <v>25</v>
      </c>
      <c r="AR43" s="1" t="s">
        <v>25</v>
      </c>
      <c r="AS43" s="1" t="s">
        <v>25</v>
      </c>
      <c r="AT43" s="1" t="s">
        <v>25</v>
      </c>
      <c r="AU43" s="1" t="s">
        <v>25</v>
      </c>
      <c r="AV43" s="1" t="s">
        <v>25</v>
      </c>
      <c r="AW43" s="1" t="s">
        <v>25</v>
      </c>
      <c r="AX43" s="1" t="s">
        <v>25</v>
      </c>
      <c r="AY43" s="1" t="s">
        <v>25</v>
      </c>
      <c r="AZ43" s="1" t="s">
        <v>25</v>
      </c>
      <c r="BA43" s="1" t="s">
        <v>25</v>
      </c>
      <c r="BB43" s="1" t="s">
        <v>25</v>
      </c>
      <c r="BC43" s="1" t="s">
        <v>25</v>
      </c>
      <c r="BD43" s="1" t="s">
        <v>25</v>
      </c>
      <c r="BE43" s="1" t="s">
        <v>25</v>
      </c>
      <c r="BG43" s="4"/>
    </row>
    <row r="44" spans="3:59" x14ac:dyDescent="0.35">
      <c r="C44" s="26"/>
      <c r="D44" s="26"/>
      <c r="E44" s="26"/>
      <c r="F44" s="26"/>
      <c r="G44" s="92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35">
      <c r="C45" s="26"/>
      <c r="D45" s="26"/>
      <c r="E45" s="26"/>
      <c r="F45" s="26"/>
      <c r="G45" s="92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35">
      <c r="C46" s="26"/>
      <c r="D46" s="26"/>
      <c r="E46" s="26"/>
      <c r="F46" s="26"/>
      <c r="G46" s="92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35">
      <c r="C47" s="26"/>
      <c r="D47" s="26"/>
      <c r="E47" s="26"/>
      <c r="F47" s="26"/>
      <c r="G47" s="92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35">
      <c r="C48" s="26"/>
      <c r="D48" s="26"/>
      <c r="E48" s="26"/>
      <c r="F48" s="26"/>
      <c r="G48" s="92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35">
      <c r="C49" s="26"/>
      <c r="D49" s="26"/>
      <c r="E49" s="26"/>
      <c r="F49" s="26"/>
      <c r="G49" s="92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35">
      <c r="C50" s="26"/>
      <c r="D50" s="26"/>
      <c r="E50" s="26"/>
      <c r="F50" s="26"/>
      <c r="G50" s="92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35">
      <c r="C51" s="26"/>
      <c r="D51" s="26"/>
      <c r="E51" s="26"/>
      <c r="F51" s="26"/>
      <c r="G51" s="92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35">
      <c r="C52" s="26"/>
      <c r="D52" s="26"/>
      <c r="E52" s="26"/>
      <c r="F52" s="26"/>
      <c r="G52" s="92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35">
      <c r="C53" s="26"/>
      <c r="D53" s="26"/>
      <c r="E53" s="26"/>
      <c r="F53" s="26"/>
      <c r="G53" s="92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35">
      <c r="C54" s="26"/>
      <c r="D54" s="26"/>
      <c r="E54" s="26"/>
      <c r="F54" s="26"/>
      <c r="G54" s="92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35">
      <c r="C55" s="26"/>
      <c r="D55" s="26"/>
      <c r="E55" s="26"/>
      <c r="F55" s="26"/>
      <c r="G55" s="92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35">
      <c r="C56" s="26"/>
      <c r="D56" s="26"/>
      <c r="E56" s="26"/>
      <c r="F56" s="26"/>
      <c r="G56" s="92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35">
      <c r="C57" s="26"/>
      <c r="D57" s="26"/>
      <c r="E57" s="26"/>
      <c r="F57" s="26"/>
      <c r="G57" s="92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35">
      <c r="C58" s="26"/>
      <c r="D58" s="26"/>
      <c r="E58" s="26"/>
      <c r="F58" s="26"/>
      <c r="G58" s="92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35">
      <c r="C59" s="26"/>
      <c r="D59" s="26"/>
      <c r="E59" s="26"/>
      <c r="F59" s="26"/>
      <c r="G59" s="92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35">
      <c r="C60" s="26"/>
      <c r="D60" s="26"/>
      <c r="E60" s="26"/>
      <c r="F60" s="26"/>
      <c r="G60" s="92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35">
      <c r="C61" s="26"/>
      <c r="D61" s="26"/>
      <c r="E61" s="26"/>
      <c r="F61" s="26"/>
      <c r="G61" s="92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35">
      <c r="C62" s="26"/>
      <c r="D62" s="26"/>
      <c r="E62" s="26"/>
      <c r="F62" s="26"/>
      <c r="G62" s="92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35">
      <c r="C63" s="26"/>
      <c r="D63" s="26"/>
      <c r="E63" s="26"/>
      <c r="F63" s="26"/>
      <c r="G63" s="92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35">
      <c r="C64" s="26"/>
      <c r="D64" s="26"/>
      <c r="E64" s="26"/>
      <c r="F64" s="26"/>
      <c r="G64" s="92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35">
      <c r="C65" s="26"/>
      <c r="D65" s="26"/>
      <c r="E65" s="26"/>
      <c r="F65" s="26"/>
      <c r="G65" s="92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35">
      <c r="C66" s="26"/>
      <c r="D66" s="26"/>
      <c r="E66" s="26"/>
      <c r="F66" s="26"/>
      <c r="G66" s="92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35">
      <c r="C67" s="26"/>
      <c r="D67" s="26"/>
      <c r="E67" s="26"/>
      <c r="F67" s="26"/>
      <c r="G67" s="92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35">
      <c r="C68" s="26"/>
      <c r="D68" s="26"/>
      <c r="E68" s="26"/>
      <c r="F68" s="26"/>
      <c r="G68" s="92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35">
      <c r="C69" s="26"/>
      <c r="D69" s="26"/>
      <c r="E69" s="26"/>
      <c r="F69" s="26"/>
      <c r="G69" s="92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35">
      <c r="C70" s="26"/>
      <c r="D70" s="26"/>
      <c r="E70" s="26"/>
      <c r="F70" s="26"/>
      <c r="G70" s="92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35">
      <c r="C71" s="26"/>
      <c r="D71" s="26"/>
      <c r="E71" s="26"/>
      <c r="F71" s="26"/>
      <c r="G71" s="92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35">
      <c r="C72" s="26"/>
      <c r="D72" s="26"/>
      <c r="E72" s="26"/>
      <c r="F72" s="26"/>
      <c r="G72" s="92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35">
      <c r="C73" s="26"/>
      <c r="D73" s="26"/>
      <c r="E73" s="26"/>
      <c r="F73" s="26"/>
      <c r="G73" s="92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35">
      <c r="C74" s="26"/>
      <c r="D74" s="26"/>
      <c r="E74" s="26"/>
      <c r="F74" s="26"/>
      <c r="G74" s="92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35">
      <c r="C75" s="26"/>
      <c r="D75" s="26"/>
      <c r="E75" s="26"/>
      <c r="F75" s="26"/>
      <c r="G75" s="92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35">
      <c r="C76" s="26"/>
      <c r="D76" s="26"/>
      <c r="E76" s="26"/>
      <c r="F76" s="26"/>
      <c r="G76" s="92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35">
      <c r="C77" s="26"/>
      <c r="D77" s="26"/>
      <c r="E77" s="26"/>
      <c r="F77" s="26"/>
      <c r="G77" s="92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35">
      <c r="C78" s="26"/>
      <c r="D78" s="26"/>
      <c r="E78" s="26"/>
      <c r="F78" s="26"/>
      <c r="G78" s="92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35">
      <c r="C79" s="26"/>
      <c r="D79" s="26"/>
      <c r="E79" s="26"/>
      <c r="F79" s="26"/>
      <c r="G79" s="92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35">
      <c r="C80" s="26"/>
      <c r="D80" s="26"/>
      <c r="E80" s="26"/>
      <c r="F80" s="26"/>
      <c r="G80" s="92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35">
      <c r="C81" s="26"/>
      <c r="D81" s="26"/>
      <c r="E81" s="26"/>
      <c r="F81" s="26"/>
      <c r="G81" s="92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35">
      <c r="C82" s="26"/>
      <c r="D82" s="26"/>
      <c r="E82" s="26"/>
      <c r="F82" s="26"/>
      <c r="G82" s="92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35">
      <c r="C83" s="26"/>
      <c r="D83" s="26"/>
      <c r="E83" s="26"/>
      <c r="F83" s="26"/>
      <c r="G83" s="92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35">
      <c r="C84" s="26"/>
      <c r="D84" s="26"/>
      <c r="E84" s="26"/>
      <c r="F84" s="26"/>
      <c r="G84" s="92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35">
      <c r="C85" s="26"/>
      <c r="D85" s="26"/>
      <c r="E85" s="26"/>
      <c r="F85" s="26"/>
      <c r="G85" s="92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35">
      <c r="C86" s="26"/>
      <c r="D86" s="26"/>
      <c r="E86" s="26"/>
      <c r="F86" s="26"/>
      <c r="G86" s="92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35">
      <c r="C87" s="26"/>
      <c r="D87" s="26"/>
      <c r="E87" s="26"/>
      <c r="F87" s="26"/>
      <c r="G87" s="92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35">
      <c r="C88" s="26"/>
      <c r="D88" s="26"/>
      <c r="E88" s="26"/>
      <c r="F88" s="26"/>
      <c r="G88" s="92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35">
      <c r="C89" s="26"/>
      <c r="D89" s="26"/>
      <c r="E89" s="26"/>
      <c r="F89" s="26"/>
      <c r="G89" s="92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35">
      <c r="C90" s="26"/>
      <c r="D90" s="26"/>
      <c r="E90" s="26"/>
      <c r="F90" s="26"/>
      <c r="G90" s="92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35">
      <c r="C91" s="26"/>
      <c r="D91" s="26"/>
      <c r="E91" s="26"/>
      <c r="F91" s="26"/>
      <c r="G91" s="92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35">
      <c r="C92" s="26"/>
      <c r="D92" s="26"/>
      <c r="E92" s="26"/>
      <c r="F92" s="26"/>
      <c r="G92" s="92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35">
      <c r="C93" s="26"/>
      <c r="D93" s="26"/>
      <c r="E93" s="26"/>
      <c r="F93" s="26"/>
      <c r="G93" s="92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35">
      <c r="C94" s="26"/>
      <c r="D94" s="26"/>
      <c r="E94" s="26"/>
      <c r="F94" s="26"/>
      <c r="G94" s="92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35">
      <c r="C95" s="6" t="s">
        <v>98</v>
      </c>
      <c r="D95" s="89"/>
      <c r="E95" s="89"/>
      <c r="F95" s="89"/>
      <c r="G95" s="40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3">
        <f>SUM(H95:BE95)</f>
        <v>0</v>
      </c>
    </row>
    <row r="96" spans="3:59" x14ac:dyDescent="0.3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35">
      <c r="C97" s="1" t="str">
        <f>IF('LES MEG'!$C$22="Alternativ investering","SKAL IKKE FYLLES UT","Ikke-godkjente investeringskostnader - navn kostnadspost")</f>
        <v>Ikke-godkjente investeringskostnader - navn kostnadspost</v>
      </c>
      <c r="D97" s="1" t="s">
        <v>105</v>
      </c>
      <c r="E97" s="1" t="s">
        <v>75</v>
      </c>
      <c r="F97" s="1" t="s">
        <v>209</v>
      </c>
      <c r="G97" s="1"/>
      <c r="H97" s="1" t="s">
        <v>25</v>
      </c>
      <c r="I97" s="1" t="s">
        <v>25</v>
      </c>
      <c r="J97" s="1" t="s">
        <v>25</v>
      </c>
      <c r="K97" s="1" t="s">
        <v>25</v>
      </c>
      <c r="L97" s="1" t="s">
        <v>25</v>
      </c>
      <c r="M97" s="1" t="s">
        <v>25</v>
      </c>
      <c r="N97" s="1" t="s">
        <v>25</v>
      </c>
      <c r="O97" s="1" t="s">
        <v>25</v>
      </c>
      <c r="P97" s="1" t="s">
        <v>25</v>
      </c>
      <c r="Q97" s="1" t="s">
        <v>25</v>
      </c>
      <c r="R97" s="1" t="s">
        <v>25</v>
      </c>
      <c r="S97" s="1" t="s">
        <v>25</v>
      </c>
      <c r="T97" s="1" t="s">
        <v>25</v>
      </c>
      <c r="U97" s="1" t="s">
        <v>25</v>
      </c>
      <c r="V97" s="1" t="s">
        <v>25</v>
      </c>
      <c r="W97" s="1" t="s">
        <v>25</v>
      </c>
      <c r="X97" s="1" t="s">
        <v>25</v>
      </c>
      <c r="Y97" s="1" t="s">
        <v>25</v>
      </c>
      <c r="Z97" s="1" t="s">
        <v>25</v>
      </c>
      <c r="AA97" s="1" t="s">
        <v>25</v>
      </c>
      <c r="AB97" s="1" t="s">
        <v>25</v>
      </c>
      <c r="AC97" s="1" t="s">
        <v>25</v>
      </c>
      <c r="AD97" s="1" t="s">
        <v>25</v>
      </c>
      <c r="AE97" s="1" t="s">
        <v>25</v>
      </c>
      <c r="AF97" s="1" t="s">
        <v>25</v>
      </c>
      <c r="AG97" s="1" t="s">
        <v>25</v>
      </c>
      <c r="AH97" s="1" t="s">
        <v>25</v>
      </c>
      <c r="AI97" s="1" t="s">
        <v>25</v>
      </c>
      <c r="AJ97" s="1" t="s">
        <v>25</v>
      </c>
      <c r="AK97" s="1" t="s">
        <v>25</v>
      </c>
      <c r="AL97" s="1" t="s">
        <v>25</v>
      </c>
      <c r="AM97" s="1" t="s">
        <v>25</v>
      </c>
      <c r="AN97" s="1" t="s">
        <v>25</v>
      </c>
      <c r="AO97" s="1" t="s">
        <v>25</v>
      </c>
      <c r="AP97" s="1" t="s">
        <v>25</v>
      </c>
      <c r="AQ97" s="1" t="s">
        <v>25</v>
      </c>
      <c r="AR97" s="1" t="s">
        <v>25</v>
      </c>
      <c r="AS97" s="1" t="s">
        <v>25</v>
      </c>
      <c r="AT97" s="1" t="s">
        <v>25</v>
      </c>
      <c r="AU97" s="1" t="s">
        <v>25</v>
      </c>
      <c r="AV97" s="1" t="s">
        <v>25</v>
      </c>
      <c r="AW97" s="1" t="s">
        <v>25</v>
      </c>
      <c r="AX97" s="1" t="s">
        <v>25</v>
      </c>
      <c r="AY97" s="1" t="s">
        <v>25</v>
      </c>
      <c r="AZ97" s="1" t="s">
        <v>25</v>
      </c>
      <c r="BA97" s="1" t="s">
        <v>25</v>
      </c>
      <c r="BB97" s="1" t="s">
        <v>25</v>
      </c>
      <c r="BC97" s="1" t="s">
        <v>25</v>
      </c>
      <c r="BD97" s="1" t="s">
        <v>25</v>
      </c>
      <c r="BE97" s="1" t="s">
        <v>25</v>
      </c>
      <c r="BG97" s="4"/>
    </row>
    <row r="98" spans="3:59" x14ac:dyDescent="0.35">
      <c r="C98" s="26"/>
      <c r="D98" s="26"/>
      <c r="E98" s="26"/>
      <c r="F98" s="26"/>
      <c r="G98" s="92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35">
      <c r="C99" s="26"/>
      <c r="D99" s="26"/>
      <c r="E99" s="26"/>
      <c r="F99" s="26"/>
      <c r="G99" s="92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35">
      <c r="C100" s="26"/>
      <c r="D100" s="26"/>
      <c r="E100" s="26"/>
      <c r="F100" s="26"/>
      <c r="G100" s="92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35">
      <c r="C101" s="26"/>
      <c r="D101" s="26"/>
      <c r="E101" s="26"/>
      <c r="F101" s="26"/>
      <c r="G101" s="92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35">
      <c r="C102" s="26"/>
      <c r="D102" s="26"/>
      <c r="E102" s="26"/>
      <c r="F102" s="26"/>
      <c r="G102" s="92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35">
      <c r="C103" s="26"/>
      <c r="D103" s="26"/>
      <c r="E103" s="26"/>
      <c r="F103" s="26"/>
      <c r="G103" s="92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35">
      <c r="C104" s="26"/>
      <c r="D104" s="26"/>
      <c r="E104" s="26"/>
      <c r="F104" s="26"/>
      <c r="G104" s="92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35">
      <c r="C105" s="26"/>
      <c r="D105" s="26"/>
      <c r="E105" s="26"/>
      <c r="F105" s="26"/>
      <c r="G105" s="92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35">
      <c r="C106" s="26"/>
      <c r="D106" s="26"/>
      <c r="E106" s="26"/>
      <c r="F106" s="26"/>
      <c r="G106" s="92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35">
      <c r="C107" s="26"/>
      <c r="D107" s="26"/>
      <c r="E107" s="26"/>
      <c r="F107" s="26"/>
      <c r="G107" s="92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35">
      <c r="C108" s="26"/>
      <c r="D108" s="26"/>
      <c r="E108" s="26"/>
      <c r="F108" s="26"/>
      <c r="G108" s="92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35">
      <c r="C109" s="26"/>
      <c r="D109" s="26"/>
      <c r="E109" s="26"/>
      <c r="F109" s="26"/>
      <c r="G109" s="92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35">
      <c r="C110" s="26"/>
      <c r="D110" s="26"/>
      <c r="E110" s="26"/>
      <c r="F110" s="26"/>
      <c r="G110" s="92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35">
      <c r="C111" s="26"/>
      <c r="D111" s="26"/>
      <c r="E111" s="26"/>
      <c r="F111" s="26"/>
      <c r="G111" s="92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35">
      <c r="C112" s="26"/>
      <c r="D112" s="26"/>
      <c r="E112" s="26"/>
      <c r="F112" s="26"/>
      <c r="G112" s="92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35">
      <c r="C113" s="26"/>
      <c r="D113" s="26"/>
      <c r="E113" s="26"/>
      <c r="F113" s="26"/>
      <c r="G113" s="92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35">
      <c r="C114" s="6" t="s">
        <v>99</v>
      </c>
      <c r="D114" s="89"/>
      <c r="E114" s="89"/>
      <c r="F114" s="89"/>
      <c r="G114" s="40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3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35">
      <c r="C116" s="33" t="s">
        <v>7</v>
      </c>
      <c r="D116" s="93"/>
      <c r="E116" s="93"/>
      <c r="F116" s="93"/>
      <c r="G116" s="94"/>
      <c r="H116" s="91">
        <f>H114+H95</f>
        <v>0</v>
      </c>
      <c r="I116" s="91">
        <f t="shared" ref="I116:BE116" si="12">I114+I95</f>
        <v>0</v>
      </c>
      <c r="J116" s="91">
        <f t="shared" si="12"/>
        <v>0</v>
      </c>
      <c r="K116" s="91">
        <f t="shared" si="12"/>
        <v>0</v>
      </c>
      <c r="L116" s="91">
        <f t="shared" si="12"/>
        <v>0</v>
      </c>
      <c r="M116" s="91">
        <f t="shared" si="12"/>
        <v>0</v>
      </c>
      <c r="N116" s="91">
        <f t="shared" si="12"/>
        <v>0</v>
      </c>
      <c r="O116" s="91">
        <f t="shared" si="12"/>
        <v>0</v>
      </c>
      <c r="P116" s="91">
        <f t="shared" si="12"/>
        <v>0</v>
      </c>
      <c r="Q116" s="91">
        <f t="shared" si="12"/>
        <v>0</v>
      </c>
      <c r="R116" s="91">
        <f t="shared" si="12"/>
        <v>0</v>
      </c>
      <c r="S116" s="91">
        <f t="shared" si="12"/>
        <v>0</v>
      </c>
      <c r="T116" s="91">
        <f t="shared" si="12"/>
        <v>0</v>
      </c>
      <c r="U116" s="91">
        <f t="shared" si="12"/>
        <v>0</v>
      </c>
      <c r="V116" s="91">
        <f t="shared" si="12"/>
        <v>0</v>
      </c>
      <c r="W116" s="91">
        <f t="shared" si="12"/>
        <v>0</v>
      </c>
      <c r="X116" s="91">
        <f t="shared" si="12"/>
        <v>0</v>
      </c>
      <c r="Y116" s="91">
        <f t="shared" si="12"/>
        <v>0</v>
      </c>
      <c r="Z116" s="91">
        <f t="shared" si="12"/>
        <v>0</v>
      </c>
      <c r="AA116" s="91">
        <f t="shared" si="12"/>
        <v>0</v>
      </c>
      <c r="AB116" s="91">
        <f t="shared" si="12"/>
        <v>0</v>
      </c>
      <c r="AC116" s="91">
        <f t="shared" si="12"/>
        <v>0</v>
      </c>
      <c r="AD116" s="91">
        <f t="shared" si="12"/>
        <v>0</v>
      </c>
      <c r="AE116" s="91">
        <f t="shared" si="12"/>
        <v>0</v>
      </c>
      <c r="AF116" s="91">
        <f t="shared" si="12"/>
        <v>0</v>
      </c>
      <c r="AG116" s="91">
        <f t="shared" si="12"/>
        <v>0</v>
      </c>
      <c r="AH116" s="91">
        <f t="shared" si="12"/>
        <v>0</v>
      </c>
      <c r="AI116" s="91">
        <f t="shared" si="12"/>
        <v>0</v>
      </c>
      <c r="AJ116" s="91">
        <f t="shared" si="12"/>
        <v>0</v>
      </c>
      <c r="AK116" s="91">
        <f t="shared" si="12"/>
        <v>0</v>
      </c>
      <c r="AL116" s="91">
        <f t="shared" si="12"/>
        <v>0</v>
      </c>
      <c r="AM116" s="91">
        <f t="shared" si="12"/>
        <v>0</v>
      </c>
      <c r="AN116" s="91">
        <f t="shared" si="12"/>
        <v>0</v>
      </c>
      <c r="AO116" s="91">
        <f t="shared" si="12"/>
        <v>0</v>
      </c>
      <c r="AP116" s="91">
        <f t="shared" si="12"/>
        <v>0</v>
      </c>
      <c r="AQ116" s="91">
        <f t="shared" si="12"/>
        <v>0</v>
      </c>
      <c r="AR116" s="91">
        <f t="shared" si="12"/>
        <v>0</v>
      </c>
      <c r="AS116" s="91">
        <f t="shared" si="12"/>
        <v>0</v>
      </c>
      <c r="AT116" s="91">
        <f t="shared" si="12"/>
        <v>0</v>
      </c>
      <c r="AU116" s="91">
        <f t="shared" si="12"/>
        <v>0</v>
      </c>
      <c r="AV116" s="91">
        <f t="shared" si="12"/>
        <v>0</v>
      </c>
      <c r="AW116" s="91">
        <f t="shared" si="12"/>
        <v>0</v>
      </c>
      <c r="AX116" s="91">
        <f t="shared" si="12"/>
        <v>0</v>
      </c>
      <c r="AY116" s="91">
        <f t="shared" si="12"/>
        <v>0</v>
      </c>
      <c r="AZ116" s="91">
        <f t="shared" si="12"/>
        <v>0</v>
      </c>
      <c r="BA116" s="91">
        <f t="shared" si="12"/>
        <v>0</v>
      </c>
      <c r="BB116" s="91">
        <f t="shared" si="12"/>
        <v>0</v>
      </c>
      <c r="BC116" s="91">
        <f t="shared" si="12"/>
        <v>0</v>
      </c>
      <c r="BD116" s="91">
        <f t="shared" si="12"/>
        <v>0</v>
      </c>
      <c r="BE116" s="91">
        <f t="shared" si="12"/>
        <v>0</v>
      </c>
      <c r="BG116" s="3">
        <f t="shared" si="10"/>
        <v>0</v>
      </c>
    </row>
    <row r="117" spans="3:59" x14ac:dyDescent="0.35">
      <c r="C117" s="5"/>
      <c r="D117" s="53"/>
      <c r="E117" s="53"/>
      <c r="F117" s="53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3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" thickBot="1" x14ac:dyDescent="0.4">
      <c r="C119" s="59" t="s">
        <v>8</v>
      </c>
      <c r="D119" s="59"/>
      <c r="E119" s="59"/>
      <c r="F119" s="59"/>
      <c r="H119" s="60">
        <f t="shared" ref="H119:AM119" si="13">H17-H41-H95</f>
        <v>0</v>
      </c>
      <c r="I119" s="60">
        <f t="shared" si="13"/>
        <v>0</v>
      </c>
      <c r="J119" s="60">
        <f t="shared" si="13"/>
        <v>0</v>
      </c>
      <c r="K119" s="60">
        <f t="shared" si="13"/>
        <v>0</v>
      </c>
      <c r="L119" s="60">
        <f t="shared" si="13"/>
        <v>0</v>
      </c>
      <c r="M119" s="60">
        <f t="shared" si="13"/>
        <v>0</v>
      </c>
      <c r="N119" s="60">
        <f t="shared" si="13"/>
        <v>0</v>
      </c>
      <c r="O119" s="60">
        <f t="shared" si="13"/>
        <v>0</v>
      </c>
      <c r="P119" s="60">
        <f t="shared" si="13"/>
        <v>0</v>
      </c>
      <c r="Q119" s="60">
        <f t="shared" si="13"/>
        <v>0</v>
      </c>
      <c r="R119" s="60">
        <f t="shared" si="13"/>
        <v>0</v>
      </c>
      <c r="S119" s="60">
        <f t="shared" si="13"/>
        <v>0</v>
      </c>
      <c r="T119" s="60">
        <f t="shared" si="13"/>
        <v>0</v>
      </c>
      <c r="U119" s="60">
        <f t="shared" si="13"/>
        <v>0</v>
      </c>
      <c r="V119" s="60">
        <f t="shared" si="13"/>
        <v>0</v>
      </c>
      <c r="W119" s="60">
        <f t="shared" si="13"/>
        <v>0</v>
      </c>
      <c r="X119" s="60">
        <f t="shared" si="13"/>
        <v>0</v>
      </c>
      <c r="Y119" s="60">
        <f t="shared" si="13"/>
        <v>0</v>
      </c>
      <c r="Z119" s="60">
        <f t="shared" si="13"/>
        <v>0</v>
      </c>
      <c r="AA119" s="60">
        <f t="shared" si="13"/>
        <v>0</v>
      </c>
      <c r="AB119" s="60">
        <f t="shared" si="13"/>
        <v>0</v>
      </c>
      <c r="AC119" s="60">
        <f t="shared" si="13"/>
        <v>0</v>
      </c>
      <c r="AD119" s="60">
        <f t="shared" si="13"/>
        <v>0</v>
      </c>
      <c r="AE119" s="60">
        <f t="shared" si="13"/>
        <v>0</v>
      </c>
      <c r="AF119" s="60">
        <f t="shared" si="13"/>
        <v>0</v>
      </c>
      <c r="AG119" s="60">
        <f t="shared" si="13"/>
        <v>0</v>
      </c>
      <c r="AH119" s="60">
        <f t="shared" si="13"/>
        <v>0</v>
      </c>
      <c r="AI119" s="60">
        <f t="shared" si="13"/>
        <v>0</v>
      </c>
      <c r="AJ119" s="60">
        <f t="shared" si="13"/>
        <v>0</v>
      </c>
      <c r="AK119" s="60">
        <f t="shared" si="13"/>
        <v>0</v>
      </c>
      <c r="AL119" s="60">
        <f t="shared" si="13"/>
        <v>0</v>
      </c>
      <c r="AM119" s="60">
        <f t="shared" si="13"/>
        <v>0</v>
      </c>
      <c r="AN119" s="60">
        <f t="shared" ref="AN119:BE119" si="14">AN17-AN41-AN95</f>
        <v>0</v>
      </c>
      <c r="AO119" s="60">
        <f t="shared" si="14"/>
        <v>0</v>
      </c>
      <c r="AP119" s="60">
        <f t="shared" si="14"/>
        <v>0</v>
      </c>
      <c r="AQ119" s="60">
        <f t="shared" si="14"/>
        <v>0</v>
      </c>
      <c r="AR119" s="60">
        <f t="shared" si="14"/>
        <v>0</v>
      </c>
      <c r="AS119" s="60">
        <f t="shared" si="14"/>
        <v>0</v>
      </c>
      <c r="AT119" s="60">
        <f t="shared" si="14"/>
        <v>0</v>
      </c>
      <c r="AU119" s="60">
        <f t="shared" si="14"/>
        <v>0</v>
      </c>
      <c r="AV119" s="60">
        <f t="shared" si="14"/>
        <v>0</v>
      </c>
      <c r="AW119" s="60">
        <f t="shared" si="14"/>
        <v>0</v>
      </c>
      <c r="AX119" s="60">
        <f t="shared" si="14"/>
        <v>0</v>
      </c>
      <c r="AY119" s="60">
        <f t="shared" si="14"/>
        <v>0</v>
      </c>
      <c r="AZ119" s="60">
        <f t="shared" si="14"/>
        <v>0</v>
      </c>
      <c r="BA119" s="60">
        <f t="shared" si="14"/>
        <v>0</v>
      </c>
      <c r="BB119" s="60">
        <f t="shared" si="14"/>
        <v>0</v>
      </c>
      <c r="BC119" s="60">
        <f t="shared" si="14"/>
        <v>0</v>
      </c>
      <c r="BD119" s="60">
        <f t="shared" si="14"/>
        <v>0</v>
      </c>
      <c r="BE119" s="60">
        <f t="shared" si="14"/>
        <v>0</v>
      </c>
      <c r="BG119" s="3">
        <f t="shared" si="10"/>
        <v>0</v>
      </c>
    </row>
    <row r="120" spans="3:59" x14ac:dyDescent="0.3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35">
      <c r="BG121" s="4"/>
    </row>
    <row r="122" spans="3:59" x14ac:dyDescent="0.35">
      <c r="C122" s="61"/>
      <c r="D122" s="1"/>
      <c r="E122" s="1"/>
      <c r="F122" s="1"/>
      <c r="G122" s="1"/>
      <c r="BG122" s="4"/>
    </row>
    <row r="123" spans="3:59" x14ac:dyDescent="0.35">
      <c r="C123" s="145" t="s">
        <v>167</v>
      </c>
      <c r="D123" s="146"/>
      <c r="E123" s="146"/>
      <c r="F123" s="157"/>
      <c r="G123" s="74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G123" s="4"/>
    </row>
    <row r="124" spans="3:59" x14ac:dyDescent="0.35"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G124" s="4"/>
    </row>
    <row r="125" spans="3:59" x14ac:dyDescent="0.35">
      <c r="C125" s="1" t="s">
        <v>52</v>
      </c>
      <c r="D125" s="1" t="s">
        <v>104</v>
      </c>
      <c r="E125" s="1" t="s">
        <v>75</v>
      </c>
      <c r="F125" s="1"/>
      <c r="G125" s="1"/>
      <c r="H125" s="1" t="s">
        <v>25</v>
      </c>
      <c r="I125" s="1" t="s">
        <v>25</v>
      </c>
      <c r="J125" s="1" t="s">
        <v>25</v>
      </c>
      <c r="K125" s="1" t="s">
        <v>25</v>
      </c>
      <c r="L125" s="1" t="s">
        <v>25</v>
      </c>
      <c r="M125" s="1" t="s">
        <v>25</v>
      </c>
      <c r="N125" s="1" t="s">
        <v>25</v>
      </c>
      <c r="O125" s="1" t="s">
        <v>25</v>
      </c>
      <c r="P125" s="1" t="s">
        <v>25</v>
      </c>
      <c r="Q125" s="1" t="s">
        <v>25</v>
      </c>
      <c r="R125" s="1" t="s">
        <v>25</v>
      </c>
      <c r="S125" s="1" t="s">
        <v>25</v>
      </c>
      <c r="T125" s="1" t="s">
        <v>25</v>
      </c>
      <c r="U125" s="1" t="s">
        <v>25</v>
      </c>
      <c r="V125" s="1" t="s">
        <v>25</v>
      </c>
      <c r="W125" s="1" t="s">
        <v>25</v>
      </c>
      <c r="X125" s="1" t="s">
        <v>25</v>
      </c>
      <c r="Y125" s="1" t="s">
        <v>25</v>
      </c>
      <c r="Z125" s="1" t="s">
        <v>25</v>
      </c>
      <c r="AA125" s="1" t="s">
        <v>25</v>
      </c>
      <c r="AB125" s="1" t="s">
        <v>25</v>
      </c>
      <c r="AC125" s="1" t="s">
        <v>25</v>
      </c>
      <c r="AD125" s="1" t="s">
        <v>25</v>
      </c>
      <c r="AE125" s="1" t="s">
        <v>25</v>
      </c>
      <c r="AF125" s="1" t="s">
        <v>25</v>
      </c>
      <c r="AG125" s="1" t="s">
        <v>25</v>
      </c>
      <c r="AH125" s="1" t="s">
        <v>25</v>
      </c>
      <c r="AI125" s="1" t="s">
        <v>25</v>
      </c>
      <c r="AJ125" s="1" t="s">
        <v>25</v>
      </c>
      <c r="AK125" s="1" t="s">
        <v>25</v>
      </c>
      <c r="AL125" s="1" t="s">
        <v>25</v>
      </c>
      <c r="AM125" s="1" t="s">
        <v>25</v>
      </c>
      <c r="AN125" s="1" t="s">
        <v>25</v>
      </c>
      <c r="AO125" s="1" t="s">
        <v>25</v>
      </c>
      <c r="AP125" s="1" t="s">
        <v>25</v>
      </c>
      <c r="AQ125" s="1" t="s">
        <v>25</v>
      </c>
      <c r="AR125" s="1" t="s">
        <v>25</v>
      </c>
      <c r="AS125" s="1" t="s">
        <v>25</v>
      </c>
      <c r="AT125" s="1" t="s">
        <v>25</v>
      </c>
      <c r="AU125" s="1" t="s">
        <v>25</v>
      </c>
      <c r="AV125" s="1" t="s">
        <v>25</v>
      </c>
      <c r="AW125" s="1" t="s">
        <v>25</v>
      </c>
      <c r="AX125" s="1" t="s">
        <v>25</v>
      </c>
      <c r="AY125" s="1" t="s">
        <v>25</v>
      </c>
      <c r="AZ125" s="1" t="s">
        <v>25</v>
      </c>
      <c r="BA125" s="1" t="s">
        <v>25</v>
      </c>
      <c r="BB125" s="1" t="s">
        <v>25</v>
      </c>
      <c r="BC125" s="1" t="s">
        <v>25</v>
      </c>
      <c r="BD125" s="1" t="s">
        <v>25</v>
      </c>
      <c r="BE125" s="1" t="s">
        <v>25</v>
      </c>
      <c r="BG125" s="4"/>
    </row>
    <row r="126" spans="3:59" x14ac:dyDescent="0.35">
      <c r="C126" s="28"/>
      <c r="D126" s="28"/>
      <c r="E126" s="211"/>
      <c r="G126" s="96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35">
      <c r="C127" s="28"/>
      <c r="D127" s="28"/>
      <c r="E127" s="211"/>
      <c r="G127" s="97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35">
      <c r="C128" s="28"/>
      <c r="D128" s="28"/>
      <c r="E128" s="211"/>
      <c r="G128" s="97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35">
      <c r="C129" s="28"/>
      <c r="D129" s="28"/>
      <c r="E129" s="211"/>
      <c r="G129" s="97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35">
      <c r="C130" s="28"/>
      <c r="D130" s="28"/>
      <c r="E130" s="211"/>
      <c r="G130" s="97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35">
      <c r="C131" s="28"/>
      <c r="D131" s="28"/>
      <c r="E131" s="211"/>
      <c r="G131" s="97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35">
      <c r="C132" s="28"/>
      <c r="D132" s="28"/>
      <c r="E132" s="211"/>
      <c r="G132" s="97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35">
      <c r="C133" s="28"/>
      <c r="D133" s="28"/>
      <c r="E133" s="211"/>
      <c r="G133" s="97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35">
      <c r="C134" s="28"/>
      <c r="D134" s="28"/>
      <c r="E134" s="211"/>
      <c r="G134" s="97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35">
      <c r="C135" s="28"/>
      <c r="D135" s="28"/>
      <c r="E135" s="211"/>
      <c r="G135" s="97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35">
      <c r="C136" s="6" t="s">
        <v>4</v>
      </c>
      <c r="D136" s="89"/>
      <c r="E136" s="133"/>
      <c r="F136" s="90"/>
      <c r="G136" s="98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3">
        <f t="shared" si="10"/>
        <v>0</v>
      </c>
    </row>
    <row r="137" spans="3:59" x14ac:dyDescent="0.3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35">
      <c r="C138" s="1" t="s">
        <v>53</v>
      </c>
      <c r="D138" s="1" t="s">
        <v>105</v>
      </c>
      <c r="E138" s="1" t="s">
        <v>75</v>
      </c>
      <c r="F138" s="1"/>
      <c r="G138" s="1"/>
      <c r="H138" s="1" t="s">
        <v>25</v>
      </c>
      <c r="I138" s="1" t="s">
        <v>25</v>
      </c>
      <c r="J138" s="1" t="s">
        <v>25</v>
      </c>
      <c r="K138" s="1" t="s">
        <v>25</v>
      </c>
      <c r="L138" s="1" t="s">
        <v>25</v>
      </c>
      <c r="M138" s="1" t="s">
        <v>25</v>
      </c>
      <c r="N138" s="1" t="s">
        <v>25</v>
      </c>
      <c r="O138" s="1" t="s">
        <v>25</v>
      </c>
      <c r="P138" s="1" t="s">
        <v>25</v>
      </c>
      <c r="Q138" s="1" t="s">
        <v>25</v>
      </c>
      <c r="R138" s="1" t="s">
        <v>25</v>
      </c>
      <c r="S138" s="1" t="s">
        <v>25</v>
      </c>
      <c r="T138" s="1" t="s">
        <v>25</v>
      </c>
      <c r="U138" s="1" t="s">
        <v>25</v>
      </c>
      <c r="V138" s="1" t="s">
        <v>25</v>
      </c>
      <c r="W138" s="1" t="s">
        <v>25</v>
      </c>
      <c r="X138" s="1" t="s">
        <v>25</v>
      </c>
      <c r="Y138" s="1" t="s">
        <v>25</v>
      </c>
      <c r="Z138" s="1" t="s">
        <v>25</v>
      </c>
      <c r="AA138" s="1" t="s">
        <v>25</v>
      </c>
      <c r="AB138" s="1" t="s">
        <v>25</v>
      </c>
      <c r="AC138" s="1" t="s">
        <v>25</v>
      </c>
      <c r="AD138" s="1" t="s">
        <v>25</v>
      </c>
      <c r="AE138" s="1" t="s">
        <v>25</v>
      </c>
      <c r="AF138" s="1" t="s">
        <v>25</v>
      </c>
      <c r="AG138" s="1" t="s">
        <v>25</v>
      </c>
      <c r="AH138" s="1" t="s">
        <v>25</v>
      </c>
      <c r="AI138" s="1" t="s">
        <v>25</v>
      </c>
      <c r="AJ138" s="1" t="s">
        <v>25</v>
      </c>
      <c r="AK138" s="1" t="s">
        <v>25</v>
      </c>
      <c r="AL138" s="1" t="s">
        <v>25</v>
      </c>
      <c r="AM138" s="1" t="s">
        <v>25</v>
      </c>
      <c r="AN138" s="1" t="s">
        <v>25</v>
      </c>
      <c r="AO138" s="1" t="s">
        <v>25</v>
      </c>
      <c r="AP138" s="1" t="s">
        <v>25</v>
      </c>
      <c r="AQ138" s="1" t="s">
        <v>25</v>
      </c>
      <c r="AR138" s="1" t="s">
        <v>25</v>
      </c>
      <c r="AS138" s="1" t="s">
        <v>25</v>
      </c>
      <c r="AT138" s="1" t="s">
        <v>25</v>
      </c>
      <c r="AU138" s="1" t="s">
        <v>25</v>
      </c>
      <c r="AV138" s="1" t="s">
        <v>25</v>
      </c>
      <c r="AW138" s="1" t="s">
        <v>25</v>
      </c>
      <c r="AX138" s="1" t="s">
        <v>25</v>
      </c>
      <c r="AY138" s="1" t="s">
        <v>25</v>
      </c>
      <c r="AZ138" s="1" t="s">
        <v>25</v>
      </c>
      <c r="BA138" s="1" t="s">
        <v>25</v>
      </c>
      <c r="BB138" s="1" t="s">
        <v>25</v>
      </c>
      <c r="BC138" s="1" t="s">
        <v>25</v>
      </c>
      <c r="BD138" s="1" t="s">
        <v>25</v>
      </c>
      <c r="BE138" s="1" t="s">
        <v>25</v>
      </c>
      <c r="BG138" s="4"/>
    </row>
    <row r="139" spans="3:59" x14ac:dyDescent="0.35">
      <c r="C139" s="28"/>
      <c r="D139" s="28"/>
      <c r="E139" s="211"/>
      <c r="G139" s="96"/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  <c r="R139" s="29">
        <v>0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0</v>
      </c>
      <c r="AN139" s="29">
        <v>0</v>
      </c>
      <c r="AO139" s="29">
        <v>0</v>
      </c>
      <c r="AP139" s="29">
        <v>0</v>
      </c>
      <c r="AQ139" s="29">
        <v>0</v>
      </c>
      <c r="AR139" s="29">
        <v>0</v>
      </c>
      <c r="AS139" s="29">
        <v>0</v>
      </c>
      <c r="AT139" s="29">
        <v>0</v>
      </c>
      <c r="AU139" s="29">
        <v>0</v>
      </c>
      <c r="AV139" s="29">
        <v>0</v>
      </c>
      <c r="AW139" s="29">
        <v>0</v>
      </c>
      <c r="AX139" s="29">
        <v>0</v>
      </c>
      <c r="AY139" s="29">
        <v>0</v>
      </c>
      <c r="AZ139" s="29">
        <v>0</v>
      </c>
      <c r="BA139" s="29">
        <v>0</v>
      </c>
      <c r="BB139" s="29">
        <v>0</v>
      </c>
      <c r="BC139" s="29">
        <v>0</v>
      </c>
      <c r="BD139" s="29">
        <v>0</v>
      </c>
      <c r="BE139" s="29">
        <v>0</v>
      </c>
      <c r="BG139" s="4">
        <f t="shared" si="10"/>
        <v>0</v>
      </c>
    </row>
    <row r="140" spans="3:59" x14ac:dyDescent="0.35">
      <c r="C140" s="28"/>
      <c r="D140" s="28"/>
      <c r="E140" s="211"/>
      <c r="G140" s="97"/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29">
        <v>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  <c r="AF140" s="29">
        <v>0</v>
      </c>
      <c r="AG140" s="29">
        <v>0</v>
      </c>
      <c r="AH140" s="29">
        <v>0</v>
      </c>
      <c r="AI140" s="29">
        <v>0</v>
      </c>
      <c r="AJ140" s="29">
        <v>0</v>
      </c>
      <c r="AK140" s="29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9">
        <v>0</v>
      </c>
      <c r="AR140" s="29">
        <v>0</v>
      </c>
      <c r="AS140" s="29">
        <v>0</v>
      </c>
      <c r="AT140" s="29">
        <v>0</v>
      </c>
      <c r="AU140" s="29">
        <v>0</v>
      </c>
      <c r="AV140" s="29">
        <v>0</v>
      </c>
      <c r="AW140" s="29">
        <v>0</v>
      </c>
      <c r="AX140" s="29">
        <v>0</v>
      </c>
      <c r="AY140" s="29">
        <v>0</v>
      </c>
      <c r="AZ140" s="29">
        <v>0</v>
      </c>
      <c r="BA140" s="29">
        <v>0</v>
      </c>
      <c r="BB140" s="29">
        <v>0</v>
      </c>
      <c r="BC140" s="29">
        <v>0</v>
      </c>
      <c r="BD140" s="29">
        <v>0</v>
      </c>
      <c r="BE140" s="29">
        <v>0</v>
      </c>
      <c r="BG140" s="4">
        <f t="shared" si="10"/>
        <v>0</v>
      </c>
    </row>
    <row r="141" spans="3:59" x14ac:dyDescent="0.35">
      <c r="C141" s="28"/>
      <c r="D141" s="28"/>
      <c r="E141" s="211"/>
      <c r="G141" s="97"/>
      <c r="H141" s="29">
        <v>0</v>
      </c>
      <c r="I141" s="29">
        <v>0</v>
      </c>
      <c r="J141" s="29">
        <v>0</v>
      </c>
      <c r="K141" s="29">
        <v>0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29">
        <v>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  <c r="AF141" s="29">
        <v>0</v>
      </c>
      <c r="AG141" s="29">
        <v>0</v>
      </c>
      <c r="AH141" s="29">
        <v>0</v>
      </c>
      <c r="AI141" s="29">
        <v>0</v>
      </c>
      <c r="AJ141" s="29">
        <v>0</v>
      </c>
      <c r="AK141" s="29">
        <v>0</v>
      </c>
      <c r="AL141" s="29">
        <v>0</v>
      </c>
      <c r="AM141" s="29">
        <v>0</v>
      </c>
      <c r="AN141" s="29">
        <v>0</v>
      </c>
      <c r="AO141" s="29">
        <v>0</v>
      </c>
      <c r="AP141" s="29">
        <v>0</v>
      </c>
      <c r="AQ141" s="29">
        <v>0</v>
      </c>
      <c r="AR141" s="29">
        <v>0</v>
      </c>
      <c r="AS141" s="29">
        <v>0</v>
      </c>
      <c r="AT141" s="29">
        <v>0</v>
      </c>
      <c r="AU141" s="29">
        <v>0</v>
      </c>
      <c r="AV141" s="29">
        <v>0</v>
      </c>
      <c r="AW141" s="29">
        <v>0</v>
      </c>
      <c r="AX141" s="29">
        <v>0</v>
      </c>
      <c r="AY141" s="29">
        <v>0</v>
      </c>
      <c r="AZ141" s="29">
        <v>0</v>
      </c>
      <c r="BA141" s="29">
        <v>0</v>
      </c>
      <c r="BB141" s="29">
        <v>0</v>
      </c>
      <c r="BC141" s="29">
        <v>0</v>
      </c>
      <c r="BD141" s="29">
        <v>0</v>
      </c>
      <c r="BE141" s="29">
        <v>0</v>
      </c>
      <c r="BG141" s="4">
        <f t="shared" si="10"/>
        <v>0</v>
      </c>
    </row>
    <row r="142" spans="3:59" x14ac:dyDescent="0.35">
      <c r="C142" s="28"/>
      <c r="D142" s="28"/>
      <c r="E142" s="211"/>
      <c r="G142" s="97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35">
      <c r="C143" s="28"/>
      <c r="D143" s="28"/>
      <c r="E143" s="211"/>
      <c r="G143" s="97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35">
      <c r="C144" s="28"/>
      <c r="D144" s="28"/>
      <c r="E144" s="211"/>
      <c r="G144" s="97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35">
      <c r="C145" s="28"/>
      <c r="D145" s="28"/>
      <c r="E145" s="211"/>
      <c r="G145" s="97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35">
      <c r="C146" s="28"/>
      <c r="D146" s="28"/>
      <c r="E146" s="211"/>
      <c r="G146" s="97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35">
      <c r="C147" s="28"/>
      <c r="D147" s="28"/>
      <c r="E147" s="211"/>
      <c r="G147" s="97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35">
      <c r="C148" s="28"/>
      <c r="D148" s="28"/>
      <c r="E148" s="211"/>
      <c r="G148" s="97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35">
      <c r="C149" s="28"/>
      <c r="D149" s="28"/>
      <c r="E149" s="211"/>
      <c r="G149" s="97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35">
      <c r="C150" s="28"/>
      <c r="D150" s="28"/>
      <c r="E150" s="211"/>
      <c r="G150" s="97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35">
      <c r="C151" s="28"/>
      <c r="D151" s="28"/>
      <c r="E151" s="211"/>
      <c r="G151" s="97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35">
      <c r="C152" s="28"/>
      <c r="D152" s="28"/>
      <c r="E152" s="211"/>
      <c r="G152" s="97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35">
      <c r="C153" s="28"/>
      <c r="D153" s="28"/>
      <c r="E153" s="211"/>
      <c r="G153" s="97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35">
      <c r="C154" s="28"/>
      <c r="D154" s="28"/>
      <c r="E154" s="211"/>
      <c r="G154" s="97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35">
      <c r="C155" s="28"/>
      <c r="D155" s="28"/>
      <c r="E155" s="211"/>
      <c r="G155" s="97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35">
      <c r="C156" s="28"/>
      <c r="D156" s="28"/>
      <c r="E156" s="211"/>
      <c r="G156" s="97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35">
      <c r="C157" s="28"/>
      <c r="D157" s="28"/>
      <c r="E157" s="211"/>
      <c r="G157" s="97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35">
      <c r="C158" s="28"/>
      <c r="D158" s="28"/>
      <c r="E158" s="211"/>
      <c r="G158" s="97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35">
      <c r="C159" s="6" t="s">
        <v>6</v>
      </c>
      <c r="D159" s="89"/>
      <c r="E159" s="147"/>
      <c r="F159" s="99"/>
      <c r="G159" s="100"/>
      <c r="H159" s="3">
        <f>SUM(H139:H158)</f>
        <v>0</v>
      </c>
      <c r="I159" s="3">
        <f t="shared" ref="I159:AI159" si="17">SUM(I139:I158)</f>
        <v>0</v>
      </c>
      <c r="J159" s="3">
        <f t="shared" si="17"/>
        <v>0</v>
      </c>
      <c r="K159" s="3">
        <f t="shared" si="17"/>
        <v>0</v>
      </c>
      <c r="L159" s="3">
        <f t="shared" si="17"/>
        <v>0</v>
      </c>
      <c r="M159" s="3">
        <f t="shared" si="17"/>
        <v>0</v>
      </c>
      <c r="N159" s="3">
        <f t="shared" si="17"/>
        <v>0</v>
      </c>
      <c r="O159" s="3">
        <f t="shared" si="17"/>
        <v>0</v>
      </c>
      <c r="P159" s="3">
        <f t="shared" si="17"/>
        <v>0</v>
      </c>
      <c r="Q159" s="3">
        <f t="shared" si="17"/>
        <v>0</v>
      </c>
      <c r="R159" s="3">
        <f t="shared" si="17"/>
        <v>0</v>
      </c>
      <c r="S159" s="3">
        <f t="shared" si="17"/>
        <v>0</v>
      </c>
      <c r="T159" s="3">
        <f t="shared" si="17"/>
        <v>0</v>
      </c>
      <c r="U159" s="3">
        <f t="shared" si="17"/>
        <v>0</v>
      </c>
      <c r="V159" s="3">
        <f t="shared" si="17"/>
        <v>0</v>
      </c>
      <c r="W159" s="3">
        <f t="shared" si="17"/>
        <v>0</v>
      </c>
      <c r="X159" s="3">
        <f t="shared" si="17"/>
        <v>0</v>
      </c>
      <c r="Y159" s="3">
        <f t="shared" si="17"/>
        <v>0</v>
      </c>
      <c r="Z159" s="3">
        <f t="shared" si="17"/>
        <v>0</v>
      </c>
      <c r="AA159" s="3">
        <f t="shared" si="17"/>
        <v>0</v>
      </c>
      <c r="AB159" s="3">
        <f t="shared" si="17"/>
        <v>0</v>
      </c>
      <c r="AC159" s="3">
        <f t="shared" si="17"/>
        <v>0</v>
      </c>
      <c r="AD159" s="3">
        <f t="shared" si="17"/>
        <v>0</v>
      </c>
      <c r="AE159" s="3">
        <f t="shared" si="17"/>
        <v>0</v>
      </c>
      <c r="AF159" s="3">
        <f t="shared" si="17"/>
        <v>0</v>
      </c>
      <c r="AG159" s="3">
        <f t="shared" si="17"/>
        <v>0</v>
      </c>
      <c r="AH159" s="3">
        <f t="shared" si="17"/>
        <v>0</v>
      </c>
      <c r="AI159" s="3">
        <f t="shared" si="17"/>
        <v>0</v>
      </c>
      <c r="AJ159" s="3">
        <f t="shared" ref="AJ159:BE159" si="18">SUM(AJ139:AJ158)</f>
        <v>0</v>
      </c>
      <c r="AK159" s="3">
        <f t="shared" si="18"/>
        <v>0</v>
      </c>
      <c r="AL159" s="3">
        <f t="shared" si="18"/>
        <v>0</v>
      </c>
      <c r="AM159" s="3">
        <f t="shared" si="18"/>
        <v>0</v>
      </c>
      <c r="AN159" s="3">
        <f t="shared" si="18"/>
        <v>0</v>
      </c>
      <c r="AO159" s="3">
        <f t="shared" si="18"/>
        <v>0</v>
      </c>
      <c r="AP159" s="3">
        <f t="shared" si="18"/>
        <v>0</v>
      </c>
      <c r="AQ159" s="3">
        <f t="shared" si="18"/>
        <v>0</v>
      </c>
      <c r="AR159" s="3">
        <f t="shared" si="18"/>
        <v>0</v>
      </c>
      <c r="AS159" s="3">
        <f t="shared" si="18"/>
        <v>0</v>
      </c>
      <c r="AT159" s="3">
        <f t="shared" si="18"/>
        <v>0</v>
      </c>
      <c r="AU159" s="3">
        <f t="shared" si="18"/>
        <v>0</v>
      </c>
      <c r="AV159" s="3">
        <f t="shared" si="18"/>
        <v>0</v>
      </c>
      <c r="AW159" s="3">
        <f t="shared" si="18"/>
        <v>0</v>
      </c>
      <c r="AX159" s="3">
        <f t="shared" si="18"/>
        <v>0</v>
      </c>
      <c r="AY159" s="3">
        <f t="shared" si="18"/>
        <v>0</v>
      </c>
      <c r="AZ159" s="3">
        <f t="shared" si="18"/>
        <v>0</v>
      </c>
      <c r="BA159" s="3">
        <f t="shared" si="18"/>
        <v>0</v>
      </c>
      <c r="BB159" s="3">
        <f t="shared" si="18"/>
        <v>0</v>
      </c>
      <c r="BC159" s="3">
        <f t="shared" si="18"/>
        <v>0</v>
      </c>
      <c r="BD159" s="3">
        <f t="shared" si="18"/>
        <v>0</v>
      </c>
      <c r="BE159" s="3">
        <f t="shared" si="18"/>
        <v>0</v>
      </c>
      <c r="BG159" s="3">
        <f t="shared" si="10"/>
        <v>0</v>
      </c>
    </row>
    <row r="160" spans="3:59" x14ac:dyDescent="0.3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35">
      <c r="C161" s="1" t="s">
        <v>54</v>
      </c>
      <c r="D161" s="1" t="s">
        <v>105</v>
      </c>
      <c r="E161" s="1" t="s">
        <v>75</v>
      </c>
      <c r="F161" s="1"/>
      <c r="G161" s="1"/>
      <c r="H161" s="1" t="s">
        <v>25</v>
      </c>
      <c r="I161" s="1" t="s">
        <v>25</v>
      </c>
      <c r="J161" s="1" t="s">
        <v>25</v>
      </c>
      <c r="K161" s="1" t="s">
        <v>25</v>
      </c>
      <c r="L161" s="1" t="s">
        <v>25</v>
      </c>
      <c r="M161" s="1" t="s">
        <v>25</v>
      </c>
      <c r="N161" s="1" t="s">
        <v>25</v>
      </c>
      <c r="O161" s="1" t="s">
        <v>25</v>
      </c>
      <c r="P161" s="1" t="s">
        <v>25</v>
      </c>
      <c r="Q161" s="1" t="s">
        <v>25</v>
      </c>
      <c r="R161" s="1" t="s">
        <v>25</v>
      </c>
      <c r="S161" s="1" t="s">
        <v>25</v>
      </c>
      <c r="T161" s="1" t="s">
        <v>25</v>
      </c>
      <c r="U161" s="1" t="s">
        <v>25</v>
      </c>
      <c r="V161" s="1" t="s">
        <v>25</v>
      </c>
      <c r="W161" s="1" t="s">
        <v>25</v>
      </c>
      <c r="X161" s="1" t="s">
        <v>25</v>
      </c>
      <c r="Y161" s="1" t="s">
        <v>25</v>
      </c>
      <c r="Z161" s="1" t="s">
        <v>25</v>
      </c>
      <c r="AA161" s="1" t="s">
        <v>25</v>
      </c>
      <c r="AB161" s="1" t="s">
        <v>25</v>
      </c>
      <c r="AC161" s="1" t="s">
        <v>25</v>
      </c>
      <c r="AD161" s="1" t="s">
        <v>25</v>
      </c>
      <c r="AE161" s="1" t="s">
        <v>25</v>
      </c>
      <c r="AF161" s="1" t="s">
        <v>25</v>
      </c>
      <c r="AG161" s="1" t="s">
        <v>25</v>
      </c>
      <c r="AH161" s="1" t="s">
        <v>25</v>
      </c>
      <c r="AI161" s="1" t="s">
        <v>25</v>
      </c>
      <c r="AJ161" s="1" t="s">
        <v>25</v>
      </c>
      <c r="AK161" s="1" t="s">
        <v>25</v>
      </c>
      <c r="AL161" s="1" t="s">
        <v>25</v>
      </c>
      <c r="AM161" s="1" t="s">
        <v>25</v>
      </c>
      <c r="AN161" s="1" t="s">
        <v>25</v>
      </c>
      <c r="AO161" s="1" t="s">
        <v>25</v>
      </c>
      <c r="AP161" s="1" t="s">
        <v>25</v>
      </c>
      <c r="AQ161" s="1" t="s">
        <v>25</v>
      </c>
      <c r="AR161" s="1" t="s">
        <v>25</v>
      </c>
      <c r="AS161" s="1" t="s">
        <v>25</v>
      </c>
      <c r="AT161" s="1" t="s">
        <v>25</v>
      </c>
      <c r="AU161" s="1" t="s">
        <v>25</v>
      </c>
      <c r="AV161" s="1" t="s">
        <v>25</v>
      </c>
      <c r="AW161" s="1" t="s">
        <v>25</v>
      </c>
      <c r="AX161" s="1" t="s">
        <v>25</v>
      </c>
      <c r="AY161" s="1" t="s">
        <v>25</v>
      </c>
      <c r="AZ161" s="1" t="s">
        <v>25</v>
      </c>
      <c r="BA161" s="1" t="s">
        <v>25</v>
      </c>
      <c r="BB161" s="1" t="s">
        <v>25</v>
      </c>
      <c r="BC161" s="1" t="s">
        <v>25</v>
      </c>
      <c r="BD161" s="1" t="s">
        <v>25</v>
      </c>
      <c r="BE161" s="1" t="s">
        <v>25</v>
      </c>
      <c r="BG161" s="4"/>
    </row>
    <row r="162" spans="3:59" x14ac:dyDescent="0.35">
      <c r="C162" s="28"/>
      <c r="D162" s="28"/>
      <c r="E162" s="28"/>
      <c r="F162" s="180"/>
      <c r="G162" s="96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35">
      <c r="C163" s="28"/>
      <c r="D163" s="28"/>
      <c r="E163" s="28"/>
      <c r="G163" s="96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35">
      <c r="C164" s="28"/>
      <c r="D164" s="28"/>
      <c r="E164" s="28"/>
      <c r="G164" s="96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35">
      <c r="C165" s="28"/>
      <c r="D165" s="28"/>
      <c r="E165" s="28"/>
      <c r="G165" s="96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35">
      <c r="C166" s="28"/>
      <c r="D166" s="28"/>
      <c r="E166" s="28"/>
      <c r="G166" s="96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35">
      <c r="C167" s="28"/>
      <c r="D167" s="28"/>
      <c r="E167" s="28"/>
      <c r="G167" s="96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35">
      <c r="C168" s="28"/>
      <c r="D168" s="28"/>
      <c r="E168" s="28"/>
      <c r="G168" s="96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35">
      <c r="C169" s="28"/>
      <c r="D169" s="28"/>
      <c r="E169" s="28"/>
      <c r="G169" s="96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35">
      <c r="C170" s="28"/>
      <c r="D170" s="28"/>
      <c r="E170" s="28"/>
      <c r="G170" s="96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35">
      <c r="C171" s="28"/>
      <c r="D171" s="28"/>
      <c r="E171" s="28"/>
      <c r="G171" s="96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35">
      <c r="C172" s="28"/>
      <c r="D172" s="28"/>
      <c r="E172" s="28"/>
      <c r="G172" s="96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35">
      <c r="C173" s="28"/>
      <c r="D173" s="28"/>
      <c r="E173" s="28"/>
      <c r="G173" s="96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35">
      <c r="C174" s="28"/>
      <c r="D174" s="28"/>
      <c r="E174" s="28"/>
      <c r="G174" s="96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35">
      <c r="C175" s="28"/>
      <c r="D175" s="28"/>
      <c r="E175" s="28"/>
      <c r="G175" s="96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35">
      <c r="C176" s="28"/>
      <c r="D176" s="28"/>
      <c r="E176" s="28"/>
      <c r="G176" s="96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35">
      <c r="C177" s="28"/>
      <c r="D177" s="28"/>
      <c r="E177" s="28"/>
      <c r="G177" s="96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35">
      <c r="C178" s="28"/>
      <c r="D178" s="28"/>
      <c r="E178" s="28"/>
      <c r="G178" s="96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35">
      <c r="C179" s="6" t="s">
        <v>7</v>
      </c>
      <c r="D179" s="89"/>
      <c r="E179" s="89"/>
      <c r="F179" s="53"/>
      <c r="G179" s="40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3">
        <f t="shared" si="19"/>
        <v>0</v>
      </c>
    </row>
    <row r="180" spans="3:59" x14ac:dyDescent="0.3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" thickBot="1" x14ac:dyDescent="0.4">
      <c r="C181" s="59" t="s">
        <v>8</v>
      </c>
      <c r="D181" s="59"/>
      <c r="E181" s="59"/>
      <c r="H181" s="60">
        <f>H136-H159-H179</f>
        <v>0</v>
      </c>
      <c r="I181" s="60">
        <f t="shared" ref="I181:AI181" si="22">I136-I159-I179</f>
        <v>0</v>
      </c>
      <c r="J181" s="60">
        <f t="shared" si="22"/>
        <v>0</v>
      </c>
      <c r="K181" s="60">
        <f t="shared" si="22"/>
        <v>0</v>
      </c>
      <c r="L181" s="60">
        <f>L136-L159-L179</f>
        <v>0</v>
      </c>
      <c r="M181" s="60">
        <f t="shared" si="22"/>
        <v>0</v>
      </c>
      <c r="N181" s="60">
        <f t="shared" si="22"/>
        <v>0</v>
      </c>
      <c r="O181" s="60">
        <f t="shared" si="22"/>
        <v>0</v>
      </c>
      <c r="P181" s="60">
        <f t="shared" si="22"/>
        <v>0</v>
      </c>
      <c r="Q181" s="60">
        <f t="shared" si="22"/>
        <v>0</v>
      </c>
      <c r="R181" s="60">
        <f t="shared" si="22"/>
        <v>0</v>
      </c>
      <c r="S181" s="60">
        <f t="shared" si="22"/>
        <v>0</v>
      </c>
      <c r="T181" s="60">
        <f t="shared" si="22"/>
        <v>0</v>
      </c>
      <c r="U181" s="60">
        <f t="shared" si="22"/>
        <v>0</v>
      </c>
      <c r="V181" s="60">
        <f t="shared" si="22"/>
        <v>0</v>
      </c>
      <c r="W181" s="60">
        <f t="shared" si="22"/>
        <v>0</v>
      </c>
      <c r="X181" s="60">
        <f t="shared" si="22"/>
        <v>0</v>
      </c>
      <c r="Y181" s="60">
        <f t="shared" si="22"/>
        <v>0</v>
      </c>
      <c r="Z181" s="60">
        <f t="shared" si="22"/>
        <v>0</v>
      </c>
      <c r="AA181" s="60">
        <f t="shared" si="22"/>
        <v>0</v>
      </c>
      <c r="AB181" s="60">
        <f t="shared" si="22"/>
        <v>0</v>
      </c>
      <c r="AC181" s="60">
        <f t="shared" si="22"/>
        <v>0</v>
      </c>
      <c r="AD181" s="60">
        <f t="shared" si="22"/>
        <v>0</v>
      </c>
      <c r="AE181" s="60">
        <f t="shared" si="22"/>
        <v>0</v>
      </c>
      <c r="AF181" s="60">
        <f t="shared" si="22"/>
        <v>0</v>
      </c>
      <c r="AG181" s="60">
        <f t="shared" si="22"/>
        <v>0</v>
      </c>
      <c r="AH181" s="60">
        <f t="shared" si="22"/>
        <v>0</v>
      </c>
      <c r="AI181" s="60">
        <f t="shared" si="22"/>
        <v>0</v>
      </c>
      <c r="AJ181" s="60">
        <f t="shared" ref="AJ181:BE181" si="23">AJ136-AJ159-AJ179</f>
        <v>0</v>
      </c>
      <c r="AK181" s="60">
        <f t="shared" si="23"/>
        <v>0</v>
      </c>
      <c r="AL181" s="60">
        <f t="shared" si="23"/>
        <v>0</v>
      </c>
      <c r="AM181" s="60">
        <f t="shared" si="23"/>
        <v>0</v>
      </c>
      <c r="AN181" s="60">
        <f t="shared" si="23"/>
        <v>0</v>
      </c>
      <c r="AO181" s="60">
        <f t="shared" si="23"/>
        <v>0</v>
      </c>
      <c r="AP181" s="60">
        <f t="shared" si="23"/>
        <v>0</v>
      </c>
      <c r="AQ181" s="60">
        <f t="shared" si="23"/>
        <v>0</v>
      </c>
      <c r="AR181" s="60">
        <f t="shared" si="23"/>
        <v>0</v>
      </c>
      <c r="AS181" s="60">
        <f t="shared" si="23"/>
        <v>0</v>
      </c>
      <c r="AT181" s="60">
        <f t="shared" si="23"/>
        <v>0</v>
      </c>
      <c r="AU181" s="60">
        <f t="shared" si="23"/>
        <v>0</v>
      </c>
      <c r="AV181" s="60">
        <f t="shared" si="23"/>
        <v>0</v>
      </c>
      <c r="AW181" s="60">
        <f t="shared" si="23"/>
        <v>0</v>
      </c>
      <c r="AX181" s="60">
        <f t="shared" si="23"/>
        <v>0</v>
      </c>
      <c r="AY181" s="60">
        <f t="shared" si="23"/>
        <v>0</v>
      </c>
      <c r="AZ181" s="60">
        <f t="shared" si="23"/>
        <v>0</v>
      </c>
      <c r="BA181" s="60">
        <f t="shared" si="23"/>
        <v>0</v>
      </c>
      <c r="BB181" s="60">
        <f t="shared" si="23"/>
        <v>0</v>
      </c>
      <c r="BC181" s="60">
        <f t="shared" si="23"/>
        <v>0</v>
      </c>
      <c r="BD181" s="60">
        <f t="shared" si="23"/>
        <v>0</v>
      </c>
      <c r="BE181" s="60">
        <f t="shared" si="23"/>
        <v>0</v>
      </c>
      <c r="BG181" s="3">
        <f t="shared" si="19"/>
        <v>0</v>
      </c>
    </row>
    <row r="182" spans="3:59" x14ac:dyDescent="0.3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3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r+oqhvIdMVvE7Cti3vmfDVpXThcuGPgBIGVUVrF8VyHCqWWzYBLTsRrrtiV78vjoMMtF+hbYPl8842A5feM1rQ==" saltValue="q+1+QO++4JaP+W1lzrcm3A==" spinCount="100000" sheet="1" formatCells="0" formatColumns="0" formatRows="0" insertColumns="0" insertRows="0"/>
  <phoneticPr fontId="3" type="noConversion"/>
  <conditionalFormatting sqref="D97:BE97 C98:BE114">
    <cfRule type="expression" dxfId="6" priority="3">
      <formula>$C$97="SKAL IKKE FYLLES UT"</formula>
    </cfRule>
  </conditionalFormatting>
  <conditionalFormatting sqref="E125">
    <cfRule type="expression" dxfId="1" priority="2">
      <formula>$C$97="SKAL IKKE FYLLES UT"</formula>
    </cfRule>
  </conditionalFormatting>
  <conditionalFormatting sqref="E138">
    <cfRule type="expression" dxfId="0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E162:E178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MEG'!$B$30:$B$37</xm:f>
          </x14:formula1>
          <xm:sqref>F44:F94 F98:F113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topLeftCell="B1" workbookViewId="0">
      <pane ySplit="3" topLeftCell="A4" activePane="bottomLeft" state="frozen"/>
      <selection pane="bottomLeft" activeCell="D55" sqref="D55"/>
    </sheetView>
  </sheetViews>
  <sheetFormatPr defaultColWidth="11.453125" defaultRowHeight="14.5" x14ac:dyDescent="0.35"/>
  <cols>
    <col min="3" max="3" width="47.7265625" bestFit="1" customWidth="1"/>
    <col min="4" max="4" width="61.36328125" bestFit="1" customWidth="1"/>
    <col min="7" max="56" width="12.6328125" customWidth="1"/>
  </cols>
  <sheetData>
    <row r="2" spans="3:56" x14ac:dyDescent="0.3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35">
      <c r="C3" s="1" t="s">
        <v>161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5" x14ac:dyDescent="0.45">
      <c r="C5" s="183" t="s">
        <v>163</v>
      </c>
      <c r="D5" s="184"/>
      <c r="E5" s="184"/>
      <c r="F5" s="184"/>
      <c r="G5" s="185" t="str">
        <f>'(1) Detaljerte budsjetter'!H3</f>
        <v/>
      </c>
      <c r="H5" s="185" t="str">
        <f>'(1) Detaljerte budsjetter'!I3</f>
        <v/>
      </c>
      <c r="I5" s="185" t="str">
        <f>'(1) Detaljerte budsjetter'!J3</f>
        <v/>
      </c>
      <c r="J5" s="185" t="str">
        <f>'(1) Detaljerte budsjetter'!K3</f>
        <v/>
      </c>
      <c r="K5" s="185" t="str">
        <f>'(1) Detaljerte budsjetter'!L3</f>
        <v/>
      </c>
      <c r="L5" s="185" t="str">
        <f>'(1) Detaljerte budsjetter'!M3</f>
        <v/>
      </c>
      <c r="M5" s="185" t="str">
        <f>'(1) Detaljerte budsjetter'!N3</f>
        <v/>
      </c>
      <c r="N5" s="185" t="str">
        <f>'(1) Detaljerte budsjetter'!O3</f>
        <v/>
      </c>
      <c r="O5" s="185" t="str">
        <f>'(1) Detaljerte budsjetter'!P3</f>
        <v/>
      </c>
      <c r="P5" s="185" t="str">
        <f>'(1) Detaljerte budsjetter'!Q3</f>
        <v/>
      </c>
      <c r="Q5" s="185" t="str">
        <f>'(1) Detaljerte budsjetter'!R3</f>
        <v/>
      </c>
      <c r="R5" s="185" t="str">
        <f>'(1) Detaljerte budsjetter'!S3</f>
        <v/>
      </c>
      <c r="S5" s="185" t="str">
        <f>'(1) Detaljerte budsjetter'!T3</f>
        <v/>
      </c>
      <c r="T5" s="185" t="str">
        <f>'(1) Detaljerte budsjetter'!U3</f>
        <v/>
      </c>
      <c r="U5" s="185" t="str">
        <f>'(1) Detaljerte budsjetter'!V3</f>
        <v/>
      </c>
      <c r="V5" s="185" t="str">
        <f>'(1) Detaljerte budsjetter'!W3</f>
        <v/>
      </c>
      <c r="W5" s="185" t="str">
        <f>'(1) Detaljerte budsjetter'!X3</f>
        <v/>
      </c>
      <c r="X5" s="185" t="str">
        <f>'(1) Detaljerte budsjetter'!Y3</f>
        <v/>
      </c>
      <c r="Y5" s="185" t="str">
        <f>'(1) Detaljerte budsjetter'!Z3</f>
        <v/>
      </c>
      <c r="Z5" s="185" t="str">
        <f>'(1) Detaljerte budsjetter'!AA3</f>
        <v/>
      </c>
      <c r="AA5" s="185" t="str">
        <f>'(1) Detaljerte budsjetter'!AB3</f>
        <v/>
      </c>
      <c r="AB5" s="185" t="str">
        <f>'(1) Detaljerte budsjetter'!AC3</f>
        <v/>
      </c>
      <c r="AC5" s="185" t="str">
        <f>'(1) Detaljerte budsjetter'!AD3</f>
        <v/>
      </c>
      <c r="AD5" s="185" t="str">
        <f>'(1) Detaljerte budsjetter'!AE3</f>
        <v/>
      </c>
      <c r="AE5" s="185" t="str">
        <f>'(1) Detaljerte budsjetter'!AF3</f>
        <v/>
      </c>
      <c r="AF5" s="185" t="str">
        <f>'(1) Detaljerte budsjetter'!AG3</f>
        <v/>
      </c>
      <c r="AG5" s="185" t="str">
        <f>'(1) Detaljerte budsjetter'!AH3</f>
        <v/>
      </c>
      <c r="AH5" s="185" t="str">
        <f>'(1) Detaljerte budsjetter'!AI3</f>
        <v/>
      </c>
      <c r="AI5" s="185" t="str">
        <f>'(1) Detaljerte budsjetter'!AJ3</f>
        <v/>
      </c>
      <c r="AJ5" s="185" t="str">
        <f>'(1) Detaljerte budsjetter'!AK3</f>
        <v/>
      </c>
      <c r="AK5" s="185" t="str">
        <f>'(1) Detaljerte budsjetter'!AL3</f>
        <v/>
      </c>
      <c r="AL5" s="185" t="str">
        <f>'(1) Detaljerte budsjetter'!AM3</f>
        <v/>
      </c>
      <c r="AM5" s="185" t="str">
        <f>'(1) Detaljerte budsjetter'!AN3</f>
        <v/>
      </c>
      <c r="AN5" s="185" t="str">
        <f>'(1) Detaljerte budsjetter'!AO3</f>
        <v/>
      </c>
      <c r="AO5" s="185" t="str">
        <f>'(1) Detaljerte budsjetter'!AP3</f>
        <v/>
      </c>
      <c r="AP5" s="185" t="str">
        <f>'(1) Detaljerte budsjetter'!AQ3</f>
        <v/>
      </c>
      <c r="AQ5" s="185" t="str">
        <f>'(1) Detaljerte budsjetter'!AR3</f>
        <v/>
      </c>
      <c r="AR5" s="185" t="str">
        <f>'(1) Detaljerte budsjetter'!AS3</f>
        <v/>
      </c>
      <c r="AS5" s="185" t="str">
        <f>'(1) Detaljerte budsjetter'!AT3</f>
        <v/>
      </c>
      <c r="AT5" s="185" t="str">
        <f>'(1) Detaljerte budsjetter'!AU3</f>
        <v/>
      </c>
      <c r="AU5" s="185" t="str">
        <f>'(1) Detaljerte budsjetter'!AV3</f>
        <v/>
      </c>
      <c r="AV5" s="185" t="str">
        <f>'(1) Detaljerte budsjetter'!AW3</f>
        <v/>
      </c>
      <c r="AW5" s="185" t="str">
        <f>'(1) Detaljerte budsjetter'!AX3</f>
        <v/>
      </c>
      <c r="AX5" s="185" t="str">
        <f>'(1) Detaljerte budsjetter'!AY3</f>
        <v/>
      </c>
      <c r="AY5" s="185" t="str">
        <f>'(1) Detaljerte budsjetter'!AZ3</f>
        <v/>
      </c>
      <c r="AZ5" s="185" t="str">
        <f>'(1) Detaljerte budsjetter'!BA3</f>
        <v/>
      </c>
      <c r="BA5" s="185" t="str">
        <f>'(1) Detaljerte budsjetter'!BB3</f>
        <v/>
      </c>
      <c r="BB5" s="185" t="str">
        <f>'(1) Detaljerte budsjetter'!BC3</f>
        <v/>
      </c>
      <c r="BC5" s="185" t="str">
        <f>'(1) Detaljerte budsjetter'!BD3</f>
        <v/>
      </c>
      <c r="BD5" s="185" t="str">
        <f>'(1) Detaljerte budsjetter'!BE3</f>
        <v/>
      </c>
    </row>
    <row r="6" spans="3:56" x14ac:dyDescent="0.35">
      <c r="C6" t="s">
        <v>164</v>
      </c>
    </row>
    <row r="7" spans="3:56" x14ac:dyDescent="0.35">
      <c r="C7" t="s">
        <v>168</v>
      </c>
    </row>
    <row r="9" spans="3:56" x14ac:dyDescent="0.35">
      <c r="C9" s="1" t="s">
        <v>70</v>
      </c>
      <c r="D9" s="1" t="s">
        <v>103</v>
      </c>
      <c r="E9" s="1"/>
      <c r="F9" s="1"/>
      <c r="G9" s="1" t="s">
        <v>51</v>
      </c>
    </row>
    <row r="10" spans="3:56" x14ac:dyDescent="0.35">
      <c r="C10" s="26" t="s">
        <v>10</v>
      </c>
      <c r="D10" s="82" t="s">
        <v>235</v>
      </c>
      <c r="E10" s="83"/>
      <c r="F10" s="84"/>
      <c r="G10" s="85" t="str">
        <f>VLOOKUP($C$10,'Forutsetninger ENOVA (skjules)'!$K$1:$CJ$6,MATCH('(1) Detaljerte budsjetter'!H1,'Forutsetninger ENOVA (skjules)'!$K$1:$CJ$1))</f>
        <v>(1) Kvotepliktig utslipp (unntatt luftfart og petroleum)</v>
      </c>
      <c r="H10" s="85" t="str">
        <f>VLOOKUP($C$10,'Forutsetninger ENOVA (skjules)'!$K$1:$CJ$6,MATCH('(1) Detaljerte budsjetter'!I1,'Forutsetninger ENOVA (skjules)'!$K$1:$CJ$1))</f>
        <v>(1) Kvotepliktig utslipp (unntatt luftfart og petroleum)</v>
      </c>
      <c r="I10" s="85" t="str">
        <f>VLOOKUP($C$10,'Forutsetninger ENOVA (skjules)'!$K$1:$CJ$6,MATCH('(1) Detaljerte budsjetter'!J1,'Forutsetninger ENOVA (skjules)'!$K$1:$CJ$1))</f>
        <v>(1) Kvotepliktig utslipp (unntatt luftfart og petroleum)</v>
      </c>
      <c r="J10" s="85" t="str">
        <f>VLOOKUP($C$10,'Forutsetninger ENOVA (skjules)'!$K$1:$CJ$6,MATCH('(1) Detaljerte budsjetter'!K1,'Forutsetninger ENOVA (skjules)'!$K$1:$CJ$1))</f>
        <v>(1) Kvotepliktig utslipp (unntatt luftfart og petroleum)</v>
      </c>
      <c r="K10" s="85" t="str">
        <f>VLOOKUP($C$10,'Forutsetninger ENOVA (skjules)'!$K$1:$CJ$6,MATCH('(1) Detaljerte budsjetter'!L1,'Forutsetninger ENOVA (skjules)'!$K$1:$CJ$1))</f>
        <v>(1) Kvotepliktig utslipp (unntatt luftfart og petroleum)</v>
      </c>
      <c r="L10" s="85" t="str">
        <f>VLOOKUP($C$10,'Forutsetninger ENOVA (skjules)'!$K$1:$CJ$6,MATCH('(1) Detaljerte budsjetter'!M1,'Forutsetninger ENOVA (skjules)'!$K$1:$CJ$1))</f>
        <v>(1) Kvotepliktig utslipp (unntatt luftfart og petroleum)</v>
      </c>
      <c r="M10" s="85" t="str">
        <f>VLOOKUP($C$10,'Forutsetninger ENOVA (skjules)'!$K$1:$CJ$6,MATCH('(1) Detaljerte budsjetter'!N1,'Forutsetninger ENOVA (skjules)'!$K$1:$CJ$1))</f>
        <v>(1) Kvotepliktig utslipp (unntatt luftfart og petroleum)</v>
      </c>
      <c r="N10" s="85" t="str">
        <f>VLOOKUP($C$10,'Forutsetninger ENOVA (skjules)'!$K$1:$CJ$6,MATCH('(1) Detaljerte budsjetter'!O1,'Forutsetninger ENOVA (skjules)'!$K$1:$CJ$1))</f>
        <v>(1) Kvotepliktig utslipp (unntatt luftfart og petroleum)</v>
      </c>
      <c r="O10" s="85" t="str">
        <f>VLOOKUP($C$10,'Forutsetninger ENOVA (skjules)'!$K$1:$CJ$6,MATCH('(1) Detaljerte budsjetter'!P1,'Forutsetninger ENOVA (skjules)'!$K$1:$CJ$1))</f>
        <v>(1) Kvotepliktig utslipp (unntatt luftfart og petroleum)</v>
      </c>
      <c r="P10" s="85" t="str">
        <f>VLOOKUP($C$10,'Forutsetninger ENOVA (skjules)'!$K$1:$CJ$6,MATCH('(1) Detaljerte budsjetter'!Q1,'Forutsetninger ENOVA (skjules)'!$K$1:$CJ$1))</f>
        <v>(1) Kvotepliktig utslipp (unntatt luftfart og petroleum)</v>
      </c>
      <c r="Q10" s="85" t="str">
        <f>VLOOKUP($C$10,'Forutsetninger ENOVA (skjules)'!$K$1:$CJ$6,MATCH('(1) Detaljerte budsjetter'!R1,'Forutsetninger ENOVA (skjules)'!$K$1:$CJ$1))</f>
        <v>(1) Kvotepliktig utslipp (unntatt luftfart og petroleum)</v>
      </c>
      <c r="R10" s="85" t="str">
        <f>VLOOKUP($C$10,'Forutsetninger ENOVA (skjules)'!$K$1:$CJ$6,MATCH('(1) Detaljerte budsjetter'!S1,'Forutsetninger ENOVA (skjules)'!$K$1:$CJ$1))</f>
        <v>(1) Kvotepliktig utslipp (unntatt luftfart og petroleum)</v>
      </c>
      <c r="S10" s="85" t="str">
        <f>VLOOKUP($C$10,'Forutsetninger ENOVA (skjules)'!$K$1:$CJ$6,MATCH('(1) Detaljerte budsjetter'!T1,'Forutsetninger ENOVA (skjules)'!$K$1:$CJ$1))</f>
        <v>(1) Kvotepliktig utslipp (unntatt luftfart og petroleum)</v>
      </c>
      <c r="T10" s="85" t="str">
        <f>VLOOKUP($C$10,'Forutsetninger ENOVA (skjules)'!$K$1:$CJ$6,MATCH('(1) Detaljerte budsjetter'!U1,'Forutsetninger ENOVA (skjules)'!$K$1:$CJ$1))</f>
        <v>(1) Kvotepliktig utslipp (unntatt luftfart og petroleum)</v>
      </c>
      <c r="U10" s="85" t="str">
        <f>VLOOKUP($C$10,'Forutsetninger ENOVA (skjules)'!$K$1:$CJ$6,MATCH('(1) Detaljerte budsjetter'!V1,'Forutsetninger ENOVA (skjules)'!$K$1:$CJ$1))</f>
        <v>(1) Kvotepliktig utslipp (unntatt luftfart og petroleum)</v>
      </c>
      <c r="V10" s="85" t="str">
        <f>VLOOKUP($C$10,'Forutsetninger ENOVA (skjules)'!$K$1:$CJ$6,MATCH('(1) Detaljerte budsjetter'!W1,'Forutsetninger ENOVA (skjules)'!$K$1:$CJ$1))</f>
        <v>(1) Kvotepliktig utslipp (unntatt luftfart og petroleum)</v>
      </c>
      <c r="W10" s="85" t="str">
        <f>VLOOKUP($C$10,'Forutsetninger ENOVA (skjules)'!$K$1:$CJ$6,MATCH('(1) Detaljerte budsjetter'!X1,'Forutsetninger ENOVA (skjules)'!$K$1:$CJ$1))</f>
        <v>(1) Kvotepliktig utslipp (unntatt luftfart og petroleum)</v>
      </c>
      <c r="X10" s="85" t="str">
        <f>VLOOKUP($C$10,'Forutsetninger ENOVA (skjules)'!$K$1:$CJ$6,MATCH('(1) Detaljerte budsjetter'!Y1,'Forutsetninger ENOVA (skjules)'!$K$1:$CJ$1))</f>
        <v>(1) Kvotepliktig utslipp (unntatt luftfart og petroleum)</v>
      </c>
      <c r="Y10" s="85" t="str">
        <f>VLOOKUP($C$10,'Forutsetninger ENOVA (skjules)'!$K$1:$CJ$6,MATCH('(1) Detaljerte budsjetter'!Z1,'Forutsetninger ENOVA (skjules)'!$K$1:$CJ$1))</f>
        <v>(1) Kvotepliktig utslipp (unntatt luftfart og petroleum)</v>
      </c>
      <c r="Z10" s="85" t="str">
        <f>VLOOKUP($C$10,'Forutsetninger ENOVA (skjules)'!$K$1:$CJ$6,MATCH('(1) Detaljerte budsjetter'!AA1,'Forutsetninger ENOVA (skjules)'!$K$1:$CJ$1))</f>
        <v>(1) Kvotepliktig utslipp (unntatt luftfart og petroleum)</v>
      </c>
      <c r="AA10" s="85" t="str">
        <f>VLOOKUP($C$10,'Forutsetninger ENOVA (skjules)'!$K$1:$CJ$6,MATCH('(1) Detaljerte budsjetter'!AB1,'Forutsetninger ENOVA (skjules)'!$K$1:$CJ$1))</f>
        <v>(1) Kvotepliktig utslipp (unntatt luftfart og petroleum)</v>
      </c>
      <c r="AB10" s="85" t="str">
        <f>VLOOKUP($C$10,'Forutsetninger ENOVA (skjules)'!$K$1:$CJ$6,MATCH('(1) Detaljerte budsjetter'!AC1,'Forutsetninger ENOVA (skjules)'!$K$1:$CJ$1))</f>
        <v>(1) Kvotepliktig utslipp (unntatt luftfart og petroleum)</v>
      </c>
      <c r="AC10" s="85" t="str">
        <f>VLOOKUP($C$10,'Forutsetninger ENOVA (skjules)'!$K$1:$CJ$6,MATCH('(1) Detaljerte budsjetter'!AD1,'Forutsetninger ENOVA (skjules)'!$K$1:$CJ$1))</f>
        <v>(1) Kvotepliktig utslipp (unntatt luftfart og petroleum)</v>
      </c>
      <c r="AD10" s="85" t="str">
        <f>VLOOKUP($C$10,'Forutsetninger ENOVA (skjules)'!$K$1:$CJ$6,MATCH('(1) Detaljerte budsjetter'!AE1,'Forutsetninger ENOVA (skjules)'!$K$1:$CJ$1))</f>
        <v>(1) Kvotepliktig utslipp (unntatt luftfart og petroleum)</v>
      </c>
      <c r="AE10" s="85" t="str">
        <f>VLOOKUP($C$10,'Forutsetninger ENOVA (skjules)'!$K$1:$CJ$6,MATCH('(1) Detaljerte budsjetter'!AF1,'Forutsetninger ENOVA (skjules)'!$K$1:$CJ$1))</f>
        <v>(1) Kvotepliktig utslipp (unntatt luftfart og petroleum)</v>
      </c>
      <c r="AF10" s="85" t="str">
        <f>VLOOKUP($C$10,'Forutsetninger ENOVA (skjules)'!$K$1:$CJ$6,MATCH('(1) Detaljerte budsjetter'!AG1,'Forutsetninger ENOVA (skjules)'!$K$1:$CJ$1))</f>
        <v>(1) Kvotepliktig utslipp (unntatt luftfart og petroleum)</v>
      </c>
      <c r="AG10" s="85" t="str">
        <f>VLOOKUP($C$10,'Forutsetninger ENOVA (skjules)'!$K$1:$CJ$6,MATCH('(1) Detaljerte budsjetter'!AH1,'Forutsetninger ENOVA (skjules)'!$K$1:$CJ$1))</f>
        <v>(1) Kvotepliktig utslipp (unntatt luftfart og petroleum)</v>
      </c>
      <c r="AH10" s="85" t="str">
        <f>VLOOKUP($C$10,'Forutsetninger ENOVA (skjules)'!$K$1:$CJ$6,MATCH('(1) Detaljerte budsjetter'!AI1,'Forutsetninger ENOVA (skjules)'!$K$1:$CJ$1))</f>
        <v>(1) Kvotepliktig utslipp (unntatt luftfart og petroleum)</v>
      </c>
      <c r="AI10" s="85" t="str">
        <f>VLOOKUP($C$10,'Forutsetninger ENOVA (skjules)'!$K$1:$CJ$6,MATCH('(1) Detaljerte budsjetter'!AJ1,'Forutsetninger ENOVA (skjules)'!$K$1:$CJ$1))</f>
        <v>(1) Kvotepliktig utslipp (unntatt luftfart og petroleum)</v>
      </c>
      <c r="AJ10" s="85" t="str">
        <f>VLOOKUP($C$10,'Forutsetninger ENOVA (skjules)'!$K$1:$CJ$6,MATCH('(1) Detaljerte budsjetter'!AK1,'Forutsetninger ENOVA (skjules)'!$K$1:$CJ$1))</f>
        <v>(1) Kvotepliktig utslipp (unntatt luftfart og petroleum)</v>
      </c>
      <c r="AK10" s="85" t="str">
        <f>VLOOKUP($C$10,'Forutsetninger ENOVA (skjules)'!$K$1:$CJ$6,MATCH('(1) Detaljerte budsjetter'!AL1,'Forutsetninger ENOVA (skjules)'!$K$1:$CJ$1))</f>
        <v>(1) Kvotepliktig utslipp (unntatt luftfart og petroleum)</v>
      </c>
      <c r="AL10" s="85" t="str">
        <f>VLOOKUP($C$10,'Forutsetninger ENOVA (skjules)'!$K$1:$CJ$6,MATCH('(1) Detaljerte budsjetter'!AM1,'Forutsetninger ENOVA (skjules)'!$K$1:$CJ$1))</f>
        <v>(1) Kvotepliktig utslipp (unntatt luftfart og petroleum)</v>
      </c>
      <c r="AM10" s="85" t="str">
        <f>VLOOKUP($C$10,'Forutsetninger ENOVA (skjules)'!$K$1:$CJ$6,MATCH('(1) Detaljerte budsjetter'!AN1,'Forutsetninger ENOVA (skjules)'!$K$1:$CJ$1))</f>
        <v>(1) Kvotepliktig utslipp (unntatt luftfart og petroleum)</v>
      </c>
      <c r="AN10" s="85" t="str">
        <f>VLOOKUP($C$10,'Forutsetninger ENOVA (skjules)'!$K$1:$CJ$6,MATCH('(1) Detaljerte budsjetter'!AO1,'Forutsetninger ENOVA (skjules)'!$K$1:$CJ$1))</f>
        <v>(1) Kvotepliktig utslipp (unntatt luftfart og petroleum)</v>
      </c>
      <c r="AO10" s="85" t="str">
        <f>VLOOKUP($C$10,'Forutsetninger ENOVA (skjules)'!$K$1:$CJ$6,MATCH('(1) Detaljerte budsjetter'!AP1,'Forutsetninger ENOVA (skjules)'!$K$1:$CJ$1))</f>
        <v>(1) Kvotepliktig utslipp (unntatt luftfart og petroleum)</v>
      </c>
      <c r="AP10" s="85" t="str">
        <f>VLOOKUP($C$10,'Forutsetninger ENOVA (skjules)'!$K$1:$CJ$6,MATCH('(1) Detaljerte budsjetter'!AQ1,'Forutsetninger ENOVA (skjules)'!$K$1:$CJ$1))</f>
        <v>(1) Kvotepliktig utslipp (unntatt luftfart og petroleum)</v>
      </c>
      <c r="AQ10" s="85" t="str">
        <f>VLOOKUP($C$10,'Forutsetninger ENOVA (skjules)'!$K$1:$CJ$6,MATCH('(1) Detaljerte budsjetter'!AR1,'Forutsetninger ENOVA (skjules)'!$K$1:$CJ$1))</f>
        <v>(1) Kvotepliktig utslipp (unntatt luftfart og petroleum)</v>
      </c>
      <c r="AR10" s="85" t="str">
        <f>VLOOKUP($C$10,'Forutsetninger ENOVA (skjules)'!$K$1:$CJ$6,MATCH('(1) Detaljerte budsjetter'!AS1,'Forutsetninger ENOVA (skjules)'!$K$1:$CJ$1))</f>
        <v>(1) Kvotepliktig utslipp (unntatt luftfart og petroleum)</v>
      </c>
      <c r="AS10" s="85" t="str">
        <f>VLOOKUP($C$10,'Forutsetninger ENOVA (skjules)'!$K$1:$CJ$6,MATCH('(1) Detaljerte budsjetter'!AT1,'Forutsetninger ENOVA (skjules)'!$K$1:$CJ$1))</f>
        <v>(1) Kvotepliktig utslipp (unntatt luftfart og petroleum)</v>
      </c>
      <c r="AT10" s="85" t="str">
        <f>VLOOKUP($C$10,'Forutsetninger ENOVA (skjules)'!$K$1:$CJ$6,MATCH('(1) Detaljerte budsjetter'!AU1,'Forutsetninger ENOVA (skjules)'!$K$1:$CJ$1))</f>
        <v>(1) Kvotepliktig utslipp (unntatt luftfart og petroleum)</v>
      </c>
      <c r="AU10" s="85" t="str">
        <f>VLOOKUP($C$10,'Forutsetninger ENOVA (skjules)'!$K$1:$CJ$6,MATCH('(1) Detaljerte budsjetter'!AV1,'Forutsetninger ENOVA (skjules)'!$K$1:$CJ$1))</f>
        <v>(1) Kvotepliktig utslipp (unntatt luftfart og petroleum)</v>
      </c>
      <c r="AV10" s="85" t="str">
        <f>VLOOKUP($C$10,'Forutsetninger ENOVA (skjules)'!$K$1:$CJ$6,MATCH('(1) Detaljerte budsjetter'!AW1,'Forutsetninger ENOVA (skjules)'!$K$1:$CJ$1))</f>
        <v>(1) Kvotepliktig utslipp (unntatt luftfart og petroleum)</v>
      </c>
      <c r="AW10" s="85" t="str">
        <f>VLOOKUP($C$10,'Forutsetninger ENOVA (skjules)'!$K$1:$CJ$6,MATCH('(1) Detaljerte budsjetter'!AX1,'Forutsetninger ENOVA (skjules)'!$K$1:$CJ$1))</f>
        <v>(1) Kvotepliktig utslipp (unntatt luftfart og petroleum)</v>
      </c>
      <c r="AX10" s="85" t="str">
        <f>VLOOKUP($C$10,'Forutsetninger ENOVA (skjules)'!$K$1:$CJ$6,MATCH('(1) Detaljerte budsjetter'!AY1,'Forutsetninger ENOVA (skjules)'!$K$1:$CJ$1))</f>
        <v>(1) Kvotepliktig utslipp (unntatt luftfart og petroleum)</v>
      </c>
      <c r="AY10" s="85" t="str">
        <f>VLOOKUP($C$10,'Forutsetninger ENOVA (skjules)'!$K$1:$CJ$6,MATCH('(1) Detaljerte budsjetter'!AZ1,'Forutsetninger ENOVA (skjules)'!$K$1:$CJ$1))</f>
        <v>(1) Kvotepliktig utslipp (unntatt luftfart og petroleum)</v>
      </c>
      <c r="AZ10" s="85" t="str">
        <f>VLOOKUP($C$10,'Forutsetninger ENOVA (skjules)'!$K$1:$CJ$6,MATCH('(1) Detaljerte budsjetter'!BA1,'Forutsetninger ENOVA (skjules)'!$K$1:$CJ$1))</f>
        <v>(1) Kvotepliktig utslipp (unntatt luftfart og petroleum)</v>
      </c>
      <c r="BA10" s="85" t="str">
        <f>VLOOKUP($C$10,'Forutsetninger ENOVA (skjules)'!$K$1:$CJ$6,MATCH('(1) Detaljerte budsjetter'!BB1,'Forutsetninger ENOVA (skjules)'!$K$1:$CJ$1))</f>
        <v>(1) Kvotepliktig utslipp (unntatt luftfart og petroleum)</v>
      </c>
      <c r="BB10" s="85" t="str">
        <f>VLOOKUP($C$10,'Forutsetninger ENOVA (skjules)'!$K$1:$CJ$6,MATCH('(1) Detaljerte budsjetter'!BC1,'Forutsetninger ENOVA (skjules)'!$K$1:$CJ$1))</f>
        <v>(1) Kvotepliktig utslipp (unntatt luftfart og petroleum)</v>
      </c>
      <c r="BC10" s="85" t="str">
        <f>VLOOKUP($C$10,'Forutsetninger ENOVA (skjules)'!$K$1:$CJ$6,MATCH('(1) Detaljerte budsjetter'!BD1,'Forutsetninger ENOVA (skjules)'!$K$1:$CJ$1))</f>
        <v>(1) Kvotepliktig utslipp (unntatt luftfart og petroleum)</v>
      </c>
      <c r="BD10" s="85" t="str">
        <f>VLOOKUP($C$10,'Forutsetninger ENOVA (skjules)'!$K$1:$CJ$6,MATCH('(1) Detaljerte budsjetter'!BE1,'Forutsetninger ENOVA (skjules)'!$K$1:$CJ$1))</f>
        <v>(1) Kvotepliktig utslipp (unntatt luftfart og petroleum)</v>
      </c>
    </row>
    <row r="11" spans="3:56" x14ac:dyDescent="0.35">
      <c r="C11" s="26"/>
      <c r="D11" s="26"/>
      <c r="E11" s="86"/>
      <c r="F11" s="8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35">
      <c r="C12" s="26"/>
      <c r="D12" s="26"/>
      <c r="E12" s="86"/>
      <c r="F12" s="87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35">
      <c r="C13" s="26"/>
      <c r="D13" s="26"/>
      <c r="E13" s="86"/>
      <c r="F13" s="8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35">
      <c r="C14" s="26"/>
      <c r="D14" s="26"/>
      <c r="E14" s="86"/>
      <c r="F14" s="8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35">
      <c r="C15" s="26"/>
      <c r="D15" s="26"/>
      <c r="E15" s="86"/>
      <c r="F15" s="8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x14ac:dyDescent="0.35">
      <c r="C16" s="26"/>
      <c r="D16" s="26"/>
      <c r="E16" s="86"/>
      <c r="F16" s="8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35">
      <c r="C17" s="26"/>
      <c r="D17" s="26"/>
      <c r="E17" s="86"/>
      <c r="F17" s="8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35">
      <c r="C18" s="26"/>
      <c r="D18" s="26"/>
      <c r="E18" s="86"/>
      <c r="F18" s="8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35">
      <c r="C19" s="26"/>
      <c r="D19" s="26"/>
      <c r="E19" s="86"/>
      <c r="F19" s="8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35">
      <c r="C20" s="26"/>
      <c r="D20" s="26"/>
      <c r="E20" s="86"/>
      <c r="F20" s="8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35">
      <c r="C21" s="26"/>
      <c r="D21" s="26"/>
      <c r="E21" s="86"/>
      <c r="F21" s="8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35">
      <c r="C22" s="26"/>
      <c r="D22" s="26"/>
      <c r="E22" s="86"/>
      <c r="F22" s="8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35">
      <c r="C23" s="26"/>
      <c r="D23" s="26"/>
      <c r="E23" s="86"/>
      <c r="F23" s="8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35">
      <c r="C24" s="26"/>
      <c r="D24" s="26"/>
      <c r="E24" s="86"/>
      <c r="F24" s="8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35">
      <c r="C25" s="26"/>
      <c r="D25" s="26"/>
      <c r="E25" s="86"/>
      <c r="F25" s="8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35">
      <c r="C26" s="26"/>
      <c r="D26" s="26"/>
      <c r="E26" s="86"/>
      <c r="F26" s="8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35">
      <c r="C27" s="26"/>
      <c r="D27" s="26"/>
      <c r="E27" s="86"/>
      <c r="F27" s="8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35">
      <c r="C28" s="26"/>
      <c r="D28" s="26"/>
      <c r="E28" s="86"/>
      <c r="F28" s="8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35">
      <c r="C29" s="26"/>
      <c r="D29" s="26"/>
      <c r="E29" s="86"/>
      <c r="F29" s="8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5" x14ac:dyDescent="0.45">
      <c r="C50" s="51" t="s">
        <v>204</v>
      </c>
    </row>
    <row r="51" spans="3:56" x14ac:dyDescent="0.35">
      <c r="C51" t="s">
        <v>165</v>
      </c>
    </row>
    <row r="52" spans="3:56" x14ac:dyDescent="0.35">
      <c r="C52" t="s">
        <v>168</v>
      </c>
    </row>
    <row r="54" spans="3:56" x14ac:dyDescent="0.35">
      <c r="C54" s="1" t="s">
        <v>9</v>
      </c>
      <c r="D54" s="1" t="s">
        <v>103</v>
      </c>
      <c r="E54" s="1"/>
      <c r="F54" s="1"/>
      <c r="G54" s="1" t="s">
        <v>51</v>
      </c>
    </row>
    <row r="55" spans="3:56" x14ac:dyDescent="0.35">
      <c r="C55" s="28" t="s">
        <v>10</v>
      </c>
      <c r="D55" s="95" t="s">
        <v>235</v>
      </c>
      <c r="E55" s="83"/>
      <c r="F55" s="96"/>
      <c r="G55" s="85" t="str">
        <f>VLOOKUP($C$55,'Forutsetninger ENOVA (skjules)'!$K$1:$CJ$6,MATCH('(1) Detaljerte budsjetter'!H1,'Forutsetninger ENOVA (skjules)'!$K$1:$CJ$1))</f>
        <v>(1) Kvotepliktig utslipp (unntatt luftfart og petroleum)</v>
      </c>
      <c r="H55" s="85" t="str">
        <f>VLOOKUP($C$55,'Forutsetninger ENOVA (skjules)'!$K$1:$CJ$6,MATCH('(1) Detaljerte budsjetter'!I1,'Forutsetninger ENOVA (skjules)'!$K$1:$CJ$1))</f>
        <v>(1) Kvotepliktig utslipp (unntatt luftfart og petroleum)</v>
      </c>
      <c r="I55" s="85" t="str">
        <f>VLOOKUP($C$55,'Forutsetninger ENOVA (skjules)'!$K$1:$CJ$6,MATCH('(1) Detaljerte budsjetter'!J1,'Forutsetninger ENOVA (skjules)'!$K$1:$CJ$1))</f>
        <v>(1) Kvotepliktig utslipp (unntatt luftfart og petroleum)</v>
      </c>
      <c r="J55" s="85" t="str">
        <f>VLOOKUP($C$55,'Forutsetninger ENOVA (skjules)'!$K$1:$CJ$6,MATCH('(1) Detaljerte budsjetter'!K1,'Forutsetninger ENOVA (skjules)'!$K$1:$CJ$1))</f>
        <v>(1) Kvotepliktig utslipp (unntatt luftfart og petroleum)</v>
      </c>
      <c r="K55" s="85" t="str">
        <f>VLOOKUP($C$55,'Forutsetninger ENOVA (skjules)'!$K$1:$CJ$6,MATCH('(1) Detaljerte budsjetter'!L1,'Forutsetninger ENOVA (skjules)'!$K$1:$CJ$1))</f>
        <v>(1) Kvotepliktig utslipp (unntatt luftfart og petroleum)</v>
      </c>
      <c r="L55" s="85" t="str">
        <f>VLOOKUP($C$55,'Forutsetninger ENOVA (skjules)'!$K$1:$CJ$6,MATCH('(1) Detaljerte budsjetter'!M1,'Forutsetninger ENOVA (skjules)'!$K$1:$CJ$1))</f>
        <v>(1) Kvotepliktig utslipp (unntatt luftfart og petroleum)</v>
      </c>
      <c r="M55" s="85" t="str">
        <f>VLOOKUP($C$55,'Forutsetninger ENOVA (skjules)'!$K$1:$CJ$6,MATCH('(1) Detaljerte budsjetter'!N1,'Forutsetninger ENOVA (skjules)'!$K$1:$CJ$1))</f>
        <v>(1) Kvotepliktig utslipp (unntatt luftfart og petroleum)</v>
      </c>
      <c r="N55" s="85" t="str">
        <f>VLOOKUP($C$55,'Forutsetninger ENOVA (skjules)'!$K$1:$CJ$6,MATCH('(1) Detaljerte budsjetter'!O1,'Forutsetninger ENOVA (skjules)'!$K$1:$CJ$1))</f>
        <v>(1) Kvotepliktig utslipp (unntatt luftfart og petroleum)</v>
      </c>
      <c r="O55" s="85" t="str">
        <f>VLOOKUP($C$55,'Forutsetninger ENOVA (skjules)'!$K$1:$CJ$6,MATCH('(1) Detaljerte budsjetter'!P1,'Forutsetninger ENOVA (skjules)'!$K$1:$CJ$1))</f>
        <v>(1) Kvotepliktig utslipp (unntatt luftfart og petroleum)</v>
      </c>
      <c r="P55" s="85" t="str">
        <f>VLOOKUP($C$55,'Forutsetninger ENOVA (skjules)'!$K$1:$CJ$6,MATCH('(1) Detaljerte budsjetter'!Q1,'Forutsetninger ENOVA (skjules)'!$K$1:$CJ$1))</f>
        <v>(1) Kvotepliktig utslipp (unntatt luftfart og petroleum)</v>
      </c>
      <c r="Q55" s="85" t="str">
        <f>VLOOKUP($C$55,'Forutsetninger ENOVA (skjules)'!$K$1:$CJ$6,MATCH('(1) Detaljerte budsjetter'!R1,'Forutsetninger ENOVA (skjules)'!$K$1:$CJ$1))</f>
        <v>(1) Kvotepliktig utslipp (unntatt luftfart og petroleum)</v>
      </c>
      <c r="R55" s="85" t="str">
        <f>VLOOKUP($C$55,'Forutsetninger ENOVA (skjules)'!$K$1:$CJ$6,MATCH('(1) Detaljerte budsjetter'!S1,'Forutsetninger ENOVA (skjules)'!$K$1:$CJ$1))</f>
        <v>(1) Kvotepliktig utslipp (unntatt luftfart og petroleum)</v>
      </c>
      <c r="S55" s="85" t="str">
        <f>VLOOKUP($C$55,'Forutsetninger ENOVA (skjules)'!$K$1:$CJ$6,MATCH('(1) Detaljerte budsjetter'!T1,'Forutsetninger ENOVA (skjules)'!$K$1:$CJ$1))</f>
        <v>(1) Kvotepliktig utslipp (unntatt luftfart og petroleum)</v>
      </c>
      <c r="T55" s="85" t="str">
        <f>VLOOKUP($C$55,'Forutsetninger ENOVA (skjules)'!$K$1:$CJ$6,MATCH('(1) Detaljerte budsjetter'!U1,'Forutsetninger ENOVA (skjules)'!$K$1:$CJ$1))</f>
        <v>(1) Kvotepliktig utslipp (unntatt luftfart og petroleum)</v>
      </c>
      <c r="U55" s="85" t="str">
        <f>VLOOKUP($C$55,'Forutsetninger ENOVA (skjules)'!$K$1:$CJ$6,MATCH('(1) Detaljerte budsjetter'!V1,'Forutsetninger ENOVA (skjules)'!$K$1:$CJ$1))</f>
        <v>(1) Kvotepliktig utslipp (unntatt luftfart og petroleum)</v>
      </c>
      <c r="V55" s="85" t="str">
        <f>VLOOKUP($C$55,'Forutsetninger ENOVA (skjules)'!$K$1:$CJ$6,MATCH('(1) Detaljerte budsjetter'!W1,'Forutsetninger ENOVA (skjules)'!$K$1:$CJ$1))</f>
        <v>(1) Kvotepliktig utslipp (unntatt luftfart og petroleum)</v>
      </c>
      <c r="W55" s="85" t="str">
        <f>VLOOKUP($C$55,'Forutsetninger ENOVA (skjules)'!$K$1:$CJ$6,MATCH('(1) Detaljerte budsjetter'!X1,'Forutsetninger ENOVA (skjules)'!$K$1:$CJ$1))</f>
        <v>(1) Kvotepliktig utslipp (unntatt luftfart og petroleum)</v>
      </c>
      <c r="X55" s="85" t="str">
        <f>VLOOKUP($C$55,'Forutsetninger ENOVA (skjules)'!$K$1:$CJ$6,MATCH('(1) Detaljerte budsjetter'!Y1,'Forutsetninger ENOVA (skjules)'!$K$1:$CJ$1))</f>
        <v>(1) Kvotepliktig utslipp (unntatt luftfart og petroleum)</v>
      </c>
      <c r="Y55" s="85" t="str">
        <f>VLOOKUP($C$55,'Forutsetninger ENOVA (skjules)'!$K$1:$CJ$6,MATCH('(1) Detaljerte budsjetter'!Z1,'Forutsetninger ENOVA (skjules)'!$K$1:$CJ$1))</f>
        <v>(1) Kvotepliktig utslipp (unntatt luftfart og petroleum)</v>
      </c>
      <c r="Z55" s="85" t="str">
        <f>VLOOKUP($C$55,'Forutsetninger ENOVA (skjules)'!$K$1:$CJ$6,MATCH('(1) Detaljerte budsjetter'!AA1,'Forutsetninger ENOVA (skjules)'!$K$1:$CJ$1))</f>
        <v>(1) Kvotepliktig utslipp (unntatt luftfart og petroleum)</v>
      </c>
      <c r="AA55" s="85" t="str">
        <f>VLOOKUP($C$55,'Forutsetninger ENOVA (skjules)'!$K$1:$CJ$6,MATCH('(1) Detaljerte budsjetter'!AB1,'Forutsetninger ENOVA (skjules)'!$K$1:$CJ$1))</f>
        <v>(1) Kvotepliktig utslipp (unntatt luftfart og petroleum)</v>
      </c>
      <c r="AB55" s="85" t="str">
        <f>VLOOKUP($C$55,'Forutsetninger ENOVA (skjules)'!$K$1:$CJ$6,MATCH('(1) Detaljerte budsjetter'!AC1,'Forutsetninger ENOVA (skjules)'!$K$1:$CJ$1))</f>
        <v>(1) Kvotepliktig utslipp (unntatt luftfart og petroleum)</v>
      </c>
      <c r="AC55" s="85" t="str">
        <f>VLOOKUP($C$55,'Forutsetninger ENOVA (skjules)'!$K$1:$CJ$6,MATCH('(1) Detaljerte budsjetter'!AD1,'Forutsetninger ENOVA (skjules)'!$K$1:$CJ$1))</f>
        <v>(1) Kvotepliktig utslipp (unntatt luftfart og petroleum)</v>
      </c>
      <c r="AD55" s="85" t="str">
        <f>VLOOKUP($C$55,'Forutsetninger ENOVA (skjules)'!$K$1:$CJ$6,MATCH('(1) Detaljerte budsjetter'!AE1,'Forutsetninger ENOVA (skjules)'!$K$1:$CJ$1))</f>
        <v>(1) Kvotepliktig utslipp (unntatt luftfart og petroleum)</v>
      </c>
      <c r="AE55" s="85" t="str">
        <f>VLOOKUP($C$55,'Forutsetninger ENOVA (skjules)'!$K$1:$CJ$6,MATCH('(1) Detaljerte budsjetter'!AF1,'Forutsetninger ENOVA (skjules)'!$K$1:$CJ$1))</f>
        <v>(1) Kvotepliktig utslipp (unntatt luftfart og petroleum)</v>
      </c>
      <c r="AF55" s="85" t="str">
        <f>VLOOKUP($C$55,'Forutsetninger ENOVA (skjules)'!$K$1:$CJ$6,MATCH('(1) Detaljerte budsjetter'!AG1,'Forutsetninger ENOVA (skjules)'!$K$1:$CJ$1))</f>
        <v>(1) Kvotepliktig utslipp (unntatt luftfart og petroleum)</v>
      </c>
      <c r="AG55" s="85" t="str">
        <f>VLOOKUP($C$55,'Forutsetninger ENOVA (skjules)'!$K$1:$CJ$6,MATCH('(1) Detaljerte budsjetter'!AH1,'Forutsetninger ENOVA (skjules)'!$K$1:$CJ$1))</f>
        <v>(1) Kvotepliktig utslipp (unntatt luftfart og petroleum)</v>
      </c>
      <c r="AH55" s="85" t="str">
        <f>VLOOKUP($C$55,'Forutsetninger ENOVA (skjules)'!$K$1:$CJ$6,MATCH('(1) Detaljerte budsjetter'!AI1,'Forutsetninger ENOVA (skjules)'!$K$1:$CJ$1))</f>
        <v>(1) Kvotepliktig utslipp (unntatt luftfart og petroleum)</v>
      </c>
      <c r="AI55" s="85" t="str">
        <f>VLOOKUP($C$55,'Forutsetninger ENOVA (skjules)'!$K$1:$CJ$6,MATCH('(1) Detaljerte budsjetter'!AJ1,'Forutsetninger ENOVA (skjules)'!$K$1:$CJ$1))</f>
        <v>(1) Kvotepliktig utslipp (unntatt luftfart og petroleum)</v>
      </c>
      <c r="AJ55" s="85" t="str">
        <f>VLOOKUP($C$55,'Forutsetninger ENOVA (skjules)'!$K$1:$CJ$6,MATCH('(1) Detaljerte budsjetter'!AK1,'Forutsetninger ENOVA (skjules)'!$K$1:$CJ$1))</f>
        <v>(1) Kvotepliktig utslipp (unntatt luftfart og petroleum)</v>
      </c>
      <c r="AK55" s="85" t="str">
        <f>VLOOKUP($C$55,'Forutsetninger ENOVA (skjules)'!$K$1:$CJ$6,MATCH('(1) Detaljerte budsjetter'!AL1,'Forutsetninger ENOVA (skjules)'!$K$1:$CJ$1))</f>
        <v>(1) Kvotepliktig utslipp (unntatt luftfart og petroleum)</v>
      </c>
      <c r="AL55" s="85" t="str">
        <f>VLOOKUP($C$55,'Forutsetninger ENOVA (skjules)'!$K$1:$CJ$6,MATCH('(1) Detaljerte budsjetter'!AM1,'Forutsetninger ENOVA (skjules)'!$K$1:$CJ$1))</f>
        <v>(1) Kvotepliktig utslipp (unntatt luftfart og petroleum)</v>
      </c>
      <c r="AM55" s="85" t="str">
        <f>VLOOKUP($C$55,'Forutsetninger ENOVA (skjules)'!$K$1:$CJ$6,MATCH('(1) Detaljerte budsjetter'!AN1,'Forutsetninger ENOVA (skjules)'!$K$1:$CJ$1))</f>
        <v>(1) Kvotepliktig utslipp (unntatt luftfart og petroleum)</v>
      </c>
      <c r="AN55" s="85" t="str">
        <f>VLOOKUP($C$55,'Forutsetninger ENOVA (skjules)'!$K$1:$CJ$6,MATCH('(1) Detaljerte budsjetter'!AO1,'Forutsetninger ENOVA (skjules)'!$K$1:$CJ$1))</f>
        <v>(1) Kvotepliktig utslipp (unntatt luftfart og petroleum)</v>
      </c>
      <c r="AO55" s="85" t="str">
        <f>VLOOKUP($C$55,'Forutsetninger ENOVA (skjules)'!$K$1:$CJ$6,MATCH('(1) Detaljerte budsjetter'!AP1,'Forutsetninger ENOVA (skjules)'!$K$1:$CJ$1))</f>
        <v>(1) Kvotepliktig utslipp (unntatt luftfart og petroleum)</v>
      </c>
      <c r="AP55" s="85" t="str">
        <f>VLOOKUP($C$55,'Forutsetninger ENOVA (skjules)'!$K$1:$CJ$6,MATCH('(1) Detaljerte budsjetter'!AQ1,'Forutsetninger ENOVA (skjules)'!$K$1:$CJ$1))</f>
        <v>(1) Kvotepliktig utslipp (unntatt luftfart og petroleum)</v>
      </c>
      <c r="AQ55" s="85" t="str">
        <f>VLOOKUP($C$55,'Forutsetninger ENOVA (skjules)'!$K$1:$CJ$6,MATCH('(1) Detaljerte budsjetter'!AR1,'Forutsetninger ENOVA (skjules)'!$K$1:$CJ$1))</f>
        <v>(1) Kvotepliktig utslipp (unntatt luftfart og petroleum)</v>
      </c>
      <c r="AR55" s="85" t="str">
        <f>VLOOKUP($C$55,'Forutsetninger ENOVA (skjules)'!$K$1:$CJ$6,MATCH('(1) Detaljerte budsjetter'!AS1,'Forutsetninger ENOVA (skjules)'!$K$1:$CJ$1))</f>
        <v>(1) Kvotepliktig utslipp (unntatt luftfart og petroleum)</v>
      </c>
      <c r="AS55" s="85" t="str">
        <f>VLOOKUP($C$55,'Forutsetninger ENOVA (skjules)'!$K$1:$CJ$6,MATCH('(1) Detaljerte budsjetter'!AT1,'Forutsetninger ENOVA (skjules)'!$K$1:$CJ$1))</f>
        <v>(1) Kvotepliktig utslipp (unntatt luftfart og petroleum)</v>
      </c>
      <c r="AT55" s="85" t="str">
        <f>VLOOKUP($C$55,'Forutsetninger ENOVA (skjules)'!$K$1:$CJ$6,MATCH('(1) Detaljerte budsjetter'!AU1,'Forutsetninger ENOVA (skjules)'!$K$1:$CJ$1))</f>
        <v>(1) Kvotepliktig utslipp (unntatt luftfart og petroleum)</v>
      </c>
      <c r="AU55" s="85" t="str">
        <f>VLOOKUP($C$55,'Forutsetninger ENOVA (skjules)'!$K$1:$CJ$6,MATCH('(1) Detaljerte budsjetter'!AV1,'Forutsetninger ENOVA (skjules)'!$K$1:$CJ$1))</f>
        <v>(1) Kvotepliktig utslipp (unntatt luftfart og petroleum)</v>
      </c>
      <c r="AV55" s="85" t="str">
        <f>VLOOKUP($C$55,'Forutsetninger ENOVA (skjules)'!$K$1:$CJ$6,MATCH('(1) Detaljerte budsjetter'!AW1,'Forutsetninger ENOVA (skjules)'!$K$1:$CJ$1))</f>
        <v>(1) Kvotepliktig utslipp (unntatt luftfart og petroleum)</v>
      </c>
      <c r="AW55" s="85" t="str">
        <f>VLOOKUP($C$55,'Forutsetninger ENOVA (skjules)'!$K$1:$CJ$6,MATCH('(1) Detaljerte budsjetter'!AX1,'Forutsetninger ENOVA (skjules)'!$K$1:$CJ$1))</f>
        <v>(1) Kvotepliktig utslipp (unntatt luftfart og petroleum)</v>
      </c>
      <c r="AX55" s="85" t="str">
        <f>VLOOKUP($C$55,'Forutsetninger ENOVA (skjules)'!$K$1:$CJ$6,MATCH('(1) Detaljerte budsjetter'!AY1,'Forutsetninger ENOVA (skjules)'!$K$1:$CJ$1))</f>
        <v>(1) Kvotepliktig utslipp (unntatt luftfart og petroleum)</v>
      </c>
      <c r="AY55" s="85" t="str">
        <f>VLOOKUP($C$55,'Forutsetninger ENOVA (skjules)'!$K$1:$CJ$6,MATCH('(1) Detaljerte budsjetter'!AZ1,'Forutsetninger ENOVA (skjules)'!$K$1:$CJ$1))</f>
        <v>(1) Kvotepliktig utslipp (unntatt luftfart og petroleum)</v>
      </c>
      <c r="AZ55" s="85" t="str">
        <f>VLOOKUP($C$55,'Forutsetninger ENOVA (skjules)'!$K$1:$CJ$6,MATCH('(1) Detaljerte budsjetter'!BA1,'Forutsetninger ENOVA (skjules)'!$K$1:$CJ$1))</f>
        <v>(1) Kvotepliktig utslipp (unntatt luftfart og petroleum)</v>
      </c>
      <c r="BA55" s="85" t="str">
        <f>VLOOKUP($C$55,'Forutsetninger ENOVA (skjules)'!$K$1:$CJ$6,MATCH('(1) Detaljerte budsjetter'!BB1,'Forutsetninger ENOVA (skjules)'!$K$1:$CJ$1))</f>
        <v>(1) Kvotepliktig utslipp (unntatt luftfart og petroleum)</v>
      </c>
      <c r="BB55" s="85" t="str">
        <f>VLOOKUP($C$55,'Forutsetninger ENOVA (skjules)'!$K$1:$CJ$6,MATCH('(1) Detaljerte budsjetter'!BC1,'Forutsetninger ENOVA (skjules)'!$K$1:$CJ$1))</f>
        <v>(1) Kvotepliktig utslipp (unntatt luftfart og petroleum)</v>
      </c>
      <c r="BC55" s="85" t="str">
        <f>VLOOKUP($C$55,'Forutsetninger ENOVA (skjules)'!$K$1:$CJ$6,MATCH('(1) Detaljerte budsjetter'!BD1,'Forutsetninger ENOVA (skjules)'!$K$1:$CJ$1))</f>
        <v>(1) Kvotepliktig utslipp (unntatt luftfart og petroleum)</v>
      </c>
      <c r="BD55" s="85" t="str">
        <f>VLOOKUP($C$55,'Forutsetninger ENOVA (skjules)'!$K$1:$CJ$6,MATCH('(1) Detaljerte budsjetter'!BE1,'Forutsetninger ENOVA (skjules)'!$K$1:$CJ$1))</f>
        <v>(1) Kvotepliktig utslipp (unntatt luftfart og petroleum)</v>
      </c>
    </row>
    <row r="56" spans="3:56" x14ac:dyDescent="0.35">
      <c r="C56" s="28"/>
      <c r="D56" s="28"/>
      <c r="E56" s="86"/>
      <c r="F56" s="97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35">
      <c r="C57" s="28"/>
      <c r="D57" s="28"/>
      <c r="E57" s="86"/>
      <c r="F57" s="97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35">
      <c r="C58" s="28"/>
      <c r="D58" s="28"/>
      <c r="E58" s="86"/>
      <c r="F58" s="97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35">
      <c r="C59" s="28"/>
      <c r="D59" s="28"/>
      <c r="E59" s="86"/>
      <c r="F59" s="97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35">
      <c r="C60" s="28"/>
      <c r="D60" s="28"/>
      <c r="E60" s="86"/>
      <c r="F60" s="97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35">
      <c r="C61" s="28"/>
      <c r="D61" s="28"/>
      <c r="E61" s="86"/>
      <c r="F61" s="97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35">
      <c r="C62" s="28"/>
      <c r="D62" s="28"/>
      <c r="E62" s="86"/>
      <c r="F62" s="97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35">
      <c r="C63" s="28"/>
      <c r="D63" s="28"/>
      <c r="E63" s="86"/>
      <c r="F63" s="97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35">
      <c r="C64" s="28"/>
      <c r="D64" s="28"/>
      <c r="E64" s="86"/>
      <c r="F64" s="97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35">
      <c r="C65" s="28"/>
      <c r="D65" s="28"/>
      <c r="E65" s="86"/>
      <c r="F65" s="97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35">
      <c r="C66" s="28"/>
      <c r="D66" s="28"/>
      <c r="E66" s="86"/>
      <c r="F66" s="97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35">
      <c r="C67" s="28"/>
      <c r="D67" s="28"/>
      <c r="E67" s="86"/>
      <c r="F67" s="97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35">
      <c r="C68" s="28"/>
      <c r="D68" s="28"/>
      <c r="E68" s="86"/>
      <c r="F68" s="97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35">
      <c r="C69" s="28"/>
      <c r="D69" s="28"/>
      <c r="E69" s="86"/>
      <c r="F69" s="97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35">
      <c r="C70" s="28"/>
      <c r="D70" s="28"/>
      <c r="E70" s="86"/>
      <c r="F70" s="97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BC4380-97BE-482B-B79C-0CDB220935E6}">
          <x14:formula1>
            <xm:f>'Forutsetninger ENOVA (skjules)'!$B$1:$F$1</xm:f>
          </x14:formula1>
          <xm:sqref>C10 C55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dimension ref="B2:M51"/>
  <sheetViews>
    <sheetView showGridLines="0" showZeros="0" workbookViewId="0">
      <selection activeCell="K59" sqref="K59"/>
    </sheetView>
  </sheetViews>
  <sheetFormatPr defaultColWidth="10.90625" defaultRowHeight="14.5" x14ac:dyDescent="0.35"/>
  <cols>
    <col min="2" max="2" width="28.6328125" customWidth="1"/>
    <col min="3" max="13" width="13.1796875" customWidth="1"/>
  </cols>
  <sheetData>
    <row r="2" spans="2:13" ht="18.5" x14ac:dyDescent="0.45">
      <c r="B2" s="51" t="s">
        <v>169</v>
      </c>
    </row>
    <row r="3" spans="2:13" x14ac:dyDescent="0.35">
      <c r="B3" t="s">
        <v>176</v>
      </c>
    </row>
    <row r="4" spans="2:13" x14ac:dyDescent="0.35">
      <c r="B4" t="s">
        <v>170</v>
      </c>
    </row>
    <row r="5" spans="2:13" x14ac:dyDescent="0.35">
      <c r="B5" t="s">
        <v>177</v>
      </c>
    </row>
    <row r="8" spans="2:13" ht="18.5" x14ac:dyDescent="0.45">
      <c r="B8" s="51" t="s">
        <v>210</v>
      </c>
    </row>
    <row r="10" spans="2:13" x14ac:dyDescent="0.35">
      <c r="B10" s="158" t="s">
        <v>162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2" spans="2:13" x14ac:dyDescent="0.35">
      <c r="B12" t="s">
        <v>172</v>
      </c>
      <c r="C12" s="55" t="str">
        <f>'(1) Detaljerte budsjetter'!H3</f>
        <v/>
      </c>
      <c r="D12" s="55" t="str">
        <f>'(1) Detaljerte budsjetter'!I3</f>
        <v/>
      </c>
      <c r="E12" s="55" t="str">
        <f>'(1) Detaljerte budsjetter'!J3</f>
        <v/>
      </c>
      <c r="F12" s="55" t="str">
        <f>'(1) Detaljerte budsjetter'!K3</f>
        <v/>
      </c>
      <c r="G12" s="55" t="str">
        <f>'(1) Detaljerte budsjetter'!L3</f>
        <v/>
      </c>
      <c r="H12" s="55" t="str">
        <f>'(1) Detaljerte budsjetter'!M3</f>
        <v/>
      </c>
      <c r="I12" s="55" t="str">
        <f>'(1) Detaljerte budsjetter'!N3</f>
        <v/>
      </c>
      <c r="J12" s="55" t="str">
        <f>'(1) Detaljerte budsjetter'!O3</f>
        <v/>
      </c>
      <c r="K12" s="55" t="str">
        <f>'(1) Detaljerte budsjetter'!P3</f>
        <v/>
      </c>
      <c r="L12" s="55" t="str">
        <f>'(1) Detaljerte budsjetter'!Q3</f>
        <v/>
      </c>
    </row>
    <row r="13" spans="2:13" x14ac:dyDescent="0.35">
      <c r="B13" s="2" t="s">
        <v>5</v>
      </c>
      <c r="C13" s="46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6">
        <f>'(1) Detaljerte budsjetter'!Q1</f>
        <v>9</v>
      </c>
      <c r="M13" s="2" t="s">
        <v>171</v>
      </c>
    </row>
    <row r="14" spans="2:13" x14ac:dyDescent="0.35">
      <c r="B14" s="156" t="s">
        <v>71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9">
        <f>SUM(C14:L14)</f>
        <v>0</v>
      </c>
    </row>
    <row r="15" spans="2:13" x14ac:dyDescent="0.35">
      <c r="B15" s="35" t="s">
        <v>72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9">
        <f t="shared" ref="M15:M17" si="0">SUM(C15:L15)</f>
        <v>0</v>
      </c>
    </row>
    <row r="16" spans="2:13" x14ac:dyDescent="0.35">
      <c r="B16" s="35" t="s">
        <v>73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9">
        <f t="shared" si="0"/>
        <v>0</v>
      </c>
    </row>
    <row r="17" spans="2:13" x14ac:dyDescent="0.35">
      <c r="B17" s="41" t="s">
        <v>74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9">
        <f t="shared" si="0"/>
        <v>0</v>
      </c>
    </row>
    <row r="18" spans="2:13" x14ac:dyDescent="0.35">
      <c r="B18" s="2" t="s">
        <v>171</v>
      </c>
      <c r="C18" s="58">
        <f>SUM(C14:C17)</f>
        <v>0</v>
      </c>
      <c r="D18" s="58">
        <f t="shared" ref="D18:L18" si="1">SUM(D14:D17)</f>
        <v>0</v>
      </c>
      <c r="E18" s="58">
        <f t="shared" si="1"/>
        <v>0</v>
      </c>
      <c r="F18" s="58">
        <f t="shared" si="1"/>
        <v>0</v>
      </c>
      <c r="G18" s="58">
        <f t="shared" si="1"/>
        <v>0</v>
      </c>
      <c r="H18" s="58">
        <f t="shared" si="1"/>
        <v>0</v>
      </c>
      <c r="I18" s="58">
        <f t="shared" si="1"/>
        <v>0</v>
      </c>
      <c r="J18" s="58">
        <f t="shared" si="1"/>
        <v>0</v>
      </c>
      <c r="K18" s="58">
        <f t="shared" si="1"/>
        <v>0</v>
      </c>
      <c r="L18" s="58">
        <f t="shared" si="1"/>
        <v>0</v>
      </c>
      <c r="M18" s="3">
        <f>SUM(C18:L18)</f>
        <v>0</v>
      </c>
    </row>
    <row r="19" spans="2:13" x14ac:dyDescent="0.35">
      <c r="B19" t="s">
        <v>173</v>
      </c>
      <c r="C19" s="159" t="b">
        <f>C18='(1) Detaljerte budsjetter'!H116</f>
        <v>1</v>
      </c>
      <c r="D19" s="159" t="b">
        <f>D18='(1) Detaljerte budsjetter'!I116</f>
        <v>1</v>
      </c>
      <c r="E19" s="159" t="b">
        <f>E18='(1) Detaljerte budsjetter'!J116</f>
        <v>1</v>
      </c>
      <c r="F19" s="159" t="b">
        <f>F18='(1) Detaljerte budsjetter'!K116</f>
        <v>1</v>
      </c>
      <c r="G19" s="159" t="b">
        <f>G18='(1) Detaljerte budsjetter'!L116</f>
        <v>1</v>
      </c>
      <c r="H19" s="159" t="b">
        <f>H18='(1) Detaljerte budsjetter'!M116</f>
        <v>1</v>
      </c>
      <c r="I19" s="159" t="b">
        <f>I18='(1) Detaljerte budsjetter'!N116</f>
        <v>1</v>
      </c>
      <c r="J19" s="159" t="b">
        <f>J18='(1) Detaljerte budsjetter'!O116</f>
        <v>1</v>
      </c>
      <c r="K19" s="159" t="b">
        <f>K18='(1) Detaljerte budsjetter'!P116</f>
        <v>1</v>
      </c>
      <c r="L19" s="159" t="b">
        <f>L18='(1) Detaljerte budsjetter'!Q116</f>
        <v>1</v>
      </c>
    </row>
    <row r="20" spans="2:13" x14ac:dyDescent="0.35">
      <c r="B20" t="s">
        <v>212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35">
      <c r="B21" t="s">
        <v>174</v>
      </c>
      <c r="C21" s="55" t="str">
        <f t="shared" ref="C21:L21" si="2">IF(AND(C12&lt;&gt;"INVESTERING",SUM(C14:C17)&lt;&gt;0),"FALSE","TRUE")</f>
        <v>TRUE</v>
      </c>
      <c r="D21" s="55" t="str">
        <f t="shared" si="2"/>
        <v>TRUE</v>
      </c>
      <c r="E21" s="55" t="str">
        <f t="shared" si="2"/>
        <v>TRUE</v>
      </c>
      <c r="F21" s="55" t="str">
        <f t="shared" si="2"/>
        <v>TRUE</v>
      </c>
      <c r="G21" s="55" t="str">
        <f t="shared" si="2"/>
        <v>TRUE</v>
      </c>
      <c r="H21" s="55" t="str">
        <f t="shared" si="2"/>
        <v>TRUE</v>
      </c>
      <c r="I21" s="55" t="str">
        <f t="shared" si="2"/>
        <v>TRUE</v>
      </c>
      <c r="J21" s="55" t="str">
        <f t="shared" si="2"/>
        <v>TRUE</v>
      </c>
      <c r="K21" s="55" t="str">
        <f t="shared" si="2"/>
        <v>TRUE</v>
      </c>
      <c r="L21" s="55" t="str">
        <f t="shared" si="2"/>
        <v>TRUE</v>
      </c>
    </row>
    <row r="24" spans="2:13" x14ac:dyDescent="0.35">
      <c r="B24" s="157" t="s">
        <v>175</v>
      </c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</row>
    <row r="26" spans="2:13" x14ac:dyDescent="0.3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6">
        <f t="shared" si="3"/>
        <v>9</v>
      </c>
      <c r="M26" s="156" t="str">
        <f t="shared" si="3"/>
        <v>Totalt</v>
      </c>
    </row>
    <row r="27" spans="2:13" x14ac:dyDescent="0.35">
      <c r="B27" s="35" t="s">
        <v>71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60">
        <f>SUM(C27:L27)</f>
        <v>0</v>
      </c>
    </row>
    <row r="28" spans="2:13" x14ac:dyDescent="0.35">
      <c r="B28" s="35" t="s">
        <v>72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9">
        <f t="shared" ref="M28:M30" si="4">SUM(C28:L28)</f>
        <v>0</v>
      </c>
    </row>
    <row r="29" spans="2:13" x14ac:dyDescent="0.35">
      <c r="B29" s="35" t="s">
        <v>73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9">
        <f t="shared" si="4"/>
        <v>0</v>
      </c>
    </row>
    <row r="30" spans="2:13" x14ac:dyDescent="0.35">
      <c r="B30" s="35" t="s">
        <v>74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61">
        <f t="shared" si="4"/>
        <v>0</v>
      </c>
    </row>
    <row r="31" spans="2:13" x14ac:dyDescent="0.35">
      <c r="B31" s="2" t="s">
        <v>171</v>
      </c>
      <c r="C31" s="58">
        <f>SUM(C27:C30)</f>
        <v>0</v>
      </c>
      <c r="D31" s="58">
        <f t="shared" ref="D31:L31" si="5">SUM(D27:D30)</f>
        <v>0</v>
      </c>
      <c r="E31" s="58">
        <f t="shared" si="5"/>
        <v>0</v>
      </c>
      <c r="F31" s="58">
        <f t="shared" si="5"/>
        <v>0</v>
      </c>
      <c r="G31" s="58">
        <f t="shared" si="5"/>
        <v>0</v>
      </c>
      <c r="H31" s="58">
        <f t="shared" si="5"/>
        <v>0</v>
      </c>
      <c r="I31" s="58">
        <f t="shared" si="5"/>
        <v>0</v>
      </c>
      <c r="J31" s="58">
        <f t="shared" si="5"/>
        <v>0</v>
      </c>
      <c r="K31" s="58">
        <f t="shared" si="5"/>
        <v>0</v>
      </c>
      <c r="L31" s="58">
        <f t="shared" si="5"/>
        <v>0</v>
      </c>
      <c r="M31" s="161">
        <f>SUM(C31:L31)</f>
        <v>0</v>
      </c>
    </row>
    <row r="32" spans="2:13" x14ac:dyDescent="0.35">
      <c r="B32" t="s">
        <v>173</v>
      </c>
      <c r="C32" s="55" t="b">
        <f>C31='(1) Detaljerte budsjetter'!H179</f>
        <v>1</v>
      </c>
      <c r="D32" s="55" t="b">
        <f>D31='(1) Detaljerte budsjetter'!I179</f>
        <v>1</v>
      </c>
      <c r="E32" s="55" t="b">
        <f>E31='(1) Detaljerte budsjetter'!J179</f>
        <v>1</v>
      </c>
      <c r="F32" s="55" t="b">
        <f>F31='(1) Detaljerte budsjetter'!K179</f>
        <v>1</v>
      </c>
      <c r="G32" s="55" t="b">
        <f>G31='(1) Detaljerte budsjetter'!L179</f>
        <v>1</v>
      </c>
      <c r="H32" s="55" t="b">
        <f>H31='(1) Detaljerte budsjetter'!M179</f>
        <v>1</v>
      </c>
      <c r="I32" s="55" t="b">
        <f>I31='(1) Detaljerte budsjetter'!N179</f>
        <v>1</v>
      </c>
      <c r="J32" s="55" t="b">
        <f>J31='(1) Detaljerte budsjetter'!O179</f>
        <v>1</v>
      </c>
      <c r="K32" s="55" t="b">
        <f>K31='(1) Detaljerte budsjetter'!P179</f>
        <v>1</v>
      </c>
      <c r="L32" s="55" t="b">
        <f>L31='(1) Detaljerte budsjetter'!Q179</f>
        <v>1</v>
      </c>
    </row>
    <row r="33" spans="2:13" x14ac:dyDescent="0.35">
      <c r="B33" t="s">
        <v>212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5" x14ac:dyDescent="0.45">
      <c r="B36" s="51" t="s">
        <v>211</v>
      </c>
    </row>
    <row r="38" spans="2:13" x14ac:dyDescent="0.35">
      <c r="B38" s="158" t="s">
        <v>162</v>
      </c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</row>
    <row r="40" spans="2:13" x14ac:dyDescent="0.35">
      <c r="B40" s="156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6" t="s">
        <v>171</v>
      </c>
    </row>
    <row r="41" spans="2:13" x14ac:dyDescent="0.35">
      <c r="B41" s="156">
        <f>'LES MEG'!B30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60">
        <f>SUM(C41:L41)</f>
        <v>0</v>
      </c>
    </row>
    <row r="42" spans="2:13" x14ac:dyDescent="0.35">
      <c r="B42" s="35">
        <f>'LES MEG'!B31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9">
        <f t="shared" ref="M42:M48" si="7">SUM(C42:L42)</f>
        <v>0</v>
      </c>
    </row>
    <row r="43" spans="2:13" x14ac:dyDescent="0.35">
      <c r="B43" s="35">
        <f>'LES MEG'!B32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9">
        <f>SUM(C43:L43)</f>
        <v>0</v>
      </c>
    </row>
    <row r="44" spans="2:13" x14ac:dyDescent="0.35">
      <c r="B44" s="35">
        <f>'LES MEG'!B33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9">
        <f t="shared" si="7"/>
        <v>0</v>
      </c>
    </row>
    <row r="45" spans="2:13" x14ac:dyDescent="0.35">
      <c r="B45" s="35">
        <f>'LES MEG'!B34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9">
        <f t="shared" si="7"/>
        <v>0</v>
      </c>
    </row>
    <row r="46" spans="2:13" x14ac:dyDescent="0.35">
      <c r="B46" s="35">
        <f>'LES MEG'!B35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9">
        <f t="shared" si="7"/>
        <v>0</v>
      </c>
    </row>
    <row r="47" spans="2:13" x14ac:dyDescent="0.35">
      <c r="B47" s="35">
        <f>'LES MEG'!B36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9">
        <f t="shared" si="7"/>
        <v>0</v>
      </c>
    </row>
    <row r="48" spans="2:13" x14ac:dyDescent="0.35">
      <c r="B48" s="41">
        <f>'LES MEG'!B37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9">
        <f t="shared" si="7"/>
        <v>0</v>
      </c>
    </row>
    <row r="49" spans="2:13" x14ac:dyDescent="0.35">
      <c r="B49" s="41" t="s">
        <v>171</v>
      </c>
      <c r="C49" s="58">
        <f>SUM(C41:C48)</f>
        <v>0</v>
      </c>
      <c r="D49" s="58">
        <f t="shared" ref="D49:L49" si="8">SUM(D41:D48)</f>
        <v>0</v>
      </c>
      <c r="E49" s="58">
        <f t="shared" si="8"/>
        <v>0</v>
      </c>
      <c r="F49" s="58">
        <f t="shared" si="8"/>
        <v>0</v>
      </c>
      <c r="G49" s="58">
        <f t="shared" si="8"/>
        <v>0</v>
      </c>
      <c r="H49" s="58">
        <f t="shared" si="8"/>
        <v>0</v>
      </c>
      <c r="I49" s="58">
        <f t="shared" si="8"/>
        <v>0</v>
      </c>
      <c r="J49" s="58">
        <f t="shared" si="8"/>
        <v>0</v>
      </c>
      <c r="K49" s="58">
        <f t="shared" si="8"/>
        <v>0</v>
      </c>
      <c r="L49" s="58">
        <f t="shared" si="8"/>
        <v>0</v>
      </c>
      <c r="M49" s="3">
        <f>SUM(C49:L49)</f>
        <v>0</v>
      </c>
    </row>
    <row r="50" spans="2:13" x14ac:dyDescent="0.35">
      <c r="B50" t="s">
        <v>173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35">
      <c r="B51" t="s">
        <v>212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F0BAd/4dyZ9CxnyeJUBrjr3fjnbQaFuz1Brd3RKK2RtyNAI2uZI+EKRFjPLu18Cc9mlh9fZx/ZaG3uzJYdYPgg==" saltValue="OduKAx70HEK+YZF0/Rg90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80"/>
  <sheetViews>
    <sheetView showGridLines="0" showZeros="0" zoomScale="80" zoomScaleNormal="80" workbookViewId="0">
      <pane ySplit="19" topLeftCell="A20" activePane="bottomLeft" state="frozen"/>
      <selection pane="bottomLeft" activeCell="A2" sqref="A2"/>
    </sheetView>
  </sheetViews>
  <sheetFormatPr defaultColWidth="11.453125" defaultRowHeight="14.5" x14ac:dyDescent="0.35"/>
  <cols>
    <col min="1" max="1" width="11.453125" style="55"/>
    <col min="2" max="2" width="57.54296875" customWidth="1"/>
    <col min="3" max="3" width="25.26953125" customWidth="1"/>
    <col min="4" max="4" width="15.26953125" customWidth="1"/>
    <col min="5" max="53" width="15.1796875" customWidth="1"/>
  </cols>
  <sheetData>
    <row r="1" spans="2:8" ht="5" customHeight="1" x14ac:dyDescent="0.35"/>
    <row r="2" spans="2:8" ht="18.5" x14ac:dyDescent="0.45">
      <c r="B2" s="51" t="s">
        <v>39</v>
      </c>
      <c r="C2" s="5"/>
    </row>
    <row r="3" spans="2:8" x14ac:dyDescent="0.35">
      <c r="B3" t="s">
        <v>181</v>
      </c>
      <c r="C3" s="5"/>
    </row>
    <row r="5" spans="2:8" x14ac:dyDescent="0.35">
      <c r="B5" t="s">
        <v>122</v>
      </c>
      <c r="D5" s="108"/>
      <c r="E5" s="137" t="s">
        <v>157</v>
      </c>
    </row>
    <row r="6" spans="2:8" ht="14.5" customHeight="1" x14ac:dyDescent="0.35">
      <c r="B6" t="s">
        <v>112</v>
      </c>
      <c r="D6" s="3" t="str">
        <f>IF('LES MEG'!C22="","Se ark 'LES MEG'",SUM(D54:BA54))</f>
        <v>Se ark 'LES MEG'</v>
      </c>
      <c r="E6" s="136" t="s">
        <v>230</v>
      </c>
    </row>
    <row r="7" spans="2:8" x14ac:dyDescent="0.35">
      <c r="B7" t="s">
        <v>113</v>
      </c>
      <c r="D7" s="48"/>
      <c r="E7" s="136" t="s">
        <v>205</v>
      </c>
    </row>
    <row r="8" spans="2:8" x14ac:dyDescent="0.35">
      <c r="B8" t="s">
        <v>18</v>
      </c>
      <c r="D8" s="3" t="e">
        <f>D6*D7</f>
        <v>#VALUE!</v>
      </c>
      <c r="E8" s="137" t="s">
        <v>206</v>
      </c>
    </row>
    <row r="9" spans="2:8" x14ac:dyDescent="0.35">
      <c r="F9" s="4"/>
    </row>
    <row r="10" spans="2:8" ht="18.5" x14ac:dyDescent="0.45">
      <c r="B10" s="51" t="s">
        <v>180</v>
      </c>
      <c r="F10" s="4"/>
    </row>
    <row r="11" spans="2:8" ht="14.5" customHeight="1" x14ac:dyDescent="0.35">
      <c r="B11" t="s">
        <v>231</v>
      </c>
      <c r="F11" s="4"/>
    </row>
    <row r="12" spans="2:8" x14ac:dyDescent="0.35">
      <c r="F12" s="4"/>
    </row>
    <row r="13" spans="2:8" x14ac:dyDescent="0.35">
      <c r="B13" s="175"/>
      <c r="C13" s="176" t="s">
        <v>224</v>
      </c>
      <c r="D13" s="177" t="s">
        <v>0</v>
      </c>
      <c r="E13" s="178" t="s">
        <v>179</v>
      </c>
    </row>
    <row r="14" spans="2:8" x14ac:dyDescent="0.35">
      <c r="B14" s="46" t="s">
        <v>82</v>
      </c>
      <c r="C14" s="168">
        <f>D66</f>
        <v>0</v>
      </c>
      <c r="D14" s="167">
        <f>D27</f>
        <v>0</v>
      </c>
      <c r="E14" s="179">
        <f>D36</f>
        <v>0</v>
      </c>
      <c r="H14" s="137"/>
    </row>
    <row r="15" spans="2:8" x14ac:dyDescent="0.35">
      <c r="B15" s="46" t="s">
        <v>17</v>
      </c>
      <c r="C15" s="168" t="e">
        <f>D71</f>
        <v>#DIV/0!</v>
      </c>
      <c r="D15" s="166" t="s">
        <v>101</v>
      </c>
      <c r="E15" s="179" t="s">
        <v>101</v>
      </c>
      <c r="H15" s="137"/>
    </row>
    <row r="16" spans="2:8" x14ac:dyDescent="0.35">
      <c r="D16" s="4"/>
      <c r="E16" s="137"/>
      <c r="F16" s="4"/>
    </row>
    <row r="17" spans="1:103" ht="18.5" x14ac:dyDescent="0.45">
      <c r="B17" s="51" t="s">
        <v>207</v>
      </c>
      <c r="C17" s="5"/>
      <c r="D17" s="4"/>
    </row>
    <row r="18" spans="1:103" x14ac:dyDescent="0.35">
      <c r="B18" s="23" t="s">
        <v>5</v>
      </c>
      <c r="C18" s="23"/>
      <c r="D18" s="55">
        <f>'LES MEG'!C19</f>
        <v>0</v>
      </c>
      <c r="E18" s="55">
        <f>D18+1</f>
        <v>1</v>
      </c>
      <c r="F18" s="55">
        <f t="shared" ref="F18:AF18" si="0">E18+1</f>
        <v>2</v>
      </c>
      <c r="G18" s="55">
        <f t="shared" si="0"/>
        <v>3</v>
      </c>
      <c r="H18" s="55">
        <f t="shared" si="0"/>
        <v>4</v>
      </c>
      <c r="I18" s="55">
        <f t="shared" si="0"/>
        <v>5</v>
      </c>
      <c r="J18" s="55">
        <f t="shared" si="0"/>
        <v>6</v>
      </c>
      <c r="K18" s="55">
        <f t="shared" si="0"/>
        <v>7</v>
      </c>
      <c r="L18" s="55">
        <f t="shared" si="0"/>
        <v>8</v>
      </c>
      <c r="M18" s="55">
        <f t="shared" si="0"/>
        <v>9</v>
      </c>
      <c r="N18" s="55">
        <f t="shared" si="0"/>
        <v>10</v>
      </c>
      <c r="O18" s="55">
        <f t="shared" si="0"/>
        <v>11</v>
      </c>
      <c r="P18" s="55">
        <f t="shared" si="0"/>
        <v>12</v>
      </c>
      <c r="Q18" s="55">
        <f t="shared" si="0"/>
        <v>13</v>
      </c>
      <c r="R18" s="55">
        <f t="shared" si="0"/>
        <v>14</v>
      </c>
      <c r="S18" s="55">
        <f t="shared" si="0"/>
        <v>15</v>
      </c>
      <c r="T18" s="55">
        <f t="shared" si="0"/>
        <v>16</v>
      </c>
      <c r="U18" s="55">
        <f t="shared" si="0"/>
        <v>17</v>
      </c>
      <c r="V18" s="55">
        <f t="shared" si="0"/>
        <v>18</v>
      </c>
      <c r="W18" s="55">
        <f t="shared" si="0"/>
        <v>19</v>
      </c>
      <c r="X18" s="55">
        <f t="shared" si="0"/>
        <v>20</v>
      </c>
      <c r="Y18" s="55">
        <f t="shared" si="0"/>
        <v>21</v>
      </c>
      <c r="Z18" s="55">
        <f t="shared" si="0"/>
        <v>22</v>
      </c>
      <c r="AA18" s="55">
        <f t="shared" si="0"/>
        <v>23</v>
      </c>
      <c r="AB18" s="55">
        <f t="shared" si="0"/>
        <v>24</v>
      </c>
      <c r="AC18" s="55">
        <f t="shared" si="0"/>
        <v>25</v>
      </c>
      <c r="AD18" s="55">
        <f t="shared" si="0"/>
        <v>26</v>
      </c>
      <c r="AE18" s="55">
        <f t="shared" si="0"/>
        <v>27</v>
      </c>
      <c r="AF18" s="55">
        <f t="shared" si="0"/>
        <v>28</v>
      </c>
      <c r="AG18" s="55">
        <f t="shared" ref="AG18:BA18" si="1">AF18+1</f>
        <v>29</v>
      </c>
      <c r="AH18" s="55">
        <f t="shared" si="1"/>
        <v>30</v>
      </c>
      <c r="AI18" s="55">
        <f t="shared" si="1"/>
        <v>31</v>
      </c>
      <c r="AJ18" s="55">
        <f t="shared" si="1"/>
        <v>32</v>
      </c>
      <c r="AK18" s="55">
        <f t="shared" si="1"/>
        <v>33</v>
      </c>
      <c r="AL18" s="55">
        <f t="shared" si="1"/>
        <v>34</v>
      </c>
      <c r="AM18" s="55">
        <f t="shared" si="1"/>
        <v>35</v>
      </c>
      <c r="AN18" s="55">
        <f t="shared" si="1"/>
        <v>36</v>
      </c>
      <c r="AO18" s="55">
        <f t="shared" si="1"/>
        <v>37</v>
      </c>
      <c r="AP18" s="55">
        <f t="shared" si="1"/>
        <v>38</v>
      </c>
      <c r="AQ18" s="55">
        <f t="shared" si="1"/>
        <v>39</v>
      </c>
      <c r="AR18" s="55">
        <f t="shared" si="1"/>
        <v>40</v>
      </c>
      <c r="AS18" s="55">
        <f t="shared" si="1"/>
        <v>41</v>
      </c>
      <c r="AT18" s="55">
        <f t="shared" si="1"/>
        <v>42</v>
      </c>
      <c r="AU18" s="55">
        <f t="shared" si="1"/>
        <v>43</v>
      </c>
      <c r="AV18" s="55">
        <f t="shared" si="1"/>
        <v>44</v>
      </c>
      <c r="AW18" s="55">
        <f t="shared" si="1"/>
        <v>45</v>
      </c>
      <c r="AX18" s="55">
        <f t="shared" si="1"/>
        <v>46</v>
      </c>
      <c r="AY18" s="55">
        <f t="shared" si="1"/>
        <v>47</v>
      </c>
      <c r="AZ18" s="55">
        <f t="shared" si="1"/>
        <v>48</v>
      </c>
      <c r="BA18" s="55">
        <f t="shared" si="1"/>
        <v>49</v>
      </c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</row>
    <row r="19" spans="1:103" x14ac:dyDescent="0.35">
      <c r="B19" t="s">
        <v>161</v>
      </c>
      <c r="D19" s="182">
        <f>'(1) Detaljerte budsjetter'!H2</f>
        <v>0</v>
      </c>
      <c r="E19" s="182">
        <f>'(1) Detaljerte budsjetter'!I2</f>
        <v>1</v>
      </c>
      <c r="F19" s="182">
        <f>'(1) Detaljerte budsjetter'!J2</f>
        <v>2</v>
      </c>
      <c r="G19" s="182">
        <f>'(1) Detaljerte budsjetter'!K2</f>
        <v>3</v>
      </c>
      <c r="H19" s="182">
        <f>'(1) Detaljerte budsjetter'!L2</f>
        <v>4</v>
      </c>
      <c r="I19" s="182">
        <f>'(1) Detaljerte budsjetter'!M2</f>
        <v>5</v>
      </c>
      <c r="J19" s="182">
        <f>'(1) Detaljerte budsjetter'!N2</f>
        <v>6</v>
      </c>
      <c r="K19" s="182">
        <f>'(1) Detaljerte budsjetter'!O2</f>
        <v>7</v>
      </c>
      <c r="L19" s="182">
        <f>'(1) Detaljerte budsjetter'!P2</f>
        <v>8</v>
      </c>
      <c r="M19" s="182">
        <f>'(1) Detaljerte budsjetter'!Q2</f>
        <v>9</v>
      </c>
      <c r="N19" s="182">
        <f>'(1) Detaljerte budsjetter'!R2</f>
        <v>10</v>
      </c>
      <c r="O19" s="182">
        <f>'(1) Detaljerte budsjetter'!S2</f>
        <v>11</v>
      </c>
      <c r="P19" s="182">
        <f>'(1) Detaljerte budsjetter'!T2</f>
        <v>12</v>
      </c>
      <c r="Q19" s="182">
        <f>'(1) Detaljerte budsjetter'!U2</f>
        <v>13</v>
      </c>
      <c r="R19" s="182">
        <f>'(1) Detaljerte budsjetter'!V2</f>
        <v>14</v>
      </c>
      <c r="S19" s="182">
        <f>'(1) Detaljerte budsjetter'!W2</f>
        <v>15</v>
      </c>
      <c r="T19" s="182">
        <f>'(1) Detaljerte budsjetter'!X2</f>
        <v>16</v>
      </c>
      <c r="U19" s="182">
        <f>'(1) Detaljerte budsjetter'!Y2</f>
        <v>17</v>
      </c>
      <c r="V19" s="182">
        <f>'(1) Detaljerte budsjetter'!Z2</f>
        <v>18</v>
      </c>
      <c r="W19" s="182">
        <f>'(1) Detaljerte budsjetter'!AA2</f>
        <v>19</v>
      </c>
      <c r="X19" s="182">
        <f>'(1) Detaljerte budsjetter'!AB2</f>
        <v>20</v>
      </c>
      <c r="Y19" s="182">
        <f>'(1) Detaljerte budsjetter'!AC2</f>
        <v>21</v>
      </c>
      <c r="Z19" s="182">
        <f>'(1) Detaljerte budsjetter'!AD2</f>
        <v>22</v>
      </c>
      <c r="AA19" s="182">
        <f>'(1) Detaljerte budsjetter'!AE2</f>
        <v>23</v>
      </c>
      <c r="AB19" s="182">
        <f>'(1) Detaljerte budsjetter'!AF2</f>
        <v>24</v>
      </c>
      <c r="AC19" s="182">
        <f>'(1) Detaljerte budsjetter'!AG2</f>
        <v>25</v>
      </c>
      <c r="AD19" s="182">
        <f>'(1) Detaljerte budsjetter'!AH2</f>
        <v>26</v>
      </c>
      <c r="AE19" s="182">
        <f>'(1) Detaljerte budsjetter'!AI2</f>
        <v>27</v>
      </c>
      <c r="AF19" s="182">
        <f>'(1) Detaljerte budsjetter'!AJ2</f>
        <v>28</v>
      </c>
      <c r="AG19" s="182">
        <f>'(1) Detaljerte budsjetter'!AK2</f>
        <v>29</v>
      </c>
      <c r="AH19" s="182">
        <f>'(1) Detaljerte budsjetter'!AL2</f>
        <v>30</v>
      </c>
      <c r="AI19" s="182">
        <f>'(1) Detaljerte budsjetter'!AM2</f>
        <v>31</v>
      </c>
      <c r="AJ19" s="182">
        <f>'(1) Detaljerte budsjetter'!AN2</f>
        <v>32</v>
      </c>
      <c r="AK19" s="182">
        <f>'(1) Detaljerte budsjetter'!AO2</f>
        <v>33</v>
      </c>
      <c r="AL19" s="182">
        <f>'(1) Detaljerte budsjetter'!AP2</f>
        <v>34</v>
      </c>
      <c r="AM19" s="182">
        <f>'(1) Detaljerte budsjetter'!AQ2</f>
        <v>35</v>
      </c>
      <c r="AN19" s="182">
        <f>'(1) Detaljerte budsjetter'!AR2</f>
        <v>36</v>
      </c>
      <c r="AO19" s="182">
        <f>'(1) Detaljerte budsjetter'!AS2</f>
        <v>37</v>
      </c>
      <c r="AP19" s="182">
        <f>'(1) Detaljerte budsjetter'!AT2</f>
        <v>38</v>
      </c>
      <c r="AQ19" s="182">
        <f>'(1) Detaljerte budsjetter'!AU2</f>
        <v>39</v>
      </c>
      <c r="AR19" s="182">
        <f>'(1) Detaljerte budsjetter'!AV2</f>
        <v>40</v>
      </c>
      <c r="AS19" s="182">
        <f>'(1) Detaljerte budsjetter'!AW2</f>
        <v>41</v>
      </c>
      <c r="AT19" s="182">
        <f>'(1) Detaljerte budsjetter'!AX2</f>
        <v>42</v>
      </c>
      <c r="AU19" s="182">
        <f>'(1) Detaljerte budsjetter'!AY2</f>
        <v>43</v>
      </c>
      <c r="AV19" s="182">
        <f>'(1) Detaljerte budsjetter'!AZ2</f>
        <v>44</v>
      </c>
      <c r="AW19" s="182">
        <f>'(1) Detaljerte budsjetter'!BA2</f>
        <v>45</v>
      </c>
      <c r="AX19" s="182">
        <f>'(1) Detaljerte budsjetter'!BB2</f>
        <v>46</v>
      </c>
      <c r="AY19" s="182">
        <f>'(1) Detaljerte budsjetter'!BC2</f>
        <v>47</v>
      </c>
      <c r="AZ19" s="182">
        <f>'(1) Detaljerte budsjetter'!BD2</f>
        <v>48</v>
      </c>
      <c r="BA19" s="182">
        <f>'(1) Detaljerte budsjetter'!BE2</f>
        <v>49</v>
      </c>
    </row>
    <row r="20" spans="1:103" x14ac:dyDescent="0.35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103" x14ac:dyDescent="0.35">
      <c r="B21" s="148" t="s">
        <v>0</v>
      </c>
      <c r="C21" s="149"/>
      <c r="D21" s="162" t="str">
        <f>'(1) Detaljerte budsjetter'!H3</f>
        <v/>
      </c>
      <c r="E21" s="162" t="str">
        <f>'(1) Detaljerte budsjetter'!I3</f>
        <v/>
      </c>
      <c r="F21" s="162" t="str">
        <f>'(1) Detaljerte budsjetter'!J3</f>
        <v/>
      </c>
      <c r="G21" s="162" t="str">
        <f>'(1) Detaljerte budsjetter'!K3</f>
        <v/>
      </c>
      <c r="H21" s="162" t="str">
        <f>'(1) Detaljerte budsjetter'!L3</f>
        <v/>
      </c>
      <c r="I21" s="162" t="str">
        <f>'(1) Detaljerte budsjetter'!M3</f>
        <v/>
      </c>
      <c r="J21" s="162" t="str">
        <f>'(1) Detaljerte budsjetter'!N3</f>
        <v/>
      </c>
      <c r="K21" s="162" t="str">
        <f>'(1) Detaljerte budsjetter'!O3</f>
        <v/>
      </c>
      <c r="L21" s="162" t="str">
        <f>'(1) Detaljerte budsjetter'!P3</f>
        <v/>
      </c>
      <c r="M21" s="162" t="str">
        <f>'(1) Detaljerte budsjetter'!Q3</f>
        <v/>
      </c>
      <c r="N21" s="162" t="str">
        <f>'(1) Detaljerte budsjetter'!R3</f>
        <v/>
      </c>
      <c r="O21" s="162" t="str">
        <f>'(1) Detaljerte budsjetter'!S3</f>
        <v/>
      </c>
      <c r="P21" s="162" t="str">
        <f>'(1) Detaljerte budsjetter'!T3</f>
        <v/>
      </c>
      <c r="Q21" s="162" t="str">
        <f>'(1) Detaljerte budsjetter'!U3</f>
        <v/>
      </c>
      <c r="R21" s="162" t="str">
        <f>'(1) Detaljerte budsjetter'!V3</f>
        <v/>
      </c>
      <c r="S21" s="162" t="str">
        <f>'(1) Detaljerte budsjetter'!W3</f>
        <v/>
      </c>
      <c r="T21" s="162" t="str">
        <f>'(1) Detaljerte budsjetter'!X3</f>
        <v/>
      </c>
      <c r="U21" s="162" t="str">
        <f>'(1) Detaljerte budsjetter'!Y3</f>
        <v/>
      </c>
      <c r="V21" s="162" t="str">
        <f>'(1) Detaljerte budsjetter'!Z3</f>
        <v/>
      </c>
      <c r="W21" s="162" t="str">
        <f>'(1) Detaljerte budsjetter'!AA3</f>
        <v/>
      </c>
      <c r="X21" s="162" t="str">
        <f>'(1) Detaljerte budsjetter'!AB3</f>
        <v/>
      </c>
      <c r="Y21" s="162" t="str">
        <f>'(1) Detaljerte budsjetter'!AC3</f>
        <v/>
      </c>
      <c r="Z21" s="162" t="str">
        <f>'(1) Detaljerte budsjetter'!AD3</f>
        <v/>
      </c>
      <c r="AA21" s="162" t="str">
        <f>'(1) Detaljerte budsjetter'!AE3</f>
        <v/>
      </c>
      <c r="AB21" s="162" t="str">
        <f>'(1) Detaljerte budsjetter'!AF3</f>
        <v/>
      </c>
      <c r="AC21" s="162" t="str">
        <f>'(1) Detaljerte budsjetter'!AG3</f>
        <v/>
      </c>
      <c r="AD21" s="162" t="str">
        <f>'(1) Detaljerte budsjetter'!AH3</f>
        <v/>
      </c>
      <c r="AE21" s="162" t="str">
        <f>'(1) Detaljerte budsjetter'!AI3</f>
        <v/>
      </c>
      <c r="AF21" s="162" t="str">
        <f>'(1) Detaljerte budsjetter'!AJ3</f>
        <v/>
      </c>
      <c r="AG21" s="162" t="str">
        <f>'(1) Detaljerte budsjetter'!AK3</f>
        <v/>
      </c>
      <c r="AH21" s="162" t="str">
        <f>'(1) Detaljerte budsjetter'!AL3</f>
        <v/>
      </c>
      <c r="AI21" s="162" t="str">
        <f>'(1) Detaljerte budsjetter'!AM3</f>
        <v/>
      </c>
      <c r="AJ21" s="162" t="str">
        <f>'(1) Detaljerte budsjetter'!AN3</f>
        <v/>
      </c>
      <c r="AK21" s="162" t="str">
        <f>'(1) Detaljerte budsjetter'!AO3</f>
        <v/>
      </c>
      <c r="AL21" s="162" t="str">
        <f>'(1) Detaljerte budsjetter'!AP3</f>
        <v/>
      </c>
      <c r="AM21" s="162" t="str">
        <f>'(1) Detaljerte budsjetter'!AQ3</f>
        <v/>
      </c>
      <c r="AN21" s="162" t="str">
        <f>'(1) Detaljerte budsjetter'!AR3</f>
        <v/>
      </c>
      <c r="AO21" s="162" t="str">
        <f>'(1) Detaljerte budsjetter'!AS3</f>
        <v/>
      </c>
      <c r="AP21" s="162" t="str">
        <f>'(1) Detaljerte budsjetter'!AT3</f>
        <v/>
      </c>
      <c r="AQ21" s="162" t="str">
        <f>'(1) Detaljerte budsjetter'!AU3</f>
        <v/>
      </c>
      <c r="AR21" s="162" t="str">
        <f>'(1) Detaljerte budsjetter'!AV3</f>
        <v/>
      </c>
      <c r="AS21" s="162" t="str">
        <f>'(1) Detaljerte budsjetter'!AW3</f>
        <v/>
      </c>
      <c r="AT21" s="162" t="str">
        <f>'(1) Detaljerte budsjetter'!AX3</f>
        <v/>
      </c>
      <c r="AU21" s="162" t="str">
        <f>'(1) Detaljerte budsjetter'!AY3</f>
        <v/>
      </c>
      <c r="AV21" s="162" t="str">
        <f>'(1) Detaljerte budsjetter'!AZ3</f>
        <v/>
      </c>
      <c r="AW21" s="162" t="str">
        <f>'(1) Detaljerte budsjetter'!BA3</f>
        <v/>
      </c>
      <c r="AX21" s="162" t="str">
        <f>'(1) Detaljerte budsjetter'!BB3</f>
        <v/>
      </c>
      <c r="AY21" s="162" t="str">
        <f>'(1) Detaljerte budsjetter'!BC3</f>
        <v/>
      </c>
      <c r="AZ21" s="162" t="str">
        <f>'(1) Detaljerte budsjetter'!BD3</f>
        <v/>
      </c>
      <c r="BA21" s="162" t="str">
        <f>'(1) Detaljerte budsjetter'!BE3</f>
        <v/>
      </c>
    </row>
    <row r="22" spans="1:103" x14ac:dyDescent="0.35">
      <c r="A22" s="57"/>
      <c r="B22" t="s">
        <v>1</v>
      </c>
      <c r="D22" s="4">
        <f>'(1) Detaljerte budsjetter'!H17</f>
        <v>0</v>
      </c>
      <c r="E22" s="4">
        <f>'(1) Detaljerte budsjetter'!I17</f>
        <v>0</v>
      </c>
      <c r="F22" s="4">
        <f>'(1) Detaljerte budsjetter'!J17</f>
        <v>0</v>
      </c>
      <c r="G22" s="4">
        <f>'(1) Detaljerte budsjetter'!K17</f>
        <v>0</v>
      </c>
      <c r="H22" s="4">
        <f>'(1) Detaljerte budsjetter'!L17</f>
        <v>0</v>
      </c>
      <c r="I22" s="4">
        <f>'(1) Detaljerte budsjetter'!M17</f>
        <v>0</v>
      </c>
      <c r="J22" s="4">
        <f>'(1) Detaljerte budsjetter'!N17</f>
        <v>0</v>
      </c>
      <c r="K22" s="4">
        <f>'(1) Detaljerte budsjetter'!O17</f>
        <v>0</v>
      </c>
      <c r="L22" s="4">
        <f>'(1) Detaljerte budsjetter'!P17</f>
        <v>0</v>
      </c>
      <c r="M22" s="4">
        <f>'(1) Detaljerte budsjetter'!Q17</f>
        <v>0</v>
      </c>
      <c r="N22" s="4">
        <f>'(1) Detaljerte budsjetter'!R17</f>
        <v>0</v>
      </c>
      <c r="O22" s="4">
        <f>'(1) Detaljerte budsjetter'!S17</f>
        <v>0</v>
      </c>
      <c r="P22" s="4">
        <f>'(1) Detaljerte budsjetter'!T17</f>
        <v>0</v>
      </c>
      <c r="Q22" s="4">
        <f>'(1) Detaljerte budsjetter'!U17</f>
        <v>0</v>
      </c>
      <c r="R22" s="4">
        <f>'(1) Detaljerte budsjetter'!V17</f>
        <v>0</v>
      </c>
      <c r="S22" s="4">
        <f>'(1) Detaljerte budsjetter'!W17</f>
        <v>0</v>
      </c>
      <c r="T22" s="4">
        <f>'(1) Detaljerte budsjetter'!X17</f>
        <v>0</v>
      </c>
      <c r="U22" s="4">
        <f>'(1) Detaljerte budsjetter'!Y17</f>
        <v>0</v>
      </c>
      <c r="V22" s="4">
        <f>'(1) Detaljerte budsjetter'!Z17</f>
        <v>0</v>
      </c>
      <c r="W22" s="4">
        <f>'(1) Detaljerte budsjetter'!AA17</f>
        <v>0</v>
      </c>
      <c r="X22" s="4">
        <f>'(1) Detaljerte budsjetter'!AB17</f>
        <v>0</v>
      </c>
      <c r="Y22" s="4">
        <f>'(1) Detaljerte budsjetter'!AC17</f>
        <v>0</v>
      </c>
      <c r="Z22" s="4">
        <f>'(1) Detaljerte budsjetter'!AD17</f>
        <v>0</v>
      </c>
      <c r="AA22" s="4">
        <f>'(1) Detaljerte budsjetter'!AE17</f>
        <v>0</v>
      </c>
      <c r="AB22" s="4">
        <f>'(1) Detaljerte budsjetter'!AF17</f>
        <v>0</v>
      </c>
      <c r="AC22" s="4">
        <f>'(1) Detaljerte budsjetter'!AG17</f>
        <v>0</v>
      </c>
      <c r="AD22" s="4">
        <f>'(1) Detaljerte budsjetter'!AH17</f>
        <v>0</v>
      </c>
      <c r="AE22" s="4">
        <f>'(1) Detaljerte budsjetter'!AI17</f>
        <v>0</v>
      </c>
      <c r="AF22" s="4">
        <f>'(1) Detaljerte budsjetter'!AJ17</f>
        <v>0</v>
      </c>
      <c r="AG22" s="4">
        <f>'(1) Detaljerte budsjetter'!AK17</f>
        <v>0</v>
      </c>
      <c r="AH22" s="4">
        <f>'(1) Detaljerte budsjetter'!AL17</f>
        <v>0</v>
      </c>
      <c r="AI22" s="4">
        <f>'(1) Detaljerte budsjetter'!AM17</f>
        <v>0</v>
      </c>
      <c r="AJ22" s="4">
        <f>'(1) Detaljerte budsjetter'!AN17</f>
        <v>0</v>
      </c>
      <c r="AK22" s="4">
        <f>'(1) Detaljerte budsjetter'!AO17</f>
        <v>0</v>
      </c>
      <c r="AL22" s="4">
        <f>'(1) Detaljerte budsjetter'!AP17</f>
        <v>0</v>
      </c>
      <c r="AM22" s="4">
        <f>'(1) Detaljerte budsjetter'!AQ17</f>
        <v>0</v>
      </c>
      <c r="AN22" s="4">
        <f>'(1) Detaljerte budsjetter'!AR17</f>
        <v>0</v>
      </c>
      <c r="AO22" s="4">
        <f>'(1) Detaljerte budsjetter'!AS17</f>
        <v>0</v>
      </c>
      <c r="AP22" s="4">
        <f>'(1) Detaljerte budsjetter'!AT17</f>
        <v>0</v>
      </c>
      <c r="AQ22" s="4">
        <f>'(1) Detaljerte budsjetter'!AU17</f>
        <v>0</v>
      </c>
      <c r="AR22" s="4">
        <f>'(1) Detaljerte budsjetter'!AV17</f>
        <v>0</v>
      </c>
      <c r="AS22" s="4">
        <f>'(1) Detaljerte budsjetter'!AW17</f>
        <v>0</v>
      </c>
      <c r="AT22" s="4">
        <f>'(1) Detaljerte budsjetter'!AX17</f>
        <v>0</v>
      </c>
      <c r="AU22" s="4">
        <f>'(1) Detaljerte budsjetter'!AY17</f>
        <v>0</v>
      </c>
      <c r="AV22" s="4">
        <f>'(1) Detaljerte budsjetter'!AZ17</f>
        <v>0</v>
      </c>
      <c r="AW22" s="4">
        <f>'(1) Detaljerte budsjetter'!BA17</f>
        <v>0</v>
      </c>
      <c r="AX22" s="4">
        <f>'(1) Detaljerte budsjetter'!BB17</f>
        <v>0</v>
      </c>
      <c r="AY22" s="4">
        <f>'(1) Detaljerte budsjetter'!BC17</f>
        <v>0</v>
      </c>
      <c r="AZ22" s="4">
        <f>'(1) Detaljerte budsjetter'!BD17</f>
        <v>0</v>
      </c>
      <c r="BA22" s="4">
        <f>'(1) Detaljerte budsjetter'!BE17</f>
        <v>0</v>
      </c>
    </row>
    <row r="23" spans="1:103" x14ac:dyDescent="0.35">
      <c r="A23" s="57"/>
      <c r="B23" t="s">
        <v>2</v>
      </c>
      <c r="D23" s="4">
        <f>'(1) Detaljerte budsjetter'!H41</f>
        <v>0</v>
      </c>
      <c r="E23" s="4">
        <f>'(1) Detaljerte budsjetter'!I41</f>
        <v>0</v>
      </c>
      <c r="F23" s="4">
        <f>'(1) Detaljerte budsjetter'!J41</f>
        <v>0</v>
      </c>
      <c r="G23" s="4">
        <f>'(1) Detaljerte budsjetter'!K41</f>
        <v>0</v>
      </c>
      <c r="H23" s="4">
        <f>'(1) Detaljerte budsjetter'!L41</f>
        <v>0</v>
      </c>
      <c r="I23" s="4">
        <f>'(1) Detaljerte budsjetter'!M41</f>
        <v>0</v>
      </c>
      <c r="J23" s="4">
        <f>'(1) Detaljerte budsjetter'!N41</f>
        <v>0</v>
      </c>
      <c r="K23" s="4">
        <f>'(1) Detaljerte budsjetter'!O41</f>
        <v>0</v>
      </c>
      <c r="L23" s="4">
        <f>'(1) Detaljerte budsjetter'!P41</f>
        <v>0</v>
      </c>
      <c r="M23" s="4">
        <f>'(1) Detaljerte budsjetter'!Q41</f>
        <v>0</v>
      </c>
      <c r="N23" s="4">
        <f>'(1) Detaljerte budsjetter'!R41</f>
        <v>0</v>
      </c>
      <c r="O23" s="4">
        <f>'(1) Detaljerte budsjetter'!S41</f>
        <v>0</v>
      </c>
      <c r="P23" s="4">
        <f>'(1) Detaljerte budsjetter'!T41</f>
        <v>0</v>
      </c>
      <c r="Q23" s="4">
        <f>'(1) Detaljerte budsjetter'!U41</f>
        <v>0</v>
      </c>
      <c r="R23" s="4">
        <f>'(1) Detaljerte budsjetter'!V41</f>
        <v>0</v>
      </c>
      <c r="S23" s="4">
        <f>'(1) Detaljerte budsjetter'!W41</f>
        <v>0</v>
      </c>
      <c r="T23" s="4">
        <f>'(1) Detaljerte budsjetter'!X41</f>
        <v>0</v>
      </c>
      <c r="U23" s="4">
        <f>'(1) Detaljerte budsjetter'!Y41</f>
        <v>0</v>
      </c>
      <c r="V23" s="4">
        <f>'(1) Detaljerte budsjetter'!Z41</f>
        <v>0</v>
      </c>
      <c r="W23" s="4">
        <f>'(1) Detaljerte budsjetter'!AA41</f>
        <v>0</v>
      </c>
      <c r="X23" s="4">
        <f>'(1) Detaljerte budsjetter'!AB41</f>
        <v>0</v>
      </c>
      <c r="Y23" s="4">
        <f>'(1) Detaljerte budsjetter'!AC41</f>
        <v>0</v>
      </c>
      <c r="Z23" s="4">
        <f>'(1) Detaljerte budsjetter'!AD41</f>
        <v>0</v>
      </c>
      <c r="AA23" s="4">
        <f>'(1) Detaljerte budsjetter'!AE41</f>
        <v>0</v>
      </c>
      <c r="AB23" s="4">
        <f>'(1) Detaljerte budsjetter'!AF41</f>
        <v>0</v>
      </c>
      <c r="AC23" s="4">
        <f>'(1) Detaljerte budsjetter'!AG41</f>
        <v>0</v>
      </c>
      <c r="AD23" s="4">
        <f>'(1) Detaljerte budsjetter'!AH41</f>
        <v>0</v>
      </c>
      <c r="AE23" s="4">
        <f>'(1) Detaljerte budsjetter'!AI41</f>
        <v>0</v>
      </c>
      <c r="AF23" s="4">
        <f>'(1) Detaljerte budsjetter'!AJ41</f>
        <v>0</v>
      </c>
      <c r="AG23" s="4">
        <f>'(1) Detaljerte budsjetter'!AK41</f>
        <v>0</v>
      </c>
      <c r="AH23" s="4">
        <f>'(1) Detaljerte budsjetter'!AL41</f>
        <v>0</v>
      </c>
      <c r="AI23" s="4">
        <f>'(1) Detaljerte budsjetter'!AM41</f>
        <v>0</v>
      </c>
      <c r="AJ23" s="4">
        <f>'(1) Detaljerte budsjetter'!AN41</f>
        <v>0</v>
      </c>
      <c r="AK23" s="4">
        <f>'(1) Detaljerte budsjetter'!AO41</f>
        <v>0</v>
      </c>
      <c r="AL23" s="4">
        <f>'(1) Detaljerte budsjetter'!AP41</f>
        <v>0</v>
      </c>
      <c r="AM23" s="4">
        <f>'(1) Detaljerte budsjetter'!AQ41</f>
        <v>0</v>
      </c>
      <c r="AN23" s="4">
        <f>'(1) Detaljerte budsjetter'!AR41</f>
        <v>0</v>
      </c>
      <c r="AO23" s="4">
        <f>'(1) Detaljerte budsjetter'!AS41</f>
        <v>0</v>
      </c>
      <c r="AP23" s="4">
        <f>'(1) Detaljerte budsjetter'!AT41</f>
        <v>0</v>
      </c>
      <c r="AQ23" s="4">
        <f>'(1) Detaljerte budsjetter'!AU41</f>
        <v>0</v>
      </c>
      <c r="AR23" s="4">
        <f>'(1) Detaljerte budsjetter'!AV41</f>
        <v>0</v>
      </c>
      <c r="AS23" s="4">
        <f>'(1) Detaljerte budsjetter'!AW41</f>
        <v>0</v>
      </c>
      <c r="AT23" s="4">
        <f>'(1) Detaljerte budsjetter'!AX41</f>
        <v>0</v>
      </c>
      <c r="AU23" s="4">
        <f>'(1) Detaljerte budsjetter'!AY41</f>
        <v>0</v>
      </c>
      <c r="AV23" s="4">
        <f>'(1) Detaljerte budsjetter'!AZ41</f>
        <v>0</v>
      </c>
      <c r="AW23" s="4">
        <f>'(1) Detaljerte budsjetter'!BA41</f>
        <v>0</v>
      </c>
      <c r="AX23" s="4">
        <f>'(1) Detaljerte budsjetter'!BB41</f>
        <v>0</v>
      </c>
      <c r="AY23" s="4">
        <f>'(1) Detaljerte budsjetter'!BC41</f>
        <v>0</v>
      </c>
      <c r="AZ23" s="4">
        <f>'(1) Detaljerte budsjetter'!BD41</f>
        <v>0</v>
      </c>
      <c r="BA23" s="4">
        <f>'(1) Detaljerte budsjetter'!BE41</f>
        <v>0</v>
      </c>
    </row>
    <row r="24" spans="1:103" x14ac:dyDescent="0.35">
      <c r="A24" s="57"/>
      <c r="B24" t="s">
        <v>86</v>
      </c>
      <c r="D24" s="4">
        <f>'(1) Detaljerte budsjetter'!H114</f>
        <v>0</v>
      </c>
      <c r="E24" s="4">
        <f>'(1) Detaljerte budsjetter'!I114</f>
        <v>0</v>
      </c>
      <c r="F24" s="4">
        <f>'(1) Detaljerte budsjetter'!J114</f>
        <v>0</v>
      </c>
      <c r="G24" s="4">
        <f>'(1) Detaljerte budsjetter'!K114</f>
        <v>0</v>
      </c>
      <c r="H24" s="4">
        <f>'(1) Detaljerte budsjetter'!L114</f>
        <v>0</v>
      </c>
      <c r="I24" s="4">
        <f>'(1) Detaljerte budsjetter'!M114</f>
        <v>0</v>
      </c>
      <c r="J24" s="4">
        <f>'(1) Detaljerte budsjetter'!N114</f>
        <v>0</v>
      </c>
      <c r="K24" s="4">
        <f>'(1) Detaljerte budsjetter'!O114</f>
        <v>0</v>
      </c>
      <c r="L24" s="4">
        <f>'(1) Detaljerte budsjetter'!P114</f>
        <v>0</v>
      </c>
      <c r="M24" s="4">
        <f>'(1) Detaljerte budsjetter'!Q114</f>
        <v>0</v>
      </c>
      <c r="N24" s="4">
        <f>'(1) Detaljerte budsjetter'!R114</f>
        <v>0</v>
      </c>
      <c r="O24" s="4">
        <f>'(1) Detaljerte budsjetter'!S114</f>
        <v>0</v>
      </c>
      <c r="P24" s="4">
        <f>'(1) Detaljerte budsjetter'!T114</f>
        <v>0</v>
      </c>
      <c r="Q24" s="4">
        <f>'(1) Detaljerte budsjetter'!U114</f>
        <v>0</v>
      </c>
      <c r="R24" s="4">
        <f>'(1) Detaljerte budsjetter'!V114</f>
        <v>0</v>
      </c>
      <c r="S24" s="4">
        <f>'(1) Detaljerte budsjetter'!W114</f>
        <v>0</v>
      </c>
      <c r="T24" s="4">
        <f>'(1) Detaljerte budsjetter'!X114</f>
        <v>0</v>
      </c>
      <c r="U24" s="4">
        <f>'(1) Detaljerte budsjetter'!Y114</f>
        <v>0</v>
      </c>
      <c r="V24" s="4">
        <f>'(1) Detaljerte budsjetter'!Z114</f>
        <v>0</v>
      </c>
      <c r="W24" s="4">
        <f>'(1) Detaljerte budsjetter'!AA114</f>
        <v>0</v>
      </c>
      <c r="X24" s="4">
        <f>'(1) Detaljerte budsjetter'!AB114</f>
        <v>0</v>
      </c>
      <c r="Y24" s="4">
        <f>'(1) Detaljerte budsjetter'!AC114</f>
        <v>0</v>
      </c>
      <c r="Z24" s="4">
        <f>'(1) Detaljerte budsjetter'!AD114</f>
        <v>0</v>
      </c>
      <c r="AA24" s="4">
        <f>'(1) Detaljerte budsjetter'!AE114</f>
        <v>0</v>
      </c>
      <c r="AB24" s="4">
        <f>'(1) Detaljerte budsjetter'!AF114</f>
        <v>0</v>
      </c>
      <c r="AC24" s="4">
        <f>'(1) Detaljerte budsjetter'!AG114</f>
        <v>0</v>
      </c>
      <c r="AD24" s="4">
        <f>'(1) Detaljerte budsjetter'!AH114</f>
        <v>0</v>
      </c>
      <c r="AE24" s="4">
        <f>'(1) Detaljerte budsjetter'!AI114</f>
        <v>0</v>
      </c>
      <c r="AF24" s="4">
        <f>'(1) Detaljerte budsjetter'!AJ114</f>
        <v>0</v>
      </c>
      <c r="AG24" s="4">
        <f>'(1) Detaljerte budsjetter'!AK114</f>
        <v>0</v>
      </c>
      <c r="AH24" s="4">
        <f>'(1) Detaljerte budsjetter'!AL114</f>
        <v>0</v>
      </c>
      <c r="AI24" s="4">
        <f>'(1) Detaljerte budsjetter'!AM114</f>
        <v>0</v>
      </c>
      <c r="AJ24" s="4">
        <f>'(1) Detaljerte budsjetter'!AN114</f>
        <v>0</v>
      </c>
      <c r="AK24" s="4">
        <f>'(1) Detaljerte budsjetter'!AO114</f>
        <v>0</v>
      </c>
      <c r="AL24" s="4">
        <f>'(1) Detaljerte budsjetter'!AP114</f>
        <v>0</v>
      </c>
      <c r="AM24" s="4">
        <f>'(1) Detaljerte budsjetter'!AQ114</f>
        <v>0</v>
      </c>
      <c r="AN24" s="4">
        <f>'(1) Detaljerte budsjetter'!AR114</f>
        <v>0</v>
      </c>
      <c r="AO24" s="4">
        <f>'(1) Detaljerte budsjetter'!AS114</f>
        <v>0</v>
      </c>
      <c r="AP24" s="4">
        <f>'(1) Detaljerte budsjetter'!AT114</f>
        <v>0</v>
      </c>
      <c r="AQ24" s="4">
        <f>'(1) Detaljerte budsjetter'!AU114</f>
        <v>0</v>
      </c>
      <c r="AR24" s="4">
        <f>'(1) Detaljerte budsjetter'!AV114</f>
        <v>0</v>
      </c>
      <c r="AS24" s="4">
        <f>'(1) Detaljerte budsjetter'!AW114</f>
        <v>0</v>
      </c>
      <c r="AT24" s="4">
        <f>'(1) Detaljerte budsjetter'!AX114</f>
        <v>0</v>
      </c>
      <c r="AU24" s="4">
        <f>'(1) Detaljerte budsjetter'!AY114</f>
        <v>0</v>
      </c>
      <c r="AV24" s="4">
        <f>'(1) Detaljerte budsjetter'!AZ114</f>
        <v>0</v>
      </c>
      <c r="AW24" s="4">
        <f>'(1) Detaljerte budsjetter'!BA114</f>
        <v>0</v>
      </c>
      <c r="AX24" s="4">
        <f>'(1) Detaljerte budsjetter'!BB114</f>
        <v>0</v>
      </c>
      <c r="AY24" s="4">
        <f>'(1) Detaljerte budsjetter'!BC114</f>
        <v>0</v>
      </c>
      <c r="AZ24" s="4">
        <f>'(1) Detaljerte budsjetter'!BD114</f>
        <v>0</v>
      </c>
      <c r="BA24" s="4">
        <f>'(1) Detaljerte budsjetter'!BE114</f>
        <v>0</v>
      </c>
    </row>
    <row r="25" spans="1:103" x14ac:dyDescent="0.35">
      <c r="A25" s="57"/>
      <c r="B25" t="s">
        <v>85</v>
      </c>
      <c r="D25" s="4">
        <f>'(1) Detaljerte budsjetter'!H95</f>
        <v>0</v>
      </c>
      <c r="E25" s="4">
        <f>'(1) Detaljerte budsjetter'!I95</f>
        <v>0</v>
      </c>
      <c r="F25" s="4">
        <f>'(1) Detaljerte budsjetter'!J95</f>
        <v>0</v>
      </c>
      <c r="G25" s="4">
        <f>'(1) Detaljerte budsjetter'!K95</f>
        <v>0</v>
      </c>
      <c r="H25" s="4">
        <f>'(1) Detaljerte budsjetter'!L95</f>
        <v>0</v>
      </c>
      <c r="I25" s="4">
        <f>'(1) Detaljerte budsjetter'!M95</f>
        <v>0</v>
      </c>
      <c r="J25" s="4">
        <f>'(1) Detaljerte budsjetter'!N95</f>
        <v>0</v>
      </c>
      <c r="K25" s="4">
        <f>'(1) Detaljerte budsjetter'!O95</f>
        <v>0</v>
      </c>
      <c r="L25" s="4">
        <f>'(1) Detaljerte budsjetter'!P95</f>
        <v>0</v>
      </c>
      <c r="M25" s="4">
        <f>'(1) Detaljerte budsjetter'!Q95</f>
        <v>0</v>
      </c>
      <c r="N25" s="4">
        <f>'(1) Detaljerte budsjetter'!R95</f>
        <v>0</v>
      </c>
      <c r="O25" s="4">
        <f>'(1) Detaljerte budsjetter'!S95</f>
        <v>0</v>
      </c>
      <c r="P25" s="4">
        <f>'(1) Detaljerte budsjetter'!T95</f>
        <v>0</v>
      </c>
      <c r="Q25" s="4">
        <f>'(1) Detaljerte budsjetter'!U95</f>
        <v>0</v>
      </c>
      <c r="R25" s="4">
        <f>'(1) Detaljerte budsjetter'!V95</f>
        <v>0</v>
      </c>
      <c r="S25" s="4">
        <f>'(1) Detaljerte budsjetter'!W95</f>
        <v>0</v>
      </c>
      <c r="T25" s="4">
        <f>'(1) Detaljerte budsjetter'!X95</f>
        <v>0</v>
      </c>
      <c r="U25" s="4">
        <f>'(1) Detaljerte budsjetter'!Y95</f>
        <v>0</v>
      </c>
      <c r="V25" s="4">
        <f>'(1) Detaljerte budsjetter'!Z95</f>
        <v>0</v>
      </c>
      <c r="W25" s="4">
        <f>'(1) Detaljerte budsjetter'!AA95</f>
        <v>0</v>
      </c>
      <c r="X25" s="4">
        <f>'(1) Detaljerte budsjetter'!AB95</f>
        <v>0</v>
      </c>
      <c r="Y25" s="4">
        <f>'(1) Detaljerte budsjetter'!AC95</f>
        <v>0</v>
      </c>
      <c r="Z25" s="4">
        <f>'(1) Detaljerte budsjetter'!AD95</f>
        <v>0</v>
      </c>
      <c r="AA25" s="4">
        <f>'(1) Detaljerte budsjetter'!AE95</f>
        <v>0</v>
      </c>
      <c r="AB25" s="4">
        <f>'(1) Detaljerte budsjetter'!AF95</f>
        <v>0</v>
      </c>
      <c r="AC25" s="4">
        <f>'(1) Detaljerte budsjetter'!AG95</f>
        <v>0</v>
      </c>
      <c r="AD25" s="4">
        <f>'(1) Detaljerte budsjetter'!AH95</f>
        <v>0</v>
      </c>
      <c r="AE25" s="4">
        <f>'(1) Detaljerte budsjetter'!AI95</f>
        <v>0</v>
      </c>
      <c r="AF25" s="4">
        <f>'(1) Detaljerte budsjetter'!AJ95</f>
        <v>0</v>
      </c>
      <c r="AG25" s="4">
        <f>'(1) Detaljerte budsjetter'!AK95</f>
        <v>0</v>
      </c>
      <c r="AH25" s="4">
        <f>'(1) Detaljerte budsjetter'!AL95</f>
        <v>0</v>
      </c>
      <c r="AI25" s="4">
        <f>'(1) Detaljerte budsjetter'!AM95</f>
        <v>0</v>
      </c>
      <c r="AJ25" s="4">
        <f>'(1) Detaljerte budsjetter'!AN95</f>
        <v>0</v>
      </c>
      <c r="AK25" s="4">
        <f>'(1) Detaljerte budsjetter'!AO95</f>
        <v>0</v>
      </c>
      <c r="AL25" s="4">
        <f>'(1) Detaljerte budsjetter'!AP95</f>
        <v>0</v>
      </c>
      <c r="AM25" s="4">
        <f>'(1) Detaljerte budsjetter'!AQ95</f>
        <v>0</v>
      </c>
      <c r="AN25" s="4">
        <f>'(1) Detaljerte budsjetter'!AR95</f>
        <v>0</v>
      </c>
      <c r="AO25" s="4">
        <f>'(1) Detaljerte budsjetter'!AS95</f>
        <v>0</v>
      </c>
      <c r="AP25" s="4">
        <f>'(1) Detaljerte budsjetter'!AT95</f>
        <v>0</v>
      </c>
      <c r="AQ25" s="4">
        <f>'(1) Detaljerte budsjetter'!AU95</f>
        <v>0</v>
      </c>
      <c r="AR25" s="4">
        <f>'(1) Detaljerte budsjetter'!AV95</f>
        <v>0</v>
      </c>
      <c r="AS25" s="4">
        <f>'(1) Detaljerte budsjetter'!AW95</f>
        <v>0</v>
      </c>
      <c r="AT25" s="4">
        <f>'(1) Detaljerte budsjetter'!AX95</f>
        <v>0</v>
      </c>
      <c r="AU25" s="4">
        <f>'(1) Detaljerte budsjetter'!AY95</f>
        <v>0</v>
      </c>
      <c r="AV25" s="4">
        <f>'(1) Detaljerte budsjetter'!AZ95</f>
        <v>0</v>
      </c>
      <c r="AW25" s="4">
        <f>'(1) Detaljerte budsjetter'!BA95</f>
        <v>0</v>
      </c>
      <c r="AX25" s="4">
        <f>'(1) Detaljerte budsjetter'!BB95</f>
        <v>0</v>
      </c>
      <c r="AY25" s="4">
        <f>'(1) Detaljerte budsjetter'!BC95</f>
        <v>0</v>
      </c>
      <c r="AZ25" s="4">
        <f>'(1) Detaljerte budsjetter'!BD95</f>
        <v>0</v>
      </c>
      <c r="BA25" s="4">
        <f>'(1) Detaljerte budsjetter'!BE95</f>
        <v>0</v>
      </c>
    </row>
    <row r="26" spans="1:103" x14ac:dyDescent="0.35">
      <c r="A26" s="57"/>
      <c r="B26" s="6" t="s">
        <v>16</v>
      </c>
      <c r="C26" s="6"/>
      <c r="D26" s="58">
        <f t="shared" ref="D26:AI26" si="2">D22-D23-D24-D25</f>
        <v>0</v>
      </c>
      <c r="E26" s="58">
        <f t="shared" si="2"/>
        <v>0</v>
      </c>
      <c r="F26" s="58">
        <f t="shared" si="2"/>
        <v>0</v>
      </c>
      <c r="G26" s="58">
        <f t="shared" si="2"/>
        <v>0</v>
      </c>
      <c r="H26" s="58">
        <f t="shared" si="2"/>
        <v>0</v>
      </c>
      <c r="I26" s="58">
        <f t="shared" si="2"/>
        <v>0</v>
      </c>
      <c r="J26" s="58">
        <f t="shared" si="2"/>
        <v>0</v>
      </c>
      <c r="K26" s="58">
        <f t="shared" si="2"/>
        <v>0</v>
      </c>
      <c r="L26" s="58">
        <f t="shared" si="2"/>
        <v>0</v>
      </c>
      <c r="M26" s="58">
        <f t="shared" si="2"/>
        <v>0</v>
      </c>
      <c r="N26" s="58">
        <f t="shared" si="2"/>
        <v>0</v>
      </c>
      <c r="O26" s="58">
        <f t="shared" si="2"/>
        <v>0</v>
      </c>
      <c r="P26" s="58">
        <f t="shared" si="2"/>
        <v>0</v>
      </c>
      <c r="Q26" s="58">
        <f t="shared" si="2"/>
        <v>0</v>
      </c>
      <c r="R26" s="58">
        <f t="shared" si="2"/>
        <v>0</v>
      </c>
      <c r="S26" s="58">
        <f t="shared" si="2"/>
        <v>0</v>
      </c>
      <c r="T26" s="58">
        <f t="shared" si="2"/>
        <v>0</v>
      </c>
      <c r="U26" s="58">
        <f t="shared" si="2"/>
        <v>0</v>
      </c>
      <c r="V26" s="58">
        <f t="shared" si="2"/>
        <v>0</v>
      </c>
      <c r="W26" s="58">
        <f t="shared" si="2"/>
        <v>0</v>
      </c>
      <c r="X26" s="58">
        <f t="shared" si="2"/>
        <v>0</v>
      </c>
      <c r="Y26" s="58">
        <f t="shared" si="2"/>
        <v>0</v>
      </c>
      <c r="Z26" s="58">
        <f t="shared" si="2"/>
        <v>0</v>
      </c>
      <c r="AA26" s="58">
        <f t="shared" si="2"/>
        <v>0</v>
      </c>
      <c r="AB26" s="58">
        <f t="shared" si="2"/>
        <v>0</v>
      </c>
      <c r="AC26" s="58">
        <f t="shared" si="2"/>
        <v>0</v>
      </c>
      <c r="AD26" s="58">
        <f t="shared" si="2"/>
        <v>0</v>
      </c>
      <c r="AE26" s="58">
        <f t="shared" si="2"/>
        <v>0</v>
      </c>
      <c r="AF26" s="58">
        <f t="shared" si="2"/>
        <v>0</v>
      </c>
      <c r="AG26" s="58">
        <f t="shared" si="2"/>
        <v>0</v>
      </c>
      <c r="AH26" s="58">
        <f t="shared" si="2"/>
        <v>0</v>
      </c>
      <c r="AI26" s="58">
        <f t="shared" si="2"/>
        <v>0</v>
      </c>
      <c r="AJ26" s="58">
        <f t="shared" ref="AJ26:BA26" si="3">AJ22-AJ23-AJ24-AJ25</f>
        <v>0</v>
      </c>
      <c r="AK26" s="58">
        <f t="shared" si="3"/>
        <v>0</v>
      </c>
      <c r="AL26" s="58">
        <f t="shared" si="3"/>
        <v>0</v>
      </c>
      <c r="AM26" s="58">
        <f t="shared" si="3"/>
        <v>0</v>
      </c>
      <c r="AN26" s="58">
        <f t="shared" si="3"/>
        <v>0</v>
      </c>
      <c r="AO26" s="58">
        <f t="shared" si="3"/>
        <v>0</v>
      </c>
      <c r="AP26" s="58">
        <f t="shared" si="3"/>
        <v>0</v>
      </c>
      <c r="AQ26" s="58">
        <f t="shared" si="3"/>
        <v>0</v>
      </c>
      <c r="AR26" s="58">
        <f t="shared" si="3"/>
        <v>0</v>
      </c>
      <c r="AS26" s="58">
        <f t="shared" si="3"/>
        <v>0</v>
      </c>
      <c r="AT26" s="58">
        <f t="shared" si="3"/>
        <v>0</v>
      </c>
      <c r="AU26" s="58">
        <f t="shared" si="3"/>
        <v>0</v>
      </c>
      <c r="AV26" s="58">
        <f t="shared" si="3"/>
        <v>0</v>
      </c>
      <c r="AW26" s="58">
        <f t="shared" si="3"/>
        <v>0</v>
      </c>
      <c r="AX26" s="58">
        <f t="shared" si="3"/>
        <v>0</v>
      </c>
      <c r="AY26" s="58">
        <f t="shared" si="3"/>
        <v>0</v>
      </c>
      <c r="AZ26" s="58">
        <f t="shared" si="3"/>
        <v>0</v>
      </c>
      <c r="BA26" s="58">
        <f t="shared" si="3"/>
        <v>0</v>
      </c>
    </row>
    <row r="27" spans="1:103" ht="15" thickBot="1" x14ac:dyDescent="0.4">
      <c r="A27" s="57"/>
      <c r="B27" s="64" t="s">
        <v>90</v>
      </c>
      <c r="C27" s="64"/>
      <c r="D27" s="65">
        <f>D26+NPV($D$5,E26:BA26)</f>
        <v>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8" spans="1:103" x14ac:dyDescent="0.35">
      <c r="A28" s="57"/>
      <c r="B28" s="1" t="s">
        <v>109</v>
      </c>
      <c r="C28" s="1"/>
      <c r="D28" s="103" t="e">
        <f>IRR(D26:BA26)</f>
        <v>#NUM!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</row>
    <row r="30" spans="1:103" x14ac:dyDescent="0.35">
      <c r="B30" s="61"/>
      <c r="C30" s="61"/>
    </row>
    <row r="31" spans="1:103" x14ac:dyDescent="0.35">
      <c r="B31" s="150" t="s">
        <v>179</v>
      </c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</row>
    <row r="32" spans="1:103" x14ac:dyDescent="0.35">
      <c r="A32" s="57"/>
      <c r="B32" t="s">
        <v>1</v>
      </c>
      <c r="D32" s="4">
        <f>'(1) Detaljerte budsjetter'!H136</f>
        <v>0</v>
      </c>
      <c r="E32" s="4">
        <f>'(1) Detaljerte budsjetter'!I136</f>
        <v>0</v>
      </c>
      <c r="F32" s="4">
        <f>'(1) Detaljerte budsjetter'!J136</f>
        <v>0</v>
      </c>
      <c r="G32" s="4">
        <f>'(1) Detaljerte budsjetter'!K136</f>
        <v>0</v>
      </c>
      <c r="H32" s="4">
        <f>'(1) Detaljerte budsjetter'!L136</f>
        <v>0</v>
      </c>
      <c r="I32" s="4">
        <f>'(1) Detaljerte budsjetter'!M136</f>
        <v>0</v>
      </c>
      <c r="J32" s="4">
        <f>'(1) Detaljerte budsjetter'!N136</f>
        <v>0</v>
      </c>
      <c r="K32" s="4">
        <f>'(1) Detaljerte budsjetter'!O136</f>
        <v>0</v>
      </c>
      <c r="L32" s="4">
        <f>'(1) Detaljerte budsjetter'!P136</f>
        <v>0</v>
      </c>
      <c r="M32" s="4">
        <f>'(1) Detaljerte budsjetter'!Q136</f>
        <v>0</v>
      </c>
      <c r="N32" s="4">
        <f>'(1) Detaljerte budsjetter'!R136</f>
        <v>0</v>
      </c>
      <c r="O32" s="4">
        <f>'(1) Detaljerte budsjetter'!S136</f>
        <v>0</v>
      </c>
      <c r="P32" s="4">
        <f>'(1) Detaljerte budsjetter'!T136</f>
        <v>0</v>
      </c>
      <c r="Q32" s="4">
        <f>'(1) Detaljerte budsjetter'!U136</f>
        <v>0</v>
      </c>
      <c r="R32" s="4">
        <f>'(1) Detaljerte budsjetter'!V136</f>
        <v>0</v>
      </c>
      <c r="S32" s="4">
        <f>'(1) Detaljerte budsjetter'!W136</f>
        <v>0</v>
      </c>
      <c r="T32" s="4">
        <f>'(1) Detaljerte budsjetter'!X136</f>
        <v>0</v>
      </c>
      <c r="U32" s="4">
        <f>'(1) Detaljerte budsjetter'!Y136</f>
        <v>0</v>
      </c>
      <c r="V32" s="4">
        <f>'(1) Detaljerte budsjetter'!Z136</f>
        <v>0</v>
      </c>
      <c r="W32" s="4">
        <f>'(1) Detaljerte budsjetter'!AA136</f>
        <v>0</v>
      </c>
      <c r="X32" s="4">
        <f>'(1) Detaljerte budsjetter'!AB136</f>
        <v>0</v>
      </c>
      <c r="Y32" s="4">
        <f>'(1) Detaljerte budsjetter'!AC136</f>
        <v>0</v>
      </c>
      <c r="Z32" s="4">
        <f>'(1) Detaljerte budsjetter'!AD136</f>
        <v>0</v>
      </c>
      <c r="AA32" s="4">
        <f>'(1) Detaljerte budsjetter'!AE136</f>
        <v>0</v>
      </c>
      <c r="AB32" s="4">
        <f>'(1) Detaljerte budsjetter'!AF136</f>
        <v>0</v>
      </c>
      <c r="AC32" s="4">
        <f>'(1) Detaljerte budsjetter'!AG136</f>
        <v>0</v>
      </c>
      <c r="AD32" s="4">
        <f>'(1) Detaljerte budsjetter'!AH136</f>
        <v>0</v>
      </c>
      <c r="AE32" s="4">
        <f>'(1) Detaljerte budsjetter'!AI136</f>
        <v>0</v>
      </c>
      <c r="AF32" s="4">
        <f>'(1) Detaljerte budsjetter'!AJ136</f>
        <v>0</v>
      </c>
      <c r="AG32" s="4">
        <f>'(1) Detaljerte budsjetter'!AK136</f>
        <v>0</v>
      </c>
      <c r="AH32" s="4">
        <f>'(1) Detaljerte budsjetter'!AL136</f>
        <v>0</v>
      </c>
      <c r="AI32" s="4">
        <f>'(1) Detaljerte budsjetter'!AM136</f>
        <v>0</v>
      </c>
      <c r="AJ32" s="4">
        <f>'(1) Detaljerte budsjetter'!AN136</f>
        <v>0</v>
      </c>
      <c r="AK32" s="4">
        <f>'(1) Detaljerte budsjetter'!AO136</f>
        <v>0</v>
      </c>
      <c r="AL32" s="4">
        <f>'(1) Detaljerte budsjetter'!AP136</f>
        <v>0</v>
      </c>
      <c r="AM32" s="4">
        <f>'(1) Detaljerte budsjetter'!AQ136</f>
        <v>0</v>
      </c>
      <c r="AN32" s="4">
        <f>'(1) Detaljerte budsjetter'!AR136</f>
        <v>0</v>
      </c>
      <c r="AO32" s="4">
        <f>'(1) Detaljerte budsjetter'!AS136</f>
        <v>0</v>
      </c>
      <c r="AP32" s="4">
        <f>'(1) Detaljerte budsjetter'!AT136</f>
        <v>0</v>
      </c>
      <c r="AQ32" s="4">
        <f>'(1) Detaljerte budsjetter'!AU136</f>
        <v>0</v>
      </c>
      <c r="AR32" s="4">
        <f>'(1) Detaljerte budsjetter'!AV136</f>
        <v>0</v>
      </c>
      <c r="AS32" s="4">
        <f>'(1) Detaljerte budsjetter'!AW136</f>
        <v>0</v>
      </c>
      <c r="AT32" s="4">
        <f>'(1) Detaljerte budsjetter'!AX136</f>
        <v>0</v>
      </c>
      <c r="AU32" s="4">
        <f>'(1) Detaljerte budsjetter'!AY136</f>
        <v>0</v>
      </c>
      <c r="AV32" s="4">
        <f>'(1) Detaljerte budsjetter'!AZ136</f>
        <v>0</v>
      </c>
      <c r="AW32" s="4">
        <f>'(1) Detaljerte budsjetter'!BA136</f>
        <v>0</v>
      </c>
      <c r="AX32" s="4">
        <f>'(1) Detaljerte budsjetter'!BB136</f>
        <v>0</v>
      </c>
      <c r="AY32" s="4">
        <f>'(1) Detaljerte budsjetter'!BC136</f>
        <v>0</v>
      </c>
      <c r="AZ32" s="4">
        <f>'(1) Detaljerte budsjetter'!BD136</f>
        <v>0</v>
      </c>
      <c r="BA32" s="4">
        <f>'(1) Detaljerte budsjetter'!BE136</f>
        <v>0</v>
      </c>
    </row>
    <row r="33" spans="1:53" x14ac:dyDescent="0.35">
      <c r="A33" s="57"/>
      <c r="B33" t="s">
        <v>2</v>
      </c>
      <c r="D33" s="4">
        <f>'(1) Detaljerte budsjetter'!H159</f>
        <v>0</v>
      </c>
      <c r="E33" s="4">
        <f>'(1) Detaljerte budsjetter'!I159</f>
        <v>0</v>
      </c>
      <c r="F33" s="4">
        <f>'(1) Detaljerte budsjetter'!J159</f>
        <v>0</v>
      </c>
      <c r="G33" s="4">
        <f>'(1) Detaljerte budsjetter'!K159</f>
        <v>0</v>
      </c>
      <c r="H33" s="4">
        <f>'(1) Detaljerte budsjetter'!L159</f>
        <v>0</v>
      </c>
      <c r="I33" s="4">
        <f>'(1) Detaljerte budsjetter'!M159</f>
        <v>0</v>
      </c>
      <c r="J33" s="4">
        <f>'(1) Detaljerte budsjetter'!N159</f>
        <v>0</v>
      </c>
      <c r="K33" s="4">
        <f>'(1) Detaljerte budsjetter'!O159</f>
        <v>0</v>
      </c>
      <c r="L33" s="4">
        <f>'(1) Detaljerte budsjetter'!P159</f>
        <v>0</v>
      </c>
      <c r="M33" s="4">
        <f>'(1) Detaljerte budsjetter'!Q159</f>
        <v>0</v>
      </c>
      <c r="N33" s="4">
        <f>'(1) Detaljerte budsjetter'!R159</f>
        <v>0</v>
      </c>
      <c r="O33" s="4">
        <f>'(1) Detaljerte budsjetter'!S159</f>
        <v>0</v>
      </c>
      <c r="P33" s="4">
        <f>'(1) Detaljerte budsjetter'!T159</f>
        <v>0</v>
      </c>
      <c r="Q33" s="4">
        <f>'(1) Detaljerte budsjetter'!U159</f>
        <v>0</v>
      </c>
      <c r="R33" s="4">
        <f>'(1) Detaljerte budsjetter'!V159</f>
        <v>0</v>
      </c>
      <c r="S33" s="4">
        <f>'(1) Detaljerte budsjetter'!W159</f>
        <v>0</v>
      </c>
      <c r="T33" s="4">
        <f>'(1) Detaljerte budsjetter'!X159</f>
        <v>0</v>
      </c>
      <c r="U33" s="4">
        <f>'(1) Detaljerte budsjetter'!Y159</f>
        <v>0</v>
      </c>
      <c r="V33" s="4">
        <f>'(1) Detaljerte budsjetter'!Z159</f>
        <v>0</v>
      </c>
      <c r="W33" s="4">
        <f>'(1) Detaljerte budsjetter'!AA159</f>
        <v>0</v>
      </c>
      <c r="X33" s="4">
        <f>'(1) Detaljerte budsjetter'!AB159</f>
        <v>0</v>
      </c>
      <c r="Y33" s="4">
        <f>'(1) Detaljerte budsjetter'!AC159</f>
        <v>0</v>
      </c>
      <c r="Z33" s="4">
        <f>'(1) Detaljerte budsjetter'!AD159</f>
        <v>0</v>
      </c>
      <c r="AA33" s="4">
        <f>'(1) Detaljerte budsjetter'!AE159</f>
        <v>0</v>
      </c>
      <c r="AB33" s="4">
        <f>'(1) Detaljerte budsjetter'!AF159</f>
        <v>0</v>
      </c>
      <c r="AC33" s="4">
        <f>'(1) Detaljerte budsjetter'!AG159</f>
        <v>0</v>
      </c>
      <c r="AD33" s="4">
        <f>'(1) Detaljerte budsjetter'!AH159</f>
        <v>0</v>
      </c>
      <c r="AE33" s="4">
        <f>'(1) Detaljerte budsjetter'!AI159</f>
        <v>0</v>
      </c>
      <c r="AF33" s="4">
        <f>'(1) Detaljerte budsjetter'!AJ159</f>
        <v>0</v>
      </c>
      <c r="AG33" s="4">
        <f>'(1) Detaljerte budsjetter'!AK159</f>
        <v>0</v>
      </c>
      <c r="AH33" s="4">
        <f>'(1) Detaljerte budsjetter'!AL159</f>
        <v>0</v>
      </c>
      <c r="AI33" s="4">
        <f>'(1) Detaljerte budsjetter'!AM159</f>
        <v>0</v>
      </c>
      <c r="AJ33" s="4">
        <f>'(1) Detaljerte budsjetter'!AN159</f>
        <v>0</v>
      </c>
      <c r="AK33" s="4">
        <f>'(1) Detaljerte budsjetter'!AO159</f>
        <v>0</v>
      </c>
      <c r="AL33" s="4">
        <f>'(1) Detaljerte budsjetter'!AP159</f>
        <v>0</v>
      </c>
      <c r="AM33" s="4">
        <f>'(1) Detaljerte budsjetter'!AQ159</f>
        <v>0</v>
      </c>
      <c r="AN33" s="4">
        <f>'(1) Detaljerte budsjetter'!AR159</f>
        <v>0</v>
      </c>
      <c r="AO33" s="4">
        <f>'(1) Detaljerte budsjetter'!AS159</f>
        <v>0</v>
      </c>
      <c r="AP33" s="4">
        <f>'(1) Detaljerte budsjetter'!AT159</f>
        <v>0</v>
      </c>
      <c r="AQ33" s="4">
        <f>'(1) Detaljerte budsjetter'!AU159</f>
        <v>0</v>
      </c>
      <c r="AR33" s="4">
        <f>'(1) Detaljerte budsjetter'!AV159</f>
        <v>0</v>
      </c>
      <c r="AS33" s="4">
        <f>'(1) Detaljerte budsjetter'!AW159</f>
        <v>0</v>
      </c>
      <c r="AT33" s="4">
        <f>'(1) Detaljerte budsjetter'!AX159</f>
        <v>0</v>
      </c>
      <c r="AU33" s="4">
        <f>'(1) Detaljerte budsjetter'!AY159</f>
        <v>0</v>
      </c>
      <c r="AV33" s="4">
        <f>'(1) Detaljerte budsjetter'!AZ159</f>
        <v>0</v>
      </c>
      <c r="AW33" s="4">
        <f>'(1) Detaljerte budsjetter'!BA159</f>
        <v>0</v>
      </c>
      <c r="AX33" s="4">
        <f>'(1) Detaljerte budsjetter'!BB159</f>
        <v>0</v>
      </c>
      <c r="AY33" s="4">
        <f>'(1) Detaljerte budsjetter'!BC159</f>
        <v>0</v>
      </c>
      <c r="AZ33" s="4">
        <f>'(1) Detaljerte budsjetter'!BD159</f>
        <v>0</v>
      </c>
      <c r="BA33" s="4">
        <f>'(1) Detaljerte budsjetter'!BE159</f>
        <v>0</v>
      </c>
    </row>
    <row r="34" spans="1:53" x14ac:dyDescent="0.35">
      <c r="A34" s="57"/>
      <c r="B34" t="s">
        <v>3</v>
      </c>
      <c r="D34" s="4">
        <f>'(1) Detaljerte budsjetter'!H179</f>
        <v>0</v>
      </c>
      <c r="E34" s="4">
        <f>'(1) Detaljerte budsjetter'!I179</f>
        <v>0</v>
      </c>
      <c r="F34" s="4">
        <f>'(1) Detaljerte budsjetter'!J179</f>
        <v>0</v>
      </c>
      <c r="G34" s="4">
        <f>'(1) Detaljerte budsjetter'!K179</f>
        <v>0</v>
      </c>
      <c r="H34" s="4">
        <f>'(1) Detaljerte budsjetter'!L179</f>
        <v>0</v>
      </c>
      <c r="I34" s="4">
        <f>'(1) Detaljerte budsjetter'!M179</f>
        <v>0</v>
      </c>
      <c r="J34" s="4">
        <f>'(1) Detaljerte budsjetter'!N179</f>
        <v>0</v>
      </c>
      <c r="K34" s="4">
        <f>'(1) Detaljerte budsjetter'!O179</f>
        <v>0</v>
      </c>
      <c r="L34" s="4">
        <f>'(1) Detaljerte budsjetter'!P179</f>
        <v>0</v>
      </c>
      <c r="M34" s="4">
        <f>'(1) Detaljerte budsjetter'!Q179</f>
        <v>0</v>
      </c>
      <c r="N34" s="4">
        <f>'(1) Detaljerte budsjetter'!R179</f>
        <v>0</v>
      </c>
      <c r="O34" s="4">
        <f>'(1) Detaljerte budsjetter'!S179</f>
        <v>0</v>
      </c>
      <c r="P34" s="4">
        <f>'(1) Detaljerte budsjetter'!T179</f>
        <v>0</v>
      </c>
      <c r="Q34" s="4">
        <f>'(1) Detaljerte budsjetter'!U179</f>
        <v>0</v>
      </c>
      <c r="R34" s="4">
        <f>'(1) Detaljerte budsjetter'!V179</f>
        <v>0</v>
      </c>
      <c r="S34" s="4">
        <f>'(1) Detaljerte budsjetter'!W179</f>
        <v>0</v>
      </c>
      <c r="T34" s="4">
        <f>'(1) Detaljerte budsjetter'!X179</f>
        <v>0</v>
      </c>
      <c r="U34" s="4">
        <f>'(1) Detaljerte budsjetter'!Y179</f>
        <v>0</v>
      </c>
      <c r="V34" s="4">
        <f>'(1) Detaljerte budsjetter'!Z179</f>
        <v>0</v>
      </c>
      <c r="W34" s="4">
        <f>'(1) Detaljerte budsjetter'!AA179</f>
        <v>0</v>
      </c>
      <c r="X34" s="4">
        <f>'(1) Detaljerte budsjetter'!AB179</f>
        <v>0</v>
      </c>
      <c r="Y34" s="4">
        <f>'(1) Detaljerte budsjetter'!AC179</f>
        <v>0</v>
      </c>
      <c r="Z34" s="4">
        <f>'(1) Detaljerte budsjetter'!AD179</f>
        <v>0</v>
      </c>
      <c r="AA34" s="4">
        <f>'(1) Detaljerte budsjetter'!AE179</f>
        <v>0</v>
      </c>
      <c r="AB34" s="4">
        <f>'(1) Detaljerte budsjetter'!AF179</f>
        <v>0</v>
      </c>
      <c r="AC34" s="4">
        <f>'(1) Detaljerte budsjetter'!AG179</f>
        <v>0</v>
      </c>
      <c r="AD34" s="4">
        <f>'(1) Detaljerte budsjetter'!AH179</f>
        <v>0</v>
      </c>
      <c r="AE34" s="4">
        <f>'(1) Detaljerte budsjetter'!AI179</f>
        <v>0</v>
      </c>
      <c r="AF34" s="4">
        <f>'(1) Detaljerte budsjetter'!AJ179</f>
        <v>0</v>
      </c>
      <c r="AG34" s="4">
        <f>'(1) Detaljerte budsjetter'!AK179</f>
        <v>0</v>
      </c>
      <c r="AH34" s="4">
        <f>'(1) Detaljerte budsjetter'!AL179</f>
        <v>0</v>
      </c>
      <c r="AI34" s="4">
        <f>'(1) Detaljerte budsjetter'!AM179</f>
        <v>0</v>
      </c>
      <c r="AJ34" s="4">
        <f>'(1) Detaljerte budsjetter'!AN179</f>
        <v>0</v>
      </c>
      <c r="AK34" s="4">
        <f>'(1) Detaljerte budsjetter'!AO179</f>
        <v>0</v>
      </c>
      <c r="AL34" s="4">
        <f>'(1) Detaljerte budsjetter'!AP179</f>
        <v>0</v>
      </c>
      <c r="AM34" s="4">
        <f>'(1) Detaljerte budsjetter'!AQ179</f>
        <v>0</v>
      </c>
      <c r="AN34" s="4">
        <f>'(1) Detaljerte budsjetter'!AR179</f>
        <v>0</v>
      </c>
      <c r="AO34" s="4">
        <f>'(1) Detaljerte budsjetter'!AS179</f>
        <v>0</v>
      </c>
      <c r="AP34" s="4">
        <f>'(1) Detaljerte budsjetter'!AT179</f>
        <v>0</v>
      </c>
      <c r="AQ34" s="4">
        <f>'(1) Detaljerte budsjetter'!AU179</f>
        <v>0</v>
      </c>
      <c r="AR34" s="4">
        <f>'(1) Detaljerte budsjetter'!AV179</f>
        <v>0</v>
      </c>
      <c r="AS34" s="4">
        <f>'(1) Detaljerte budsjetter'!AW179</f>
        <v>0</v>
      </c>
      <c r="AT34" s="4">
        <f>'(1) Detaljerte budsjetter'!AX179</f>
        <v>0</v>
      </c>
      <c r="AU34" s="4">
        <f>'(1) Detaljerte budsjetter'!AY179</f>
        <v>0</v>
      </c>
      <c r="AV34" s="4">
        <f>'(1) Detaljerte budsjetter'!AZ179</f>
        <v>0</v>
      </c>
      <c r="AW34" s="4">
        <f>'(1) Detaljerte budsjetter'!BA179</f>
        <v>0</v>
      </c>
      <c r="AX34" s="4">
        <f>'(1) Detaljerte budsjetter'!BB179</f>
        <v>0</v>
      </c>
      <c r="AY34" s="4">
        <f>'(1) Detaljerte budsjetter'!BC179</f>
        <v>0</v>
      </c>
      <c r="AZ34" s="4">
        <f>'(1) Detaljerte budsjetter'!BD179</f>
        <v>0</v>
      </c>
      <c r="BA34" s="4">
        <f>'(1) Detaljerte budsjetter'!BE179</f>
        <v>0</v>
      </c>
    </row>
    <row r="35" spans="1:53" x14ac:dyDescent="0.35">
      <c r="A35" s="57"/>
      <c r="B35" s="62" t="s">
        <v>16</v>
      </c>
      <c r="C35" s="62"/>
      <c r="D35" s="63">
        <f t="shared" ref="D35:AF35" si="4">D32-D33-D34</f>
        <v>0</v>
      </c>
      <c r="E35" s="63">
        <f t="shared" si="4"/>
        <v>0</v>
      </c>
      <c r="F35" s="63">
        <f t="shared" si="4"/>
        <v>0</v>
      </c>
      <c r="G35" s="63">
        <f t="shared" si="4"/>
        <v>0</v>
      </c>
      <c r="H35" s="63">
        <f t="shared" si="4"/>
        <v>0</v>
      </c>
      <c r="I35" s="63">
        <f t="shared" si="4"/>
        <v>0</v>
      </c>
      <c r="J35" s="63">
        <f t="shared" si="4"/>
        <v>0</v>
      </c>
      <c r="K35" s="63">
        <f t="shared" si="4"/>
        <v>0</v>
      </c>
      <c r="L35" s="63">
        <f t="shared" si="4"/>
        <v>0</v>
      </c>
      <c r="M35" s="63">
        <f t="shared" si="4"/>
        <v>0</v>
      </c>
      <c r="N35" s="63">
        <f t="shared" si="4"/>
        <v>0</v>
      </c>
      <c r="O35" s="63">
        <f t="shared" si="4"/>
        <v>0</v>
      </c>
      <c r="P35" s="63">
        <f t="shared" si="4"/>
        <v>0</v>
      </c>
      <c r="Q35" s="63">
        <f t="shared" si="4"/>
        <v>0</v>
      </c>
      <c r="R35" s="63">
        <f t="shared" si="4"/>
        <v>0</v>
      </c>
      <c r="S35" s="63">
        <f t="shared" si="4"/>
        <v>0</v>
      </c>
      <c r="T35" s="63">
        <f t="shared" si="4"/>
        <v>0</v>
      </c>
      <c r="U35" s="63">
        <f t="shared" si="4"/>
        <v>0</v>
      </c>
      <c r="V35" s="63">
        <f t="shared" si="4"/>
        <v>0</v>
      </c>
      <c r="W35" s="63">
        <f t="shared" si="4"/>
        <v>0</v>
      </c>
      <c r="X35" s="63">
        <f t="shared" si="4"/>
        <v>0</v>
      </c>
      <c r="Y35" s="63">
        <f t="shared" si="4"/>
        <v>0</v>
      </c>
      <c r="Z35" s="63">
        <f t="shared" si="4"/>
        <v>0</v>
      </c>
      <c r="AA35" s="63">
        <f t="shared" si="4"/>
        <v>0</v>
      </c>
      <c r="AB35" s="63">
        <f t="shared" si="4"/>
        <v>0</v>
      </c>
      <c r="AC35" s="63">
        <f t="shared" si="4"/>
        <v>0</v>
      </c>
      <c r="AD35" s="63">
        <f t="shared" si="4"/>
        <v>0</v>
      </c>
      <c r="AE35" s="63">
        <f t="shared" si="4"/>
        <v>0</v>
      </c>
      <c r="AF35" s="63">
        <f t="shared" si="4"/>
        <v>0</v>
      </c>
      <c r="AG35" s="63">
        <f t="shared" ref="AG35:BA35" si="5">AG32-AG33-AG34</f>
        <v>0</v>
      </c>
      <c r="AH35" s="63">
        <f t="shared" si="5"/>
        <v>0</v>
      </c>
      <c r="AI35" s="63">
        <f t="shared" si="5"/>
        <v>0</v>
      </c>
      <c r="AJ35" s="63">
        <f t="shared" si="5"/>
        <v>0</v>
      </c>
      <c r="AK35" s="63">
        <f t="shared" si="5"/>
        <v>0</v>
      </c>
      <c r="AL35" s="63">
        <f t="shared" si="5"/>
        <v>0</v>
      </c>
      <c r="AM35" s="63">
        <f t="shared" si="5"/>
        <v>0</v>
      </c>
      <c r="AN35" s="63">
        <f t="shared" si="5"/>
        <v>0</v>
      </c>
      <c r="AO35" s="63">
        <f t="shared" si="5"/>
        <v>0</v>
      </c>
      <c r="AP35" s="63">
        <f t="shared" si="5"/>
        <v>0</v>
      </c>
      <c r="AQ35" s="63">
        <f t="shared" si="5"/>
        <v>0</v>
      </c>
      <c r="AR35" s="63">
        <f t="shared" si="5"/>
        <v>0</v>
      </c>
      <c r="AS35" s="63">
        <f t="shared" si="5"/>
        <v>0</v>
      </c>
      <c r="AT35" s="63">
        <f t="shared" si="5"/>
        <v>0</v>
      </c>
      <c r="AU35" s="63">
        <f t="shared" si="5"/>
        <v>0</v>
      </c>
      <c r="AV35" s="63">
        <f t="shared" si="5"/>
        <v>0</v>
      </c>
      <c r="AW35" s="63">
        <f t="shared" si="5"/>
        <v>0</v>
      </c>
      <c r="AX35" s="63">
        <f t="shared" si="5"/>
        <v>0</v>
      </c>
      <c r="AY35" s="63">
        <f t="shared" si="5"/>
        <v>0</v>
      </c>
      <c r="AZ35" s="63">
        <f t="shared" si="5"/>
        <v>0</v>
      </c>
      <c r="BA35" s="63">
        <f t="shared" si="5"/>
        <v>0</v>
      </c>
    </row>
    <row r="36" spans="1:53" ht="15" thickBot="1" x14ac:dyDescent="0.4">
      <c r="A36" s="57"/>
      <c r="B36" s="138" t="s">
        <v>111</v>
      </c>
      <c r="C36" s="138"/>
      <c r="D36" s="139">
        <f>D35+NPV($D$5,E35:BA35)</f>
        <v>0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35">
      <c r="A37" s="57"/>
      <c r="B37" t="s">
        <v>109</v>
      </c>
      <c r="D37" s="102" t="e">
        <f>IRR(D35:BA35)</f>
        <v>#NUM!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x14ac:dyDescent="0.35"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</row>
    <row r="39" spans="1:53" ht="18.5" x14ac:dyDescent="0.45">
      <c r="B39" s="171" t="s">
        <v>160</v>
      </c>
      <c r="C39" s="140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</row>
    <row r="40" spans="1:53" x14ac:dyDescent="0.35">
      <c r="B40" s="181" t="s">
        <v>215</v>
      </c>
      <c r="C40" s="140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</row>
    <row r="41" spans="1:53" x14ac:dyDescent="0.35">
      <c r="B41" s="181" t="s">
        <v>213</v>
      </c>
      <c r="C41" s="140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</row>
    <row r="42" spans="1:53" x14ac:dyDescent="0.35">
      <c r="B42" s="140"/>
      <c r="C42" s="140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</row>
    <row r="43" spans="1:53" s="5" customFormat="1" x14ac:dyDescent="0.35">
      <c r="A43" s="55"/>
      <c r="B43" t="s">
        <v>222</v>
      </c>
      <c r="C43"/>
      <c r="D43" s="4">
        <f t="shared" ref="D43:AI43" si="6">(D24+D25)-D34</f>
        <v>0</v>
      </c>
      <c r="E43" s="4">
        <f t="shared" si="6"/>
        <v>0</v>
      </c>
      <c r="F43" s="4">
        <f t="shared" si="6"/>
        <v>0</v>
      </c>
      <c r="G43" s="4">
        <f t="shared" si="6"/>
        <v>0</v>
      </c>
      <c r="H43" s="4">
        <f t="shared" si="6"/>
        <v>0</v>
      </c>
      <c r="I43" s="4">
        <f t="shared" si="6"/>
        <v>0</v>
      </c>
      <c r="J43" s="4">
        <f t="shared" si="6"/>
        <v>0</v>
      </c>
      <c r="K43" s="4">
        <f t="shared" si="6"/>
        <v>0</v>
      </c>
      <c r="L43" s="4">
        <f t="shared" si="6"/>
        <v>0</v>
      </c>
      <c r="M43" s="4">
        <f t="shared" si="6"/>
        <v>0</v>
      </c>
      <c r="N43" s="4">
        <f t="shared" si="6"/>
        <v>0</v>
      </c>
      <c r="O43" s="4">
        <f t="shared" si="6"/>
        <v>0</v>
      </c>
      <c r="P43" s="4">
        <f t="shared" si="6"/>
        <v>0</v>
      </c>
      <c r="Q43" s="4">
        <f t="shared" si="6"/>
        <v>0</v>
      </c>
      <c r="R43" s="4">
        <f t="shared" si="6"/>
        <v>0</v>
      </c>
      <c r="S43" s="4">
        <f t="shared" si="6"/>
        <v>0</v>
      </c>
      <c r="T43" s="4">
        <f t="shared" si="6"/>
        <v>0</v>
      </c>
      <c r="U43" s="4">
        <f t="shared" si="6"/>
        <v>0</v>
      </c>
      <c r="V43" s="4">
        <f t="shared" si="6"/>
        <v>0</v>
      </c>
      <c r="W43" s="4">
        <f t="shared" si="6"/>
        <v>0</v>
      </c>
      <c r="X43" s="4">
        <f t="shared" si="6"/>
        <v>0</v>
      </c>
      <c r="Y43" s="4">
        <f t="shared" si="6"/>
        <v>0</v>
      </c>
      <c r="Z43" s="4">
        <f t="shared" si="6"/>
        <v>0</v>
      </c>
      <c r="AA43" s="4">
        <f t="shared" si="6"/>
        <v>0</v>
      </c>
      <c r="AB43" s="4">
        <f t="shared" si="6"/>
        <v>0</v>
      </c>
      <c r="AC43" s="4">
        <f t="shared" si="6"/>
        <v>0</v>
      </c>
      <c r="AD43" s="4">
        <f t="shared" si="6"/>
        <v>0</v>
      </c>
      <c r="AE43" s="4">
        <f t="shared" si="6"/>
        <v>0</v>
      </c>
      <c r="AF43" s="4">
        <f t="shared" si="6"/>
        <v>0</v>
      </c>
      <c r="AG43" s="4">
        <f t="shared" si="6"/>
        <v>0</v>
      </c>
      <c r="AH43" s="4">
        <f t="shared" si="6"/>
        <v>0</v>
      </c>
      <c r="AI43" s="4">
        <f t="shared" si="6"/>
        <v>0</v>
      </c>
      <c r="AJ43" s="4">
        <f t="shared" ref="AJ43:BA43" si="7">(AJ24+AJ25)-AJ34</f>
        <v>0</v>
      </c>
      <c r="AK43" s="4">
        <f t="shared" si="7"/>
        <v>0</v>
      </c>
      <c r="AL43" s="4">
        <f t="shared" si="7"/>
        <v>0</v>
      </c>
      <c r="AM43" s="4">
        <f t="shared" si="7"/>
        <v>0</v>
      </c>
      <c r="AN43" s="4">
        <f t="shared" si="7"/>
        <v>0</v>
      </c>
      <c r="AO43" s="4">
        <f t="shared" si="7"/>
        <v>0</v>
      </c>
      <c r="AP43" s="4">
        <f t="shared" si="7"/>
        <v>0</v>
      </c>
      <c r="AQ43" s="4">
        <f t="shared" si="7"/>
        <v>0</v>
      </c>
      <c r="AR43" s="4">
        <f t="shared" si="7"/>
        <v>0</v>
      </c>
      <c r="AS43" s="4">
        <f t="shared" si="7"/>
        <v>0</v>
      </c>
      <c r="AT43" s="4">
        <f t="shared" si="7"/>
        <v>0</v>
      </c>
      <c r="AU43" s="4">
        <f t="shared" si="7"/>
        <v>0</v>
      </c>
      <c r="AV43" s="4">
        <f t="shared" si="7"/>
        <v>0</v>
      </c>
      <c r="AW43" s="4">
        <f t="shared" si="7"/>
        <v>0</v>
      </c>
      <c r="AX43" s="4">
        <f t="shared" si="7"/>
        <v>0</v>
      </c>
      <c r="AY43" s="4">
        <f t="shared" si="7"/>
        <v>0</v>
      </c>
      <c r="AZ43" s="4">
        <f t="shared" si="7"/>
        <v>0</v>
      </c>
      <c r="BA43" s="4">
        <f t="shared" si="7"/>
        <v>0</v>
      </c>
    </row>
    <row r="44" spans="1:53" x14ac:dyDescent="0.35">
      <c r="B44" s="6" t="s">
        <v>223</v>
      </c>
      <c r="C44" s="6"/>
      <c r="D44" s="58">
        <f t="shared" ref="D44:AI44" si="8">(D22-D32)-(D23-D33)-((D24+D25)-D34)</f>
        <v>0</v>
      </c>
      <c r="E44" s="58">
        <f t="shared" si="8"/>
        <v>0</v>
      </c>
      <c r="F44" s="58">
        <f t="shared" si="8"/>
        <v>0</v>
      </c>
      <c r="G44" s="58">
        <f t="shared" si="8"/>
        <v>0</v>
      </c>
      <c r="H44" s="58">
        <f t="shared" si="8"/>
        <v>0</v>
      </c>
      <c r="I44" s="58">
        <f t="shared" si="8"/>
        <v>0</v>
      </c>
      <c r="J44" s="58">
        <f t="shared" si="8"/>
        <v>0</v>
      </c>
      <c r="K44" s="58">
        <f t="shared" si="8"/>
        <v>0</v>
      </c>
      <c r="L44" s="58">
        <f t="shared" si="8"/>
        <v>0</v>
      </c>
      <c r="M44" s="58">
        <f t="shared" si="8"/>
        <v>0</v>
      </c>
      <c r="N44" s="58">
        <f t="shared" si="8"/>
        <v>0</v>
      </c>
      <c r="O44" s="58">
        <f t="shared" si="8"/>
        <v>0</v>
      </c>
      <c r="P44" s="58">
        <f t="shared" si="8"/>
        <v>0</v>
      </c>
      <c r="Q44" s="58">
        <f t="shared" si="8"/>
        <v>0</v>
      </c>
      <c r="R44" s="58">
        <f t="shared" si="8"/>
        <v>0</v>
      </c>
      <c r="S44" s="58">
        <f t="shared" si="8"/>
        <v>0</v>
      </c>
      <c r="T44" s="58">
        <f t="shared" si="8"/>
        <v>0</v>
      </c>
      <c r="U44" s="58">
        <f t="shared" si="8"/>
        <v>0</v>
      </c>
      <c r="V44" s="58">
        <f t="shared" si="8"/>
        <v>0</v>
      </c>
      <c r="W44" s="58">
        <f t="shared" si="8"/>
        <v>0</v>
      </c>
      <c r="X44" s="58">
        <f t="shared" si="8"/>
        <v>0</v>
      </c>
      <c r="Y44" s="58">
        <f t="shared" si="8"/>
        <v>0</v>
      </c>
      <c r="Z44" s="58">
        <f t="shared" si="8"/>
        <v>0</v>
      </c>
      <c r="AA44" s="58">
        <f t="shared" si="8"/>
        <v>0</v>
      </c>
      <c r="AB44" s="58">
        <f t="shared" si="8"/>
        <v>0</v>
      </c>
      <c r="AC44" s="58">
        <f t="shared" si="8"/>
        <v>0</v>
      </c>
      <c r="AD44" s="58">
        <f t="shared" si="8"/>
        <v>0</v>
      </c>
      <c r="AE44" s="58">
        <f t="shared" si="8"/>
        <v>0</v>
      </c>
      <c r="AF44" s="58">
        <f t="shared" si="8"/>
        <v>0</v>
      </c>
      <c r="AG44" s="58">
        <f t="shared" si="8"/>
        <v>0</v>
      </c>
      <c r="AH44" s="58">
        <f t="shared" si="8"/>
        <v>0</v>
      </c>
      <c r="AI44" s="58">
        <f t="shared" si="8"/>
        <v>0</v>
      </c>
      <c r="AJ44" s="58">
        <f t="shared" ref="AJ44:BA44" si="9">(AJ22-AJ32)-(AJ23-AJ33)-((AJ24+AJ25)-AJ34)</f>
        <v>0</v>
      </c>
      <c r="AK44" s="58">
        <f t="shared" si="9"/>
        <v>0</v>
      </c>
      <c r="AL44" s="58">
        <f t="shared" si="9"/>
        <v>0</v>
      </c>
      <c r="AM44" s="58">
        <f t="shared" si="9"/>
        <v>0</v>
      </c>
      <c r="AN44" s="58">
        <f t="shared" si="9"/>
        <v>0</v>
      </c>
      <c r="AO44" s="58">
        <f t="shared" si="9"/>
        <v>0</v>
      </c>
      <c r="AP44" s="58">
        <f t="shared" si="9"/>
        <v>0</v>
      </c>
      <c r="AQ44" s="58">
        <f t="shared" si="9"/>
        <v>0</v>
      </c>
      <c r="AR44" s="58">
        <f t="shared" si="9"/>
        <v>0</v>
      </c>
      <c r="AS44" s="58">
        <f t="shared" si="9"/>
        <v>0</v>
      </c>
      <c r="AT44" s="58">
        <f t="shared" si="9"/>
        <v>0</v>
      </c>
      <c r="AU44" s="58">
        <f t="shared" si="9"/>
        <v>0</v>
      </c>
      <c r="AV44" s="58">
        <f t="shared" si="9"/>
        <v>0</v>
      </c>
      <c r="AW44" s="58">
        <f t="shared" si="9"/>
        <v>0</v>
      </c>
      <c r="AX44" s="58">
        <f t="shared" si="9"/>
        <v>0</v>
      </c>
      <c r="AY44" s="58">
        <f t="shared" si="9"/>
        <v>0</v>
      </c>
      <c r="AZ44" s="58">
        <f t="shared" si="9"/>
        <v>0</v>
      </c>
      <c r="BA44" s="58">
        <f t="shared" si="9"/>
        <v>0</v>
      </c>
    </row>
    <row r="45" spans="1:53" ht="15" thickBot="1" x14ac:dyDescent="0.4">
      <c r="B45" s="64" t="s">
        <v>110</v>
      </c>
      <c r="C45" s="64"/>
      <c r="D45" s="65">
        <f>D44+NPV($D$5,E44:BA44)</f>
        <v>0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3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x14ac:dyDescent="0.35">
      <c r="B47" s="5"/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ht="18.5" x14ac:dyDescent="0.45">
      <c r="B48" s="51" t="s">
        <v>214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35">
      <c r="B49" t="s">
        <v>219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35">
      <c r="B50" t="s">
        <v>220</v>
      </c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35">
      <c r="B51" s="5"/>
      <c r="C51" s="5"/>
      <c r="D51" s="2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</row>
    <row r="52" spans="1:53" x14ac:dyDescent="0.35">
      <c r="C52" s="1" t="s">
        <v>156</v>
      </c>
    </row>
    <row r="53" spans="1:53" x14ac:dyDescent="0.35">
      <c r="B53" s="164" t="s">
        <v>107</v>
      </c>
      <c r="C53" s="104">
        <f>'LES MEG'!C22</f>
        <v>0</v>
      </c>
      <c r="D53" s="169" t="str">
        <f>D21</f>
        <v/>
      </c>
      <c r="E53" s="169" t="str">
        <f t="shared" ref="E53:BA53" si="10">E21</f>
        <v/>
      </c>
      <c r="F53" s="169" t="str">
        <f t="shared" si="10"/>
        <v/>
      </c>
      <c r="G53" s="169" t="str">
        <f t="shared" si="10"/>
        <v/>
      </c>
      <c r="H53" s="169" t="str">
        <f t="shared" si="10"/>
        <v/>
      </c>
      <c r="I53" s="169" t="str">
        <f t="shared" si="10"/>
        <v/>
      </c>
      <c r="J53" s="169" t="str">
        <f t="shared" si="10"/>
        <v/>
      </c>
      <c r="K53" s="169" t="str">
        <f t="shared" si="10"/>
        <v/>
      </c>
      <c r="L53" s="169" t="str">
        <f t="shared" si="10"/>
        <v/>
      </c>
      <c r="M53" s="169" t="str">
        <f t="shared" si="10"/>
        <v/>
      </c>
      <c r="N53" s="169" t="str">
        <f t="shared" si="10"/>
        <v/>
      </c>
      <c r="O53" s="169" t="str">
        <f t="shared" si="10"/>
        <v/>
      </c>
      <c r="P53" s="169" t="str">
        <f t="shared" si="10"/>
        <v/>
      </c>
      <c r="Q53" s="169" t="str">
        <f t="shared" si="10"/>
        <v/>
      </c>
      <c r="R53" s="169" t="str">
        <f t="shared" si="10"/>
        <v/>
      </c>
      <c r="S53" s="169" t="str">
        <f t="shared" si="10"/>
        <v/>
      </c>
      <c r="T53" s="169" t="str">
        <f t="shared" si="10"/>
        <v/>
      </c>
      <c r="U53" s="169" t="str">
        <f t="shared" si="10"/>
        <v/>
      </c>
      <c r="V53" s="169" t="str">
        <f t="shared" si="10"/>
        <v/>
      </c>
      <c r="W53" s="169" t="str">
        <f t="shared" si="10"/>
        <v/>
      </c>
      <c r="X53" s="169" t="str">
        <f t="shared" si="10"/>
        <v/>
      </c>
      <c r="Y53" s="169" t="str">
        <f t="shared" si="10"/>
        <v/>
      </c>
      <c r="Z53" s="169" t="str">
        <f t="shared" si="10"/>
        <v/>
      </c>
      <c r="AA53" s="169" t="str">
        <f t="shared" si="10"/>
        <v/>
      </c>
      <c r="AB53" s="169" t="str">
        <f t="shared" si="10"/>
        <v/>
      </c>
      <c r="AC53" s="169" t="str">
        <f t="shared" si="10"/>
        <v/>
      </c>
      <c r="AD53" s="169" t="str">
        <f t="shared" si="10"/>
        <v/>
      </c>
      <c r="AE53" s="169" t="str">
        <f t="shared" si="10"/>
        <v/>
      </c>
      <c r="AF53" s="169" t="str">
        <f t="shared" si="10"/>
        <v/>
      </c>
      <c r="AG53" s="169" t="str">
        <f t="shared" si="10"/>
        <v/>
      </c>
      <c r="AH53" s="169" t="str">
        <f t="shared" si="10"/>
        <v/>
      </c>
      <c r="AI53" s="169" t="str">
        <f t="shared" si="10"/>
        <v/>
      </c>
      <c r="AJ53" s="169" t="str">
        <f t="shared" si="10"/>
        <v/>
      </c>
      <c r="AK53" s="169" t="str">
        <f t="shared" si="10"/>
        <v/>
      </c>
      <c r="AL53" s="169" t="str">
        <f t="shared" si="10"/>
        <v/>
      </c>
      <c r="AM53" s="169" t="str">
        <f t="shared" si="10"/>
        <v/>
      </c>
      <c r="AN53" s="169" t="str">
        <f t="shared" si="10"/>
        <v/>
      </c>
      <c r="AO53" s="169" t="str">
        <f t="shared" si="10"/>
        <v/>
      </c>
      <c r="AP53" s="169" t="str">
        <f t="shared" si="10"/>
        <v/>
      </c>
      <c r="AQ53" s="169" t="str">
        <f t="shared" si="10"/>
        <v/>
      </c>
      <c r="AR53" s="169" t="str">
        <f t="shared" si="10"/>
        <v/>
      </c>
      <c r="AS53" s="169" t="str">
        <f t="shared" si="10"/>
        <v/>
      </c>
      <c r="AT53" s="169" t="str">
        <f t="shared" si="10"/>
        <v/>
      </c>
      <c r="AU53" s="169" t="str">
        <f t="shared" si="10"/>
        <v/>
      </c>
      <c r="AV53" s="169" t="str">
        <f t="shared" si="10"/>
        <v/>
      </c>
      <c r="AW53" s="169" t="str">
        <f t="shared" si="10"/>
        <v/>
      </c>
      <c r="AX53" s="169" t="str">
        <f t="shared" si="10"/>
        <v/>
      </c>
      <c r="AY53" s="169" t="str">
        <f t="shared" si="10"/>
        <v/>
      </c>
      <c r="AZ53" s="169" t="str">
        <f t="shared" si="10"/>
        <v/>
      </c>
      <c r="BA53" s="170" t="str">
        <f t="shared" si="10"/>
        <v/>
      </c>
    </row>
    <row r="54" spans="1:53" x14ac:dyDescent="0.35">
      <c r="B54" t="s">
        <v>84</v>
      </c>
      <c r="D54" s="4">
        <f>IF(AND('LES MEG'!$C$22="Ingen alternativ investering",D21="INVESTERING"),D25,IF(AND('LES MEG'!$C$22="Alternativ investering",D21="INVESTERING"),D43,))</f>
        <v>0</v>
      </c>
      <c r="E54" s="4">
        <f>IF(AND('LES MEG'!$C$22="Ingen alternativ investering",E21="INVESTERING"),E25,IF(AND('LES MEG'!$C$22="Alternativ investering",E21="INVESTERING"),E43,))</f>
        <v>0</v>
      </c>
      <c r="F54" s="4">
        <f>IF(AND('LES MEG'!$C$22="Ingen alternativ investering",F21="INVESTERING"),F25,IF(AND('LES MEG'!$C$22="Alternativ investering",F21="INVESTERING"),F43,))</f>
        <v>0</v>
      </c>
      <c r="G54" s="4">
        <f>IF(AND('LES MEG'!$C$22="Ingen alternativ investering",G21="INVESTERING"),G25,IF(AND('LES MEG'!$C$22="Alternativ investering",G21="INVESTERING"),G43,))</f>
        <v>0</v>
      </c>
      <c r="H54" s="4">
        <f>IF(AND('LES MEG'!$C$22="Ingen alternativ investering",H21="INVESTERING"),H25,IF(AND('LES MEG'!$C$22="Alternativ investering",H21="INVESTERING"),H43,))</f>
        <v>0</v>
      </c>
      <c r="I54" s="4">
        <f>IF(AND('LES MEG'!$C$22="Ingen alternativ investering",I21="INVESTERING"),I25,IF(AND('LES MEG'!$C$22="Alternativ investering",I21="INVESTERING"),I43,))</f>
        <v>0</v>
      </c>
      <c r="J54" s="4">
        <f>IF(AND('LES MEG'!$C$22="Ingen alternativ investering",J21="INVESTERING"),J25,IF(AND('LES MEG'!$C$22="Alternativ investering",J21="INVESTERING"),J43,))</f>
        <v>0</v>
      </c>
      <c r="K54" s="4">
        <f>IF(AND('LES MEG'!$C$22="Ingen alternativ investering",K21="INVESTERING"),K25,IF(AND('LES MEG'!$C$22="Alternativ investering",K21="INVESTERING"),K43,))</f>
        <v>0</v>
      </c>
      <c r="L54" s="4">
        <f>IF(AND('LES MEG'!$C$22="Ingen alternativ investering",L21="INVESTERING"),L25,IF(AND('LES MEG'!$C$22="Alternativ investering",L21="INVESTERING"),L43,))</f>
        <v>0</v>
      </c>
      <c r="M54" s="4">
        <f>IF(AND('LES MEG'!$C$22="Ingen alternativ investering",M21="INVESTERING"),M25,IF(AND('LES MEG'!$C$22="Alternativ investering",M21="INVESTERING"),M43,))</f>
        <v>0</v>
      </c>
      <c r="N54" s="4">
        <f>IF(AND('LES MEG'!$C$22="Ingen alternativ investering",N21="INVESTERING"),N25,IF(AND('LES MEG'!$C$22="Alternativ investering",N21="INVESTERING"),N43,))</f>
        <v>0</v>
      </c>
      <c r="O54" s="4">
        <f>IF(AND('LES MEG'!$C$22="Ingen alternativ investering",O21="INVESTERING"),O25,IF(AND('LES MEG'!$C$22="Alternativ investering",O21="INVESTERING"),O43,))</f>
        <v>0</v>
      </c>
      <c r="P54" s="4">
        <f>IF(AND('LES MEG'!$C$22="Ingen alternativ investering",P21="INVESTERING"),P25,IF(AND('LES MEG'!$C$22="Alternativ investering",P21="INVESTERING"),P43,))</f>
        <v>0</v>
      </c>
      <c r="Q54" s="4">
        <f>IF(AND('LES MEG'!$C$22="Ingen alternativ investering",Q21="INVESTERING"),Q25,IF(AND('LES MEG'!$C$22="Alternativ investering",Q21="INVESTERING"),Q43,))</f>
        <v>0</v>
      </c>
      <c r="R54" s="4">
        <f>IF(AND('LES MEG'!$C$22="Ingen alternativ investering",R21="INVESTERING"),R25,IF(AND('LES MEG'!$C$22="Alternativ investering",R21="INVESTERING"),R43,))</f>
        <v>0</v>
      </c>
      <c r="S54" s="4">
        <f>IF(AND('LES MEG'!$C$22="Ingen alternativ investering",S21="INVESTERING"),S25,IF(AND('LES MEG'!$C$22="Alternativ investering",S21="INVESTERING"),S43,))</f>
        <v>0</v>
      </c>
      <c r="T54" s="4">
        <f>IF(AND('LES MEG'!$C$22="Ingen alternativ investering",T21="INVESTERING"),T25,IF(AND('LES MEG'!$C$22="Alternativ investering",T21="INVESTERING"),T43,))</f>
        <v>0</v>
      </c>
      <c r="U54" s="4">
        <f>IF(AND('LES MEG'!$C$22="Ingen alternativ investering",U21="INVESTERING"),U25,IF(AND('LES MEG'!$C$22="Alternativ investering",U21="INVESTERING"),U43,))</f>
        <v>0</v>
      </c>
      <c r="V54" s="4">
        <f>IF(AND('LES MEG'!$C$22="Ingen alternativ investering",V21="INVESTERING"),V25,IF(AND('LES MEG'!$C$22="Alternativ investering",V21="INVESTERING"),V43,))</f>
        <v>0</v>
      </c>
      <c r="W54" s="4">
        <f>IF(AND('LES MEG'!$C$22="Ingen alternativ investering",W21="INVESTERING"),W25,IF(AND('LES MEG'!$C$22="Alternativ investering",W21="INVESTERING"),W43,))</f>
        <v>0</v>
      </c>
      <c r="X54" s="4">
        <f>IF(AND('LES MEG'!$C$22="Ingen alternativ investering",X21="INVESTERING"),X25,IF(AND('LES MEG'!$C$22="Alternativ investering",X21="INVESTERING"),X43,))</f>
        <v>0</v>
      </c>
      <c r="Y54" s="4">
        <f>IF(AND('LES MEG'!$C$22="Ingen alternativ investering",Y21="INVESTERING"),Y25,IF(AND('LES MEG'!$C$22="Alternativ investering",Y21="INVESTERING"),Y43,))</f>
        <v>0</v>
      </c>
      <c r="Z54" s="4">
        <f>IF(AND('LES MEG'!$C$22="Ingen alternativ investering",Z21="INVESTERING"),Z25,IF(AND('LES MEG'!$C$22="Alternativ investering",Z21="INVESTERING"),Z43,))</f>
        <v>0</v>
      </c>
      <c r="AA54" s="4">
        <f>IF(AND('LES MEG'!$C$22="Ingen alternativ investering",AA21="INVESTERING"),AA25,IF(AND('LES MEG'!$C$22="Alternativ investering",AA21="INVESTERING"),AA43,))</f>
        <v>0</v>
      </c>
      <c r="AB54" s="4">
        <f>IF(AND('LES MEG'!$C$22="Ingen alternativ investering",AB21="INVESTERING"),AB25,IF(AND('LES MEG'!$C$22="Alternativ investering",AB21="INVESTERING"),AB43,))</f>
        <v>0</v>
      </c>
      <c r="AC54" s="4">
        <f>IF(AND('LES MEG'!$C$22="Ingen alternativ investering",AC21="INVESTERING"),AC25,IF(AND('LES MEG'!$C$22="Alternativ investering",AC21="INVESTERING"),AC43,))</f>
        <v>0</v>
      </c>
      <c r="AD54" s="4">
        <f>IF(AND('LES MEG'!$C$22="Ingen alternativ investering",AD21="INVESTERING"),AD25,IF(AND('LES MEG'!$C$22="Alternativ investering",AD21="INVESTERING"),AD43,))</f>
        <v>0</v>
      </c>
      <c r="AE54" s="4">
        <f>IF(AND('LES MEG'!$C$22="Ingen alternativ investering",AE21="INVESTERING"),AE25,IF(AND('LES MEG'!$C$22="Alternativ investering",AE21="INVESTERING"),AE43,))</f>
        <v>0</v>
      </c>
      <c r="AF54" s="4">
        <f>IF(AND('LES MEG'!$C$22="Ingen alternativ investering",AF21="INVESTERING"),AF25,IF(AND('LES MEG'!$C$22="Alternativ investering",AF21="INVESTERING"),AF43,))</f>
        <v>0</v>
      </c>
      <c r="AG54" s="4">
        <f>IF(AND('LES MEG'!$C$22="Ingen alternativ investering",AG21="INVESTERING"),AG25,IF(AND('LES MEG'!$C$22="Alternativ investering",AG21="INVESTERING"),AG43,))</f>
        <v>0</v>
      </c>
      <c r="AH54" s="4">
        <f>IF(AND('LES MEG'!$C$22="Ingen alternativ investering",AH21="INVESTERING"),AH25,IF(AND('LES MEG'!$C$22="Alternativ investering",AH21="INVESTERING"),AH43,))</f>
        <v>0</v>
      </c>
      <c r="AI54" s="4">
        <f>IF(AND('LES MEG'!$C$22="Ingen alternativ investering",AI21="INVESTERING"),AI25,IF(AND('LES MEG'!$C$22="Alternativ investering",AI21="INVESTERING"),AI43,))</f>
        <v>0</v>
      </c>
      <c r="AJ54" s="4">
        <f>IF(AND('LES MEG'!$C$22="Ingen alternativ investering",AJ21="INVESTERING"),AJ25,IF(AND('LES MEG'!$C$22="Alternativ investering",AJ21="INVESTERING"),AJ43,))</f>
        <v>0</v>
      </c>
      <c r="AK54" s="4">
        <f>IF(AND('LES MEG'!$C$22="Ingen alternativ investering",AK21="INVESTERING"),AK25,IF(AND('LES MEG'!$C$22="Alternativ investering",AK21="INVESTERING"),AK43,))</f>
        <v>0</v>
      </c>
      <c r="AL54" s="4">
        <f>IF(AND('LES MEG'!$C$22="Ingen alternativ investering",AL21="INVESTERING"),AL25,IF(AND('LES MEG'!$C$22="Alternativ investering",AL21="INVESTERING"),AL43,))</f>
        <v>0</v>
      </c>
      <c r="AM54" s="4">
        <f>IF(AND('LES MEG'!$C$22="Ingen alternativ investering",AM21="INVESTERING"),AM25,IF(AND('LES MEG'!$C$22="Alternativ investering",AM21="INVESTERING"),AM43,))</f>
        <v>0</v>
      </c>
      <c r="AN54" s="4">
        <f>IF(AND('LES MEG'!$C$22="Ingen alternativ investering",AN21="INVESTERING"),AN25,IF(AND('LES MEG'!$C$22="Alternativ investering",AN21="INVESTERING"),AN43,))</f>
        <v>0</v>
      </c>
      <c r="AO54" s="4">
        <f>IF(AND('LES MEG'!$C$22="Ingen alternativ investering",AO21="INVESTERING"),AO25,IF(AND('LES MEG'!$C$22="Alternativ investering",AO21="INVESTERING"),AO43,))</f>
        <v>0</v>
      </c>
      <c r="AP54" s="4">
        <f>IF(AND('LES MEG'!$C$22="Ingen alternativ investering",AP21="INVESTERING"),AP25,IF(AND('LES MEG'!$C$22="Alternativ investering",AP21="INVESTERING"),AP43,))</f>
        <v>0</v>
      </c>
      <c r="AQ54" s="4">
        <f>IF(AND('LES MEG'!$C$22="Ingen alternativ investering",AQ21="INVESTERING"),AQ25,IF(AND('LES MEG'!$C$22="Alternativ investering",AQ21="INVESTERING"),AQ43,))</f>
        <v>0</v>
      </c>
      <c r="AR54" s="4">
        <f>IF(AND('LES MEG'!$C$22="Ingen alternativ investering",AR21="INVESTERING"),AR25,IF(AND('LES MEG'!$C$22="Alternativ investering",AR21="INVESTERING"),AR43,))</f>
        <v>0</v>
      </c>
      <c r="AS54" s="4">
        <f>IF(AND('LES MEG'!$C$22="Ingen alternativ investering",AS21="INVESTERING"),AS25,IF(AND('LES MEG'!$C$22="Alternativ investering",AS21="INVESTERING"),AS43,))</f>
        <v>0</v>
      </c>
      <c r="AT54" s="4">
        <f>IF(AND('LES MEG'!$C$22="Ingen alternativ investering",AT21="INVESTERING"),AT25,IF(AND('LES MEG'!$C$22="Alternativ investering",AT21="INVESTERING"),AT43,))</f>
        <v>0</v>
      </c>
      <c r="AU54" s="4">
        <f>IF(AND('LES MEG'!$C$22="Ingen alternativ investering",AU21="INVESTERING"),AU25,IF(AND('LES MEG'!$C$22="Alternativ investering",AU21="INVESTERING"),AU43,))</f>
        <v>0</v>
      </c>
      <c r="AV54" s="4">
        <f>IF(AND('LES MEG'!$C$22="Ingen alternativ investering",AV21="INVESTERING"),AV25,IF(AND('LES MEG'!$C$22="Alternativ investering",AV21="INVESTERING"),AV43,))</f>
        <v>0</v>
      </c>
      <c r="AW54" s="4">
        <f>IF(AND('LES MEG'!$C$22="Ingen alternativ investering",AW21="INVESTERING"),AW25,IF(AND('LES MEG'!$C$22="Alternativ investering",AW21="INVESTERING"),AW43,))</f>
        <v>0</v>
      </c>
      <c r="AX54" s="4">
        <f>IF(AND('LES MEG'!$C$22="Ingen alternativ investering",AX21="INVESTERING"),AX25,IF(AND('LES MEG'!$C$22="Alternativ investering",AX21="INVESTERING"),AX43,))</f>
        <v>0</v>
      </c>
      <c r="AY54" s="4">
        <f>IF(AND('LES MEG'!$C$22="Ingen alternativ investering",AY21="INVESTERING"),AY25,IF(AND('LES MEG'!$C$22="Alternativ investering",AY21="INVESTERING"),AY43,))</f>
        <v>0</v>
      </c>
      <c r="AZ54" s="4">
        <f>IF(AND('LES MEG'!$C$22="Ingen alternativ investering",AZ21="INVESTERING"),AZ25,IF(AND('LES MEG'!$C$22="Alternativ investering",AZ21="INVESTERING"),AZ43,))</f>
        <v>0</v>
      </c>
      <c r="BA54" s="4">
        <f>IF(AND('LES MEG'!$C$22="Ingen alternativ investering",BA21="INVESTERING"),BA25,IF(AND('LES MEG'!$C$22="Alternativ investering",BA21="INVESTERING"),BA43,))</f>
        <v>0</v>
      </c>
    </row>
    <row r="55" spans="1:53" s="71" customFormat="1" ht="12" x14ac:dyDescent="0.3">
      <c r="A55" s="69"/>
      <c r="B55" s="67" t="s">
        <v>91</v>
      </c>
      <c r="C55" s="67"/>
      <c r="D55" s="70" t="e">
        <f>D54/SUM($D$54:$M$54)</f>
        <v>#DIV/0!</v>
      </c>
      <c r="E55" s="70" t="e">
        <f t="shared" ref="E55:M55" si="11">E54/SUM($D$54:$M$54)</f>
        <v>#DIV/0!</v>
      </c>
      <c r="F55" s="70" t="e">
        <f t="shared" si="11"/>
        <v>#DIV/0!</v>
      </c>
      <c r="G55" s="70" t="e">
        <f t="shared" si="11"/>
        <v>#DIV/0!</v>
      </c>
      <c r="H55" s="70" t="e">
        <f t="shared" si="11"/>
        <v>#DIV/0!</v>
      </c>
      <c r="I55" s="70" t="e">
        <f t="shared" si="11"/>
        <v>#DIV/0!</v>
      </c>
      <c r="J55" s="70" t="e">
        <f t="shared" si="11"/>
        <v>#DIV/0!</v>
      </c>
      <c r="K55" s="70" t="e">
        <f t="shared" si="11"/>
        <v>#DIV/0!</v>
      </c>
      <c r="L55" s="70" t="e">
        <f t="shared" si="11"/>
        <v>#DIV/0!</v>
      </c>
      <c r="M55" s="70" t="e">
        <f t="shared" si="11"/>
        <v>#DIV/0!</v>
      </c>
      <c r="N55" s="68" t="e">
        <f t="shared" ref="N55:BA55" si="12">N43/SUM($D$43:$AF$43)</f>
        <v>#DIV/0!</v>
      </c>
      <c r="O55" s="68" t="e">
        <f t="shared" si="12"/>
        <v>#DIV/0!</v>
      </c>
      <c r="P55" s="68" t="e">
        <f t="shared" si="12"/>
        <v>#DIV/0!</v>
      </c>
      <c r="Q55" s="68" t="e">
        <f t="shared" si="12"/>
        <v>#DIV/0!</v>
      </c>
      <c r="R55" s="68" t="e">
        <f t="shared" si="12"/>
        <v>#DIV/0!</v>
      </c>
      <c r="S55" s="68" t="e">
        <f t="shared" si="12"/>
        <v>#DIV/0!</v>
      </c>
      <c r="T55" s="68" t="e">
        <f t="shared" si="12"/>
        <v>#DIV/0!</v>
      </c>
      <c r="U55" s="68" t="e">
        <f t="shared" si="12"/>
        <v>#DIV/0!</v>
      </c>
      <c r="V55" s="68" t="e">
        <f t="shared" si="12"/>
        <v>#DIV/0!</v>
      </c>
      <c r="W55" s="68" t="e">
        <f t="shared" si="12"/>
        <v>#DIV/0!</v>
      </c>
      <c r="X55" s="68" t="e">
        <f t="shared" si="12"/>
        <v>#DIV/0!</v>
      </c>
      <c r="Y55" s="68" t="e">
        <f t="shared" si="12"/>
        <v>#DIV/0!</v>
      </c>
      <c r="Z55" s="68" t="e">
        <f t="shared" si="12"/>
        <v>#DIV/0!</v>
      </c>
      <c r="AA55" s="68" t="e">
        <f t="shared" si="12"/>
        <v>#DIV/0!</v>
      </c>
      <c r="AB55" s="68" t="e">
        <f t="shared" si="12"/>
        <v>#DIV/0!</v>
      </c>
      <c r="AC55" s="68" t="e">
        <f t="shared" si="12"/>
        <v>#DIV/0!</v>
      </c>
      <c r="AD55" s="68" t="e">
        <f t="shared" si="12"/>
        <v>#DIV/0!</v>
      </c>
      <c r="AE55" s="68" t="e">
        <f t="shared" si="12"/>
        <v>#DIV/0!</v>
      </c>
      <c r="AF55" s="68" t="e">
        <f t="shared" si="12"/>
        <v>#DIV/0!</v>
      </c>
      <c r="AG55" s="68" t="e">
        <f t="shared" si="12"/>
        <v>#DIV/0!</v>
      </c>
      <c r="AH55" s="68" t="e">
        <f t="shared" si="12"/>
        <v>#DIV/0!</v>
      </c>
      <c r="AI55" s="68" t="e">
        <f t="shared" si="12"/>
        <v>#DIV/0!</v>
      </c>
      <c r="AJ55" s="68" t="e">
        <f t="shared" si="12"/>
        <v>#DIV/0!</v>
      </c>
      <c r="AK55" s="68" t="e">
        <f t="shared" si="12"/>
        <v>#DIV/0!</v>
      </c>
      <c r="AL55" s="68" t="e">
        <f t="shared" si="12"/>
        <v>#DIV/0!</v>
      </c>
      <c r="AM55" s="68" t="e">
        <f t="shared" si="12"/>
        <v>#DIV/0!</v>
      </c>
      <c r="AN55" s="68" t="e">
        <f t="shared" si="12"/>
        <v>#DIV/0!</v>
      </c>
      <c r="AO55" s="68" t="e">
        <f t="shared" si="12"/>
        <v>#DIV/0!</v>
      </c>
      <c r="AP55" s="68" t="e">
        <f t="shared" si="12"/>
        <v>#DIV/0!</v>
      </c>
      <c r="AQ55" s="68" t="e">
        <f t="shared" si="12"/>
        <v>#DIV/0!</v>
      </c>
      <c r="AR55" s="68" t="e">
        <f t="shared" si="12"/>
        <v>#DIV/0!</v>
      </c>
      <c r="AS55" s="68" t="e">
        <f t="shared" si="12"/>
        <v>#DIV/0!</v>
      </c>
      <c r="AT55" s="68" t="e">
        <f t="shared" si="12"/>
        <v>#DIV/0!</v>
      </c>
      <c r="AU55" s="68" t="e">
        <f t="shared" si="12"/>
        <v>#DIV/0!</v>
      </c>
      <c r="AV55" s="68" t="e">
        <f t="shared" si="12"/>
        <v>#DIV/0!</v>
      </c>
      <c r="AW55" s="68" t="e">
        <f t="shared" si="12"/>
        <v>#DIV/0!</v>
      </c>
      <c r="AX55" s="68" t="e">
        <f t="shared" si="12"/>
        <v>#DIV/0!</v>
      </c>
      <c r="AY55" s="68" t="e">
        <f t="shared" si="12"/>
        <v>#DIV/0!</v>
      </c>
      <c r="AZ55" s="68" t="e">
        <f t="shared" si="12"/>
        <v>#DIV/0!</v>
      </c>
      <c r="BA55" s="68" t="e">
        <f t="shared" si="12"/>
        <v>#DIV/0!</v>
      </c>
    </row>
    <row r="56" spans="1:53" s="71" customFormat="1" ht="12" x14ac:dyDescent="0.3">
      <c r="A56" s="69"/>
      <c r="B56" s="67"/>
      <c r="C56" s="67"/>
      <c r="D56" s="70"/>
      <c r="E56" s="70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</row>
    <row r="57" spans="1:53" x14ac:dyDescent="0.35">
      <c r="A57" s="57"/>
      <c r="B57" t="s">
        <v>92</v>
      </c>
      <c r="D57" s="72" t="e">
        <f>D55*$D$8</f>
        <v>#DIV/0!</v>
      </c>
      <c r="E57" s="73" t="e">
        <f>E55*$D$8</f>
        <v>#DIV/0!</v>
      </c>
      <c r="F57" s="73" t="e">
        <f t="shared" ref="F57:AI57" si="13">F55*$D$8</f>
        <v>#DIV/0!</v>
      </c>
      <c r="G57" s="73" t="e">
        <f t="shared" si="13"/>
        <v>#DIV/0!</v>
      </c>
      <c r="H57" s="73" t="e">
        <f t="shared" si="13"/>
        <v>#DIV/0!</v>
      </c>
      <c r="I57" s="73" t="e">
        <f t="shared" si="13"/>
        <v>#DIV/0!</v>
      </c>
      <c r="J57" s="73" t="e">
        <f t="shared" si="13"/>
        <v>#DIV/0!</v>
      </c>
      <c r="K57" s="73" t="e">
        <f t="shared" si="13"/>
        <v>#DIV/0!</v>
      </c>
      <c r="L57" s="73" t="e">
        <f t="shared" si="13"/>
        <v>#DIV/0!</v>
      </c>
      <c r="M57" s="73" t="e">
        <f t="shared" si="13"/>
        <v>#DIV/0!</v>
      </c>
      <c r="N57" s="73" t="e">
        <f t="shared" si="13"/>
        <v>#DIV/0!</v>
      </c>
      <c r="O57" s="73" t="e">
        <f t="shared" si="13"/>
        <v>#DIV/0!</v>
      </c>
      <c r="P57" s="73" t="e">
        <f t="shared" si="13"/>
        <v>#DIV/0!</v>
      </c>
      <c r="Q57" s="73" t="e">
        <f t="shared" si="13"/>
        <v>#DIV/0!</v>
      </c>
      <c r="R57" s="73" t="e">
        <f t="shared" si="13"/>
        <v>#DIV/0!</v>
      </c>
      <c r="S57" s="73" t="e">
        <f t="shared" si="13"/>
        <v>#DIV/0!</v>
      </c>
      <c r="T57" s="73" t="e">
        <f t="shared" si="13"/>
        <v>#DIV/0!</v>
      </c>
      <c r="U57" s="73" t="e">
        <f t="shared" si="13"/>
        <v>#DIV/0!</v>
      </c>
      <c r="V57" s="73" t="e">
        <f t="shared" si="13"/>
        <v>#DIV/0!</v>
      </c>
      <c r="W57" s="73" t="e">
        <f t="shared" si="13"/>
        <v>#DIV/0!</v>
      </c>
      <c r="X57" s="73" t="e">
        <f t="shared" si="13"/>
        <v>#DIV/0!</v>
      </c>
      <c r="Y57" s="73" t="e">
        <f t="shared" si="13"/>
        <v>#DIV/0!</v>
      </c>
      <c r="Z57" s="73" t="e">
        <f t="shared" si="13"/>
        <v>#DIV/0!</v>
      </c>
      <c r="AA57" s="73" t="e">
        <f t="shared" si="13"/>
        <v>#DIV/0!</v>
      </c>
      <c r="AB57" s="73" t="e">
        <f t="shared" si="13"/>
        <v>#DIV/0!</v>
      </c>
      <c r="AC57" s="73" t="e">
        <f t="shared" si="13"/>
        <v>#DIV/0!</v>
      </c>
      <c r="AD57" s="73" t="e">
        <f t="shared" si="13"/>
        <v>#DIV/0!</v>
      </c>
      <c r="AE57" s="73" t="e">
        <f t="shared" si="13"/>
        <v>#DIV/0!</v>
      </c>
      <c r="AF57" s="73" t="e">
        <f t="shared" si="13"/>
        <v>#DIV/0!</v>
      </c>
      <c r="AG57" s="73" t="e">
        <f t="shared" si="13"/>
        <v>#DIV/0!</v>
      </c>
      <c r="AH57" s="73" t="e">
        <f t="shared" si="13"/>
        <v>#DIV/0!</v>
      </c>
      <c r="AI57" s="73" t="e">
        <f t="shared" si="13"/>
        <v>#DIV/0!</v>
      </c>
      <c r="AJ57" s="73" t="e">
        <f t="shared" ref="AJ57:BA57" si="14">AJ55*$D$8</f>
        <v>#DIV/0!</v>
      </c>
      <c r="AK57" s="73" t="e">
        <f t="shared" si="14"/>
        <v>#DIV/0!</v>
      </c>
      <c r="AL57" s="73" t="e">
        <f t="shared" si="14"/>
        <v>#DIV/0!</v>
      </c>
      <c r="AM57" s="73" t="e">
        <f t="shared" si="14"/>
        <v>#DIV/0!</v>
      </c>
      <c r="AN57" s="73" t="e">
        <f t="shared" si="14"/>
        <v>#DIV/0!</v>
      </c>
      <c r="AO57" s="73" t="e">
        <f t="shared" si="14"/>
        <v>#DIV/0!</v>
      </c>
      <c r="AP57" s="73" t="e">
        <f t="shared" si="14"/>
        <v>#DIV/0!</v>
      </c>
      <c r="AQ57" s="73" t="e">
        <f t="shared" si="14"/>
        <v>#DIV/0!</v>
      </c>
      <c r="AR57" s="73" t="e">
        <f t="shared" si="14"/>
        <v>#DIV/0!</v>
      </c>
      <c r="AS57" s="73" t="e">
        <f t="shared" si="14"/>
        <v>#DIV/0!</v>
      </c>
      <c r="AT57" s="73" t="e">
        <f t="shared" si="14"/>
        <v>#DIV/0!</v>
      </c>
      <c r="AU57" s="73" t="e">
        <f t="shared" si="14"/>
        <v>#DIV/0!</v>
      </c>
      <c r="AV57" s="73" t="e">
        <f t="shared" si="14"/>
        <v>#DIV/0!</v>
      </c>
      <c r="AW57" s="73" t="e">
        <f t="shared" si="14"/>
        <v>#DIV/0!</v>
      </c>
      <c r="AX57" s="73" t="e">
        <f t="shared" si="14"/>
        <v>#DIV/0!</v>
      </c>
      <c r="AY57" s="73" t="e">
        <f t="shared" si="14"/>
        <v>#DIV/0!</v>
      </c>
      <c r="AZ57" s="73" t="e">
        <f t="shared" si="14"/>
        <v>#DIV/0!</v>
      </c>
      <c r="BA57" s="73" t="e">
        <f t="shared" si="14"/>
        <v>#DIV/0!</v>
      </c>
    </row>
    <row r="58" spans="1:53" ht="15" thickBot="1" x14ac:dyDescent="0.4">
      <c r="B58" s="59" t="s">
        <v>93</v>
      </c>
      <c r="C58" s="59"/>
      <c r="D58" s="60" t="e">
        <f>SUM(D57:BA57)</f>
        <v>#DIV/0!</v>
      </c>
      <c r="E58" s="68" t="e">
        <f>SUM(D57:BA57)=D8</f>
        <v>#DIV/0!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35">
      <c r="D59" s="4"/>
      <c r="E59" s="68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x14ac:dyDescent="0.3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</row>
    <row r="61" spans="1:53" ht="18.5" x14ac:dyDescent="0.45">
      <c r="B61" s="171" t="s">
        <v>182</v>
      </c>
      <c r="C61" s="74"/>
      <c r="D61" s="74"/>
      <c r="E61" s="74"/>
      <c r="F61" s="74"/>
      <c r="G61" s="74"/>
      <c r="H61" s="186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</row>
    <row r="62" spans="1:53" x14ac:dyDescent="0.35">
      <c r="B62" s="181" t="s">
        <v>221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</row>
    <row r="63" spans="1:53" x14ac:dyDescent="0.35"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</row>
    <row r="64" spans="1:53" x14ac:dyDescent="0.35">
      <c r="B64" t="s">
        <v>95</v>
      </c>
      <c r="D64" s="4">
        <f t="shared" ref="D64:AI64" si="15">D44</f>
        <v>0</v>
      </c>
      <c r="E64" s="4">
        <f t="shared" si="15"/>
        <v>0</v>
      </c>
      <c r="F64" s="4">
        <f t="shared" si="15"/>
        <v>0</v>
      </c>
      <c r="G64" s="4">
        <f t="shared" si="15"/>
        <v>0</v>
      </c>
      <c r="H64" s="4">
        <f t="shared" si="15"/>
        <v>0</v>
      </c>
      <c r="I64" s="4">
        <f t="shared" si="15"/>
        <v>0</v>
      </c>
      <c r="J64" s="4">
        <f t="shared" si="15"/>
        <v>0</v>
      </c>
      <c r="K64" s="4">
        <f t="shared" si="15"/>
        <v>0</v>
      </c>
      <c r="L64" s="4">
        <f t="shared" si="15"/>
        <v>0</v>
      </c>
      <c r="M64" s="4">
        <f t="shared" si="15"/>
        <v>0</v>
      </c>
      <c r="N64" s="4">
        <f t="shared" si="15"/>
        <v>0</v>
      </c>
      <c r="O64" s="4">
        <f t="shared" si="15"/>
        <v>0</v>
      </c>
      <c r="P64" s="4">
        <f t="shared" si="15"/>
        <v>0</v>
      </c>
      <c r="Q64" s="4">
        <f t="shared" si="15"/>
        <v>0</v>
      </c>
      <c r="R64" s="4">
        <f t="shared" si="15"/>
        <v>0</v>
      </c>
      <c r="S64" s="4">
        <f t="shared" si="15"/>
        <v>0</v>
      </c>
      <c r="T64" s="4">
        <f t="shared" si="15"/>
        <v>0</v>
      </c>
      <c r="U64" s="4">
        <f t="shared" si="15"/>
        <v>0</v>
      </c>
      <c r="V64" s="4">
        <f t="shared" si="15"/>
        <v>0</v>
      </c>
      <c r="W64" s="4">
        <f t="shared" si="15"/>
        <v>0</v>
      </c>
      <c r="X64" s="4">
        <f t="shared" si="15"/>
        <v>0</v>
      </c>
      <c r="Y64" s="4">
        <f t="shared" si="15"/>
        <v>0</v>
      </c>
      <c r="Z64" s="4">
        <f t="shared" si="15"/>
        <v>0</v>
      </c>
      <c r="AA64" s="4">
        <f t="shared" si="15"/>
        <v>0</v>
      </c>
      <c r="AB64" s="4">
        <f t="shared" si="15"/>
        <v>0</v>
      </c>
      <c r="AC64" s="4">
        <f t="shared" si="15"/>
        <v>0</v>
      </c>
      <c r="AD64" s="4">
        <f t="shared" si="15"/>
        <v>0</v>
      </c>
      <c r="AE64" s="4">
        <f t="shared" si="15"/>
        <v>0</v>
      </c>
      <c r="AF64" s="4">
        <f t="shared" si="15"/>
        <v>0</v>
      </c>
      <c r="AG64" s="4">
        <f t="shared" si="15"/>
        <v>0</v>
      </c>
      <c r="AH64" s="4">
        <f t="shared" si="15"/>
        <v>0</v>
      </c>
      <c r="AI64" s="4">
        <f t="shared" si="15"/>
        <v>0</v>
      </c>
      <c r="AJ64" s="4">
        <f t="shared" ref="AJ64:BA64" si="16">AJ44</f>
        <v>0</v>
      </c>
      <c r="AK64" s="4">
        <f t="shared" si="16"/>
        <v>0</v>
      </c>
      <c r="AL64" s="4">
        <f t="shared" si="16"/>
        <v>0</v>
      </c>
      <c r="AM64" s="4">
        <f t="shared" si="16"/>
        <v>0</v>
      </c>
      <c r="AN64" s="4">
        <f t="shared" si="16"/>
        <v>0</v>
      </c>
      <c r="AO64" s="4">
        <f t="shared" si="16"/>
        <v>0</v>
      </c>
      <c r="AP64" s="4">
        <f t="shared" si="16"/>
        <v>0</v>
      </c>
      <c r="AQ64" s="4">
        <f t="shared" si="16"/>
        <v>0</v>
      </c>
      <c r="AR64" s="4">
        <f t="shared" si="16"/>
        <v>0</v>
      </c>
      <c r="AS64" s="4">
        <f t="shared" si="16"/>
        <v>0</v>
      </c>
      <c r="AT64" s="4">
        <f t="shared" si="16"/>
        <v>0</v>
      </c>
      <c r="AU64" s="4">
        <f t="shared" si="16"/>
        <v>0</v>
      </c>
      <c r="AV64" s="4">
        <f t="shared" si="16"/>
        <v>0</v>
      </c>
      <c r="AW64" s="4">
        <f t="shared" si="16"/>
        <v>0</v>
      </c>
      <c r="AX64" s="4">
        <f t="shared" si="16"/>
        <v>0</v>
      </c>
      <c r="AY64" s="4">
        <f t="shared" si="16"/>
        <v>0</v>
      </c>
      <c r="AZ64" s="4">
        <f t="shared" si="16"/>
        <v>0</v>
      </c>
      <c r="BA64" s="4">
        <f t="shared" si="16"/>
        <v>0</v>
      </c>
    </row>
    <row r="65" spans="2:53" x14ac:dyDescent="0.35">
      <c r="B65" s="30" t="s">
        <v>82</v>
      </c>
      <c r="C65" s="30"/>
      <c r="D65" s="32">
        <f t="shared" ref="D65:AI65" si="17">D44/(1+$D$5)^(-$D$18+D18)</f>
        <v>0</v>
      </c>
      <c r="E65" s="32">
        <f t="shared" si="17"/>
        <v>0</v>
      </c>
      <c r="F65" s="32">
        <f t="shared" si="17"/>
        <v>0</v>
      </c>
      <c r="G65" s="32">
        <f t="shared" si="17"/>
        <v>0</v>
      </c>
      <c r="H65" s="32">
        <f t="shared" si="17"/>
        <v>0</v>
      </c>
      <c r="I65" s="32">
        <f t="shared" si="17"/>
        <v>0</v>
      </c>
      <c r="J65" s="32">
        <f t="shared" si="17"/>
        <v>0</v>
      </c>
      <c r="K65" s="32">
        <f t="shared" si="17"/>
        <v>0</v>
      </c>
      <c r="L65" s="32">
        <f t="shared" si="17"/>
        <v>0</v>
      </c>
      <c r="M65" s="32">
        <f t="shared" si="17"/>
        <v>0</v>
      </c>
      <c r="N65" s="32">
        <f t="shared" si="17"/>
        <v>0</v>
      </c>
      <c r="O65" s="32">
        <f t="shared" si="17"/>
        <v>0</v>
      </c>
      <c r="P65" s="32">
        <f t="shared" si="17"/>
        <v>0</v>
      </c>
      <c r="Q65" s="32">
        <f t="shared" si="17"/>
        <v>0</v>
      </c>
      <c r="R65" s="32">
        <f t="shared" si="17"/>
        <v>0</v>
      </c>
      <c r="S65" s="32">
        <f t="shared" si="17"/>
        <v>0</v>
      </c>
      <c r="T65" s="32">
        <f t="shared" si="17"/>
        <v>0</v>
      </c>
      <c r="U65" s="32">
        <f t="shared" si="17"/>
        <v>0</v>
      </c>
      <c r="V65" s="32">
        <f t="shared" si="17"/>
        <v>0</v>
      </c>
      <c r="W65" s="32">
        <f t="shared" si="17"/>
        <v>0</v>
      </c>
      <c r="X65" s="32">
        <f t="shared" si="17"/>
        <v>0</v>
      </c>
      <c r="Y65" s="32">
        <f t="shared" si="17"/>
        <v>0</v>
      </c>
      <c r="Z65" s="32">
        <f t="shared" si="17"/>
        <v>0</v>
      </c>
      <c r="AA65" s="32">
        <f t="shared" si="17"/>
        <v>0</v>
      </c>
      <c r="AB65" s="32">
        <f t="shared" si="17"/>
        <v>0</v>
      </c>
      <c r="AC65" s="32">
        <f t="shared" si="17"/>
        <v>0</v>
      </c>
      <c r="AD65" s="32">
        <f t="shared" si="17"/>
        <v>0</v>
      </c>
      <c r="AE65" s="32">
        <f t="shared" si="17"/>
        <v>0</v>
      </c>
      <c r="AF65" s="32">
        <f t="shared" si="17"/>
        <v>0</v>
      </c>
      <c r="AG65" s="32">
        <f t="shared" si="17"/>
        <v>0</v>
      </c>
      <c r="AH65" s="32">
        <f t="shared" si="17"/>
        <v>0</v>
      </c>
      <c r="AI65" s="32">
        <f t="shared" si="17"/>
        <v>0</v>
      </c>
      <c r="AJ65" s="32">
        <f t="shared" ref="AJ65:BA65" si="18">AJ44/(1+$D$5)^(-$D$18+AJ18)</f>
        <v>0</v>
      </c>
      <c r="AK65" s="32">
        <f t="shared" si="18"/>
        <v>0</v>
      </c>
      <c r="AL65" s="32">
        <f t="shared" si="18"/>
        <v>0</v>
      </c>
      <c r="AM65" s="32">
        <f t="shared" si="18"/>
        <v>0</v>
      </c>
      <c r="AN65" s="32">
        <f t="shared" si="18"/>
        <v>0</v>
      </c>
      <c r="AO65" s="32">
        <f t="shared" si="18"/>
        <v>0</v>
      </c>
      <c r="AP65" s="32">
        <f t="shared" si="18"/>
        <v>0</v>
      </c>
      <c r="AQ65" s="32">
        <f t="shared" si="18"/>
        <v>0</v>
      </c>
      <c r="AR65" s="32">
        <f t="shared" si="18"/>
        <v>0</v>
      </c>
      <c r="AS65" s="32">
        <f t="shared" si="18"/>
        <v>0</v>
      </c>
      <c r="AT65" s="32">
        <f t="shared" si="18"/>
        <v>0</v>
      </c>
      <c r="AU65" s="32">
        <f t="shared" si="18"/>
        <v>0</v>
      </c>
      <c r="AV65" s="32">
        <f t="shared" si="18"/>
        <v>0</v>
      </c>
      <c r="AW65" s="32">
        <f t="shared" si="18"/>
        <v>0</v>
      </c>
      <c r="AX65" s="32">
        <f t="shared" si="18"/>
        <v>0</v>
      </c>
      <c r="AY65" s="32">
        <f t="shared" si="18"/>
        <v>0</v>
      </c>
      <c r="AZ65" s="32">
        <f t="shared" si="18"/>
        <v>0</v>
      </c>
      <c r="BA65" s="32">
        <f t="shared" si="18"/>
        <v>0</v>
      </c>
    </row>
    <row r="66" spans="2:53" x14ac:dyDescent="0.35">
      <c r="B66" s="33" t="s">
        <v>96</v>
      </c>
      <c r="C66" s="33"/>
      <c r="D66" s="31">
        <f>SUM(D65:BA65)</f>
        <v>0</v>
      </c>
    </row>
    <row r="67" spans="2:53" x14ac:dyDescent="0.35">
      <c r="B67" s="75" t="s">
        <v>97</v>
      </c>
      <c r="C67" s="75"/>
      <c r="D67" s="76" t="e">
        <f>IRR(D64:BA64)</f>
        <v>#NUM!</v>
      </c>
    </row>
    <row r="68" spans="2:53" x14ac:dyDescent="0.35">
      <c r="B68" s="75"/>
      <c r="C68" s="75"/>
      <c r="D68" s="77"/>
    </row>
    <row r="69" spans="2:53" x14ac:dyDescent="0.35">
      <c r="B69" t="s">
        <v>83</v>
      </c>
      <c r="D69" s="4" t="e">
        <f t="shared" ref="D69:AI69" si="19">D44+D57</f>
        <v>#DIV/0!</v>
      </c>
      <c r="E69" s="4" t="e">
        <f t="shared" si="19"/>
        <v>#DIV/0!</v>
      </c>
      <c r="F69" s="4" t="e">
        <f t="shared" si="19"/>
        <v>#DIV/0!</v>
      </c>
      <c r="G69" s="4" t="e">
        <f t="shared" si="19"/>
        <v>#DIV/0!</v>
      </c>
      <c r="H69" s="4" t="e">
        <f t="shared" si="19"/>
        <v>#DIV/0!</v>
      </c>
      <c r="I69" s="4" t="e">
        <f t="shared" si="19"/>
        <v>#DIV/0!</v>
      </c>
      <c r="J69" s="4" t="e">
        <f t="shared" si="19"/>
        <v>#DIV/0!</v>
      </c>
      <c r="K69" s="4" t="e">
        <f t="shared" si="19"/>
        <v>#DIV/0!</v>
      </c>
      <c r="L69" s="4" t="e">
        <f t="shared" si="19"/>
        <v>#DIV/0!</v>
      </c>
      <c r="M69" s="4" t="e">
        <f t="shared" si="19"/>
        <v>#DIV/0!</v>
      </c>
      <c r="N69" s="4" t="e">
        <f t="shared" si="19"/>
        <v>#DIV/0!</v>
      </c>
      <c r="O69" s="4" t="e">
        <f t="shared" si="19"/>
        <v>#DIV/0!</v>
      </c>
      <c r="P69" s="4" t="e">
        <f t="shared" si="19"/>
        <v>#DIV/0!</v>
      </c>
      <c r="Q69" s="4" t="e">
        <f t="shared" si="19"/>
        <v>#DIV/0!</v>
      </c>
      <c r="R69" s="4" t="e">
        <f t="shared" si="19"/>
        <v>#DIV/0!</v>
      </c>
      <c r="S69" s="4" t="e">
        <f t="shared" si="19"/>
        <v>#DIV/0!</v>
      </c>
      <c r="T69" s="4" t="e">
        <f t="shared" si="19"/>
        <v>#DIV/0!</v>
      </c>
      <c r="U69" s="4" t="e">
        <f t="shared" si="19"/>
        <v>#DIV/0!</v>
      </c>
      <c r="V69" s="4" t="e">
        <f t="shared" si="19"/>
        <v>#DIV/0!</v>
      </c>
      <c r="W69" s="4" t="e">
        <f t="shared" si="19"/>
        <v>#DIV/0!</v>
      </c>
      <c r="X69" s="4" t="e">
        <f t="shared" si="19"/>
        <v>#DIV/0!</v>
      </c>
      <c r="Y69" s="4" t="e">
        <f t="shared" si="19"/>
        <v>#DIV/0!</v>
      </c>
      <c r="Z69" s="4" t="e">
        <f t="shared" si="19"/>
        <v>#DIV/0!</v>
      </c>
      <c r="AA69" s="4" t="e">
        <f t="shared" si="19"/>
        <v>#DIV/0!</v>
      </c>
      <c r="AB69" s="4" t="e">
        <f t="shared" si="19"/>
        <v>#DIV/0!</v>
      </c>
      <c r="AC69" s="4" t="e">
        <f t="shared" si="19"/>
        <v>#DIV/0!</v>
      </c>
      <c r="AD69" s="4" t="e">
        <f t="shared" si="19"/>
        <v>#DIV/0!</v>
      </c>
      <c r="AE69" s="4" t="e">
        <f t="shared" si="19"/>
        <v>#DIV/0!</v>
      </c>
      <c r="AF69" s="4" t="e">
        <f t="shared" si="19"/>
        <v>#DIV/0!</v>
      </c>
      <c r="AG69" s="4" t="e">
        <f t="shared" si="19"/>
        <v>#DIV/0!</v>
      </c>
      <c r="AH69" s="4" t="e">
        <f t="shared" si="19"/>
        <v>#DIV/0!</v>
      </c>
      <c r="AI69" s="4" t="e">
        <f t="shared" si="19"/>
        <v>#DIV/0!</v>
      </c>
      <c r="AJ69" s="4" t="e">
        <f t="shared" ref="AJ69:BA69" si="20">AJ44+AJ57</f>
        <v>#DIV/0!</v>
      </c>
      <c r="AK69" s="4" t="e">
        <f t="shared" si="20"/>
        <v>#DIV/0!</v>
      </c>
      <c r="AL69" s="4" t="e">
        <f t="shared" si="20"/>
        <v>#DIV/0!</v>
      </c>
      <c r="AM69" s="4" t="e">
        <f t="shared" si="20"/>
        <v>#DIV/0!</v>
      </c>
      <c r="AN69" s="4" t="e">
        <f t="shared" si="20"/>
        <v>#DIV/0!</v>
      </c>
      <c r="AO69" s="4" t="e">
        <f t="shared" si="20"/>
        <v>#DIV/0!</v>
      </c>
      <c r="AP69" s="4" t="e">
        <f t="shared" si="20"/>
        <v>#DIV/0!</v>
      </c>
      <c r="AQ69" s="4" t="e">
        <f t="shared" si="20"/>
        <v>#DIV/0!</v>
      </c>
      <c r="AR69" s="4" t="e">
        <f t="shared" si="20"/>
        <v>#DIV/0!</v>
      </c>
      <c r="AS69" s="4" t="e">
        <f t="shared" si="20"/>
        <v>#DIV/0!</v>
      </c>
      <c r="AT69" s="4" t="e">
        <f t="shared" si="20"/>
        <v>#DIV/0!</v>
      </c>
      <c r="AU69" s="4" t="e">
        <f t="shared" si="20"/>
        <v>#DIV/0!</v>
      </c>
      <c r="AV69" s="4" t="e">
        <f t="shared" si="20"/>
        <v>#DIV/0!</v>
      </c>
      <c r="AW69" s="4" t="e">
        <f t="shared" si="20"/>
        <v>#DIV/0!</v>
      </c>
      <c r="AX69" s="4" t="e">
        <f t="shared" si="20"/>
        <v>#DIV/0!</v>
      </c>
      <c r="AY69" s="4" t="e">
        <f t="shared" si="20"/>
        <v>#DIV/0!</v>
      </c>
      <c r="AZ69" s="4" t="e">
        <f t="shared" si="20"/>
        <v>#DIV/0!</v>
      </c>
      <c r="BA69" s="4" t="e">
        <f t="shared" si="20"/>
        <v>#DIV/0!</v>
      </c>
    </row>
    <row r="70" spans="2:53" x14ac:dyDescent="0.35">
      <c r="B70" s="30" t="s">
        <v>17</v>
      </c>
      <c r="C70" s="30"/>
      <c r="D70" s="32" t="e">
        <f t="shared" ref="D70:AI70" si="21">(D44+D57)/(1+$D$5)^(-$D$18+D18)</f>
        <v>#DIV/0!</v>
      </c>
      <c r="E70" s="32" t="e">
        <f t="shared" si="21"/>
        <v>#DIV/0!</v>
      </c>
      <c r="F70" s="32" t="e">
        <f t="shared" si="21"/>
        <v>#DIV/0!</v>
      </c>
      <c r="G70" s="32" t="e">
        <f t="shared" si="21"/>
        <v>#DIV/0!</v>
      </c>
      <c r="H70" s="32" t="e">
        <f t="shared" si="21"/>
        <v>#DIV/0!</v>
      </c>
      <c r="I70" s="32" t="e">
        <f t="shared" si="21"/>
        <v>#DIV/0!</v>
      </c>
      <c r="J70" s="32" t="e">
        <f t="shared" si="21"/>
        <v>#DIV/0!</v>
      </c>
      <c r="K70" s="32" t="e">
        <f t="shared" si="21"/>
        <v>#DIV/0!</v>
      </c>
      <c r="L70" s="32" t="e">
        <f t="shared" si="21"/>
        <v>#DIV/0!</v>
      </c>
      <c r="M70" s="32" t="e">
        <f t="shared" si="21"/>
        <v>#DIV/0!</v>
      </c>
      <c r="N70" s="32" t="e">
        <f t="shared" si="21"/>
        <v>#DIV/0!</v>
      </c>
      <c r="O70" s="32" t="e">
        <f t="shared" si="21"/>
        <v>#DIV/0!</v>
      </c>
      <c r="P70" s="32" t="e">
        <f t="shared" si="21"/>
        <v>#DIV/0!</v>
      </c>
      <c r="Q70" s="32" t="e">
        <f t="shared" si="21"/>
        <v>#DIV/0!</v>
      </c>
      <c r="R70" s="32" t="e">
        <f t="shared" si="21"/>
        <v>#DIV/0!</v>
      </c>
      <c r="S70" s="32" t="e">
        <f t="shared" si="21"/>
        <v>#DIV/0!</v>
      </c>
      <c r="T70" s="32" t="e">
        <f t="shared" si="21"/>
        <v>#DIV/0!</v>
      </c>
      <c r="U70" s="32" t="e">
        <f t="shared" si="21"/>
        <v>#DIV/0!</v>
      </c>
      <c r="V70" s="32" t="e">
        <f t="shared" si="21"/>
        <v>#DIV/0!</v>
      </c>
      <c r="W70" s="32" t="e">
        <f t="shared" si="21"/>
        <v>#DIV/0!</v>
      </c>
      <c r="X70" s="32" t="e">
        <f t="shared" si="21"/>
        <v>#DIV/0!</v>
      </c>
      <c r="Y70" s="32" t="e">
        <f t="shared" si="21"/>
        <v>#DIV/0!</v>
      </c>
      <c r="Z70" s="32" t="e">
        <f t="shared" si="21"/>
        <v>#DIV/0!</v>
      </c>
      <c r="AA70" s="32" t="e">
        <f t="shared" si="21"/>
        <v>#DIV/0!</v>
      </c>
      <c r="AB70" s="32" t="e">
        <f t="shared" si="21"/>
        <v>#DIV/0!</v>
      </c>
      <c r="AC70" s="32" t="e">
        <f t="shared" si="21"/>
        <v>#DIV/0!</v>
      </c>
      <c r="AD70" s="32" t="e">
        <f t="shared" si="21"/>
        <v>#DIV/0!</v>
      </c>
      <c r="AE70" s="32" t="e">
        <f t="shared" si="21"/>
        <v>#DIV/0!</v>
      </c>
      <c r="AF70" s="32" t="e">
        <f t="shared" si="21"/>
        <v>#DIV/0!</v>
      </c>
      <c r="AG70" s="32" t="e">
        <f t="shared" si="21"/>
        <v>#DIV/0!</v>
      </c>
      <c r="AH70" s="32" t="e">
        <f t="shared" si="21"/>
        <v>#DIV/0!</v>
      </c>
      <c r="AI70" s="32" t="e">
        <f t="shared" si="21"/>
        <v>#DIV/0!</v>
      </c>
      <c r="AJ70" s="32" t="e">
        <f t="shared" ref="AJ70:BA70" si="22">(AJ44+AJ57)/(1+$D$5)^(-$D$18+AJ18)</f>
        <v>#DIV/0!</v>
      </c>
      <c r="AK70" s="32" t="e">
        <f t="shared" si="22"/>
        <v>#DIV/0!</v>
      </c>
      <c r="AL70" s="32" t="e">
        <f t="shared" si="22"/>
        <v>#DIV/0!</v>
      </c>
      <c r="AM70" s="32" t="e">
        <f t="shared" si="22"/>
        <v>#DIV/0!</v>
      </c>
      <c r="AN70" s="32" t="e">
        <f t="shared" si="22"/>
        <v>#DIV/0!</v>
      </c>
      <c r="AO70" s="32" t="e">
        <f t="shared" si="22"/>
        <v>#DIV/0!</v>
      </c>
      <c r="AP70" s="32" t="e">
        <f t="shared" si="22"/>
        <v>#DIV/0!</v>
      </c>
      <c r="AQ70" s="32" t="e">
        <f t="shared" si="22"/>
        <v>#DIV/0!</v>
      </c>
      <c r="AR70" s="32" t="e">
        <f t="shared" si="22"/>
        <v>#DIV/0!</v>
      </c>
      <c r="AS70" s="32" t="e">
        <f t="shared" si="22"/>
        <v>#DIV/0!</v>
      </c>
      <c r="AT70" s="32" t="e">
        <f t="shared" si="22"/>
        <v>#DIV/0!</v>
      </c>
      <c r="AU70" s="32" t="e">
        <f t="shared" si="22"/>
        <v>#DIV/0!</v>
      </c>
      <c r="AV70" s="32" t="e">
        <f t="shared" si="22"/>
        <v>#DIV/0!</v>
      </c>
      <c r="AW70" s="32" t="e">
        <f t="shared" si="22"/>
        <v>#DIV/0!</v>
      </c>
      <c r="AX70" s="32" t="e">
        <f t="shared" si="22"/>
        <v>#DIV/0!</v>
      </c>
      <c r="AY70" s="32" t="e">
        <f t="shared" si="22"/>
        <v>#DIV/0!</v>
      </c>
      <c r="AZ70" s="32" t="e">
        <f t="shared" si="22"/>
        <v>#DIV/0!</v>
      </c>
      <c r="BA70" s="32" t="e">
        <f t="shared" si="22"/>
        <v>#DIV/0!</v>
      </c>
    </row>
    <row r="71" spans="2:53" ht="15" thickBot="1" x14ac:dyDescent="0.4">
      <c r="B71" s="64" t="s">
        <v>94</v>
      </c>
      <c r="C71" s="64"/>
      <c r="D71" s="65" t="e">
        <f>SUM(D70:BA70)</f>
        <v>#DIV/0!</v>
      </c>
    </row>
    <row r="72" spans="2:53" x14ac:dyDescent="0.35">
      <c r="B72" s="30" t="s">
        <v>45</v>
      </c>
      <c r="C72" s="30"/>
      <c r="D72" s="78" t="e">
        <f>IRR(D69:BA69)</f>
        <v>#VALUE!</v>
      </c>
    </row>
    <row r="74" spans="2:53" x14ac:dyDescent="0.3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</row>
    <row r="75" spans="2:53" x14ac:dyDescent="0.35">
      <c r="D75" s="4"/>
    </row>
    <row r="79" spans="2:53" x14ac:dyDescent="0.35">
      <c r="I79" s="79"/>
    </row>
    <row r="80" spans="2:53" x14ac:dyDescent="0.35">
      <c r="I80" s="34"/>
    </row>
  </sheetData>
  <sheetProtection algorithmName="SHA-512" hashValue="TF7XIf171PPYCXO0aUxuWcF1lsoq3zivtGlwqSK+lRSU9MVZghUfyfl/0bSn1F2DB///zpZwYxoYYj3wSAj2OA==" saltValue="thmyenDEuMSdUsLTd9ZZyQ==" spinCount="100000" sheet="1" formatCells="0" formatColumns="0" formatRows="0"/>
  <conditionalFormatting sqref="D25:BA25">
    <cfRule type="expression" dxfId="5" priority="3">
      <formula>$C$53="Ingen alternativ investering"</formula>
    </cfRule>
  </conditionalFormatting>
  <conditionalFormatting sqref="D43:BA43">
    <cfRule type="expression" dxfId="4" priority="4">
      <formula>$C$53="Alternativ investering"</formula>
    </cfRule>
  </conditionalFormatting>
  <pageMargins left="0.7" right="0.7" top="0.75" bottom="0.75" header="0.3" footer="0.3"/>
  <pageSetup paperSize="9" orientation="portrait" r:id="rId1"/>
  <ignoredErrors>
    <ignoredError sqref="D56:BA56 D70:BA71 D72 N55:BA55 F57:BA57 E57 D69 F69:BA69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dimension ref="B2:D20"/>
  <sheetViews>
    <sheetView showGridLines="0" zoomScale="90" zoomScaleNormal="90" workbookViewId="0">
      <selection activeCell="D5" sqref="D5"/>
    </sheetView>
  </sheetViews>
  <sheetFormatPr defaultColWidth="10.81640625" defaultRowHeight="14.5" x14ac:dyDescent="0.35"/>
  <cols>
    <col min="2" max="2" width="29.81640625" customWidth="1"/>
    <col min="3" max="3" width="45.453125" customWidth="1"/>
    <col min="4" max="4" width="29.26953125" bestFit="1" customWidth="1"/>
  </cols>
  <sheetData>
    <row r="2" spans="2:4" x14ac:dyDescent="0.35">
      <c r="B2" s="30" t="s">
        <v>106</v>
      </c>
      <c r="C2" s="30"/>
      <c r="D2" s="31">
        <f>SUM('(3) Støtteberegning og NNV'!D24:BA24) + SUM('(3) Støtteberegning og NNV'!D25:BA25)</f>
        <v>0</v>
      </c>
    </row>
    <row r="4" spans="2:4" x14ac:dyDescent="0.35">
      <c r="B4" s="33" t="s">
        <v>63</v>
      </c>
      <c r="C4" s="33" t="s">
        <v>65</v>
      </c>
      <c r="D4" s="33" t="s">
        <v>233</v>
      </c>
    </row>
    <row r="5" spans="2:4" x14ac:dyDescent="0.35">
      <c r="B5" s="26"/>
      <c r="C5" s="26"/>
      <c r="D5" s="27"/>
    </row>
    <row r="6" spans="2:4" x14ac:dyDescent="0.35">
      <c r="B6" s="26"/>
      <c r="C6" s="26"/>
      <c r="D6" s="27"/>
    </row>
    <row r="7" spans="2:4" x14ac:dyDescent="0.35">
      <c r="B7" s="26"/>
      <c r="C7" s="26"/>
      <c r="D7" s="27"/>
    </row>
    <row r="8" spans="2:4" x14ac:dyDescent="0.35">
      <c r="B8" s="26"/>
      <c r="C8" s="26"/>
      <c r="D8" s="27"/>
    </row>
    <row r="9" spans="2:4" x14ac:dyDescent="0.35">
      <c r="B9" s="26"/>
      <c r="C9" s="26"/>
      <c r="D9" s="27"/>
    </row>
    <row r="10" spans="2:4" x14ac:dyDescent="0.35">
      <c r="B10" s="26"/>
      <c r="C10" s="26"/>
      <c r="D10" s="27"/>
    </row>
    <row r="11" spans="2:4" x14ac:dyDescent="0.35">
      <c r="B11" s="26"/>
      <c r="C11" s="26"/>
      <c r="D11" s="27"/>
    </row>
    <row r="12" spans="2:4" x14ac:dyDescent="0.35">
      <c r="B12" s="26"/>
      <c r="C12" s="26"/>
      <c r="D12" s="27"/>
    </row>
    <row r="13" spans="2:4" x14ac:dyDescent="0.35">
      <c r="B13" s="26"/>
      <c r="C13" s="26"/>
      <c r="D13" s="27"/>
    </row>
    <row r="14" spans="2:4" x14ac:dyDescent="0.35">
      <c r="B14" s="26"/>
      <c r="C14" s="26"/>
      <c r="D14" s="27"/>
    </row>
    <row r="15" spans="2:4" x14ac:dyDescent="0.35">
      <c r="B15" s="26"/>
      <c r="C15" s="26"/>
      <c r="D15" s="27"/>
    </row>
    <row r="16" spans="2:4" x14ac:dyDescent="0.35">
      <c r="B16" s="26"/>
      <c r="C16" s="26"/>
      <c r="D16" s="27"/>
    </row>
    <row r="17" spans="2:4" x14ac:dyDescent="0.35">
      <c r="B17" s="26"/>
      <c r="C17" s="26"/>
      <c r="D17" s="27"/>
    </row>
    <row r="18" spans="2:4" x14ac:dyDescent="0.35">
      <c r="B18" s="26"/>
      <c r="C18" s="26"/>
      <c r="D18" s="27"/>
    </row>
    <row r="19" spans="2:4" x14ac:dyDescent="0.35">
      <c r="B19" s="46" t="s">
        <v>66</v>
      </c>
      <c r="C19" s="6"/>
      <c r="D19" s="47">
        <f>SUM(D5:D18)</f>
        <v>0</v>
      </c>
    </row>
    <row r="20" spans="2:4" x14ac:dyDescent="0.35">
      <c r="B20" s="46" t="s">
        <v>78</v>
      </c>
      <c r="C20" s="6"/>
      <c r="D20" s="50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3" priority="1">
      <formula>$D$19&gt;=$D$2</formula>
    </cfRule>
    <cfRule type="expression" dxfId="2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dimension ref="B2:AW129"/>
  <sheetViews>
    <sheetView showGridLines="0" zoomScale="80" zoomScaleNormal="80" workbookViewId="0">
      <selection activeCell="C13" sqref="C13"/>
    </sheetView>
  </sheetViews>
  <sheetFormatPr defaultColWidth="10.90625" defaultRowHeight="14.5" outlineLevelRow="1" outlineLevelCol="1" x14ac:dyDescent="0.35"/>
  <cols>
    <col min="2" max="2" width="54.90625" customWidth="1"/>
    <col min="3" max="3" width="17.7265625" bestFit="1" customWidth="1"/>
    <col min="4" max="4" width="21.7265625" customWidth="1"/>
    <col min="5" max="5" width="16.08984375" customWidth="1"/>
    <col min="9" max="48" width="10.90625" hidden="1" customWidth="1" outlineLevel="1"/>
    <col min="49" max="49" width="10.90625" collapsed="1"/>
  </cols>
  <sheetData>
    <row r="2" spans="2:48" ht="18.5" x14ac:dyDescent="0.45">
      <c r="B2" s="51" t="s">
        <v>127</v>
      </c>
    </row>
    <row r="3" spans="2:48" x14ac:dyDescent="0.35">
      <c r="B3" t="s">
        <v>128</v>
      </c>
    </row>
    <row r="4" spans="2:48" x14ac:dyDescent="0.35">
      <c r="B4" t="s">
        <v>129</v>
      </c>
    </row>
    <row r="5" spans="2:48" x14ac:dyDescent="0.35">
      <c r="B5" t="s">
        <v>130</v>
      </c>
    </row>
    <row r="6" spans="2:48" x14ac:dyDescent="0.35">
      <c r="B6" t="s">
        <v>232</v>
      </c>
    </row>
    <row r="8" spans="2:48" x14ac:dyDescent="0.35">
      <c r="B8" s="1" t="s">
        <v>131</v>
      </c>
    </row>
    <row r="10" spans="2:48" x14ac:dyDescent="0.35">
      <c r="B10" t="s">
        <v>218</v>
      </c>
      <c r="C10" s="187"/>
      <c r="D10" s="189" t="s">
        <v>227</v>
      </c>
    </row>
    <row r="11" spans="2:48" x14ac:dyDescent="0.35">
      <c r="B11" t="s">
        <v>122</v>
      </c>
      <c r="C11" s="109"/>
      <c r="D11" s="189" t="s">
        <v>234</v>
      </c>
    </row>
    <row r="12" spans="2:48" x14ac:dyDescent="0.35">
      <c r="B12" t="s">
        <v>149</v>
      </c>
      <c r="C12" s="119">
        <f>$C$109</f>
        <v>0</v>
      </c>
      <c r="D12" s="189"/>
    </row>
    <row r="13" spans="2:48" x14ac:dyDescent="0.35">
      <c r="B13" t="s">
        <v>132</v>
      </c>
      <c r="C13" s="109"/>
      <c r="D13" s="190" t="s">
        <v>225</v>
      </c>
    </row>
    <row r="14" spans="2:48" x14ac:dyDescent="0.35">
      <c r="B14" t="s">
        <v>133</v>
      </c>
      <c r="C14" s="56" t="s">
        <v>101</v>
      </c>
      <c r="D14" s="190" t="s">
        <v>226</v>
      </c>
    </row>
    <row r="15" spans="2:48" x14ac:dyDescent="0.35">
      <c r="C15" s="56"/>
      <c r="D15" s="190"/>
    </row>
    <row r="16" spans="2:48" ht="18.5" x14ac:dyDescent="0.45">
      <c r="B16" s="80"/>
      <c r="C16" s="80"/>
      <c r="D16" s="80"/>
      <c r="E16" s="80"/>
      <c r="F16" s="80"/>
      <c r="G16" s="80"/>
      <c r="H16" s="80"/>
      <c r="I16" s="81">
        <f>'(1) Detaljerte budsjetter'!H1</f>
        <v>0</v>
      </c>
      <c r="J16" s="81">
        <f>'(1) Detaljerte budsjetter'!I1</f>
        <v>1</v>
      </c>
      <c r="K16" s="81">
        <f>'(1) Detaljerte budsjetter'!J1</f>
        <v>2</v>
      </c>
      <c r="L16" s="81">
        <f>'(1) Detaljerte budsjetter'!K1</f>
        <v>3</v>
      </c>
      <c r="M16" s="81">
        <f>'(1) Detaljerte budsjetter'!L1</f>
        <v>4</v>
      </c>
      <c r="N16" s="81">
        <f>'(1) Detaljerte budsjetter'!M1</f>
        <v>5</v>
      </c>
      <c r="O16" s="81">
        <f>'(1) Detaljerte budsjetter'!N1</f>
        <v>6</v>
      </c>
      <c r="P16" s="81">
        <f>'(1) Detaljerte budsjetter'!O1</f>
        <v>7</v>
      </c>
      <c r="Q16" s="81">
        <f>'(1) Detaljerte budsjetter'!P1</f>
        <v>8</v>
      </c>
      <c r="R16" s="81">
        <f>'(1) Detaljerte budsjetter'!Q1</f>
        <v>9</v>
      </c>
      <c r="S16" s="81">
        <f>'(1) Detaljerte budsjetter'!R1</f>
        <v>10</v>
      </c>
      <c r="T16" s="81">
        <f>'(1) Detaljerte budsjetter'!S1</f>
        <v>11</v>
      </c>
      <c r="U16" s="81">
        <f>'(1) Detaljerte budsjetter'!T1</f>
        <v>12</v>
      </c>
      <c r="V16" s="81">
        <f>'(1) Detaljerte budsjetter'!U1</f>
        <v>13</v>
      </c>
      <c r="W16" s="81">
        <f>'(1) Detaljerte budsjetter'!V1</f>
        <v>14</v>
      </c>
      <c r="X16" s="81">
        <f>'(1) Detaljerte budsjetter'!W1</f>
        <v>15</v>
      </c>
      <c r="Y16" s="81">
        <f>'(1) Detaljerte budsjetter'!X1</f>
        <v>16</v>
      </c>
      <c r="Z16" s="81">
        <f>'(1) Detaljerte budsjetter'!Y1</f>
        <v>17</v>
      </c>
      <c r="AA16" s="81">
        <f>'(1) Detaljerte budsjetter'!Z1</f>
        <v>18</v>
      </c>
      <c r="AB16" s="81">
        <f>'(1) Detaljerte budsjetter'!AA1</f>
        <v>19</v>
      </c>
      <c r="AC16" s="81">
        <f>'(1) Detaljerte budsjetter'!AB1</f>
        <v>20</v>
      </c>
      <c r="AD16" s="81">
        <f>'(1) Detaljerte budsjetter'!AC1</f>
        <v>21</v>
      </c>
      <c r="AE16" s="81">
        <f>'(1) Detaljerte budsjetter'!AD1</f>
        <v>22</v>
      </c>
      <c r="AF16" s="81">
        <f>'(1) Detaljerte budsjetter'!AE1</f>
        <v>23</v>
      </c>
      <c r="AG16" s="81">
        <f>'(1) Detaljerte budsjetter'!AF1</f>
        <v>24</v>
      </c>
      <c r="AH16" s="81">
        <f>'(1) Detaljerte budsjetter'!AG1</f>
        <v>25</v>
      </c>
      <c r="AI16" s="81">
        <f>'(1) Detaljerte budsjetter'!AH1</f>
        <v>26</v>
      </c>
      <c r="AJ16" s="81">
        <f>'(1) Detaljerte budsjetter'!AI1</f>
        <v>27</v>
      </c>
      <c r="AK16" s="81">
        <f>'(1) Detaljerte budsjetter'!AJ1</f>
        <v>28</v>
      </c>
      <c r="AL16" s="81">
        <f>'(1) Detaljerte budsjetter'!AK1</f>
        <v>29</v>
      </c>
      <c r="AM16" s="81">
        <f>'(1) Detaljerte budsjetter'!AL1</f>
        <v>30</v>
      </c>
      <c r="AN16" s="81">
        <f>'(1) Detaljerte budsjetter'!AM1</f>
        <v>31</v>
      </c>
      <c r="AO16" s="81">
        <f>'(1) Detaljerte budsjetter'!AN1</f>
        <v>32</v>
      </c>
      <c r="AP16" s="81">
        <f>'(1) Detaljerte budsjetter'!AO1</f>
        <v>33</v>
      </c>
      <c r="AQ16" s="81">
        <f>'(1) Detaljerte budsjetter'!AP1</f>
        <v>34</v>
      </c>
      <c r="AR16" s="81">
        <f>'(1) Detaljerte budsjetter'!AQ1</f>
        <v>35</v>
      </c>
      <c r="AS16" s="81">
        <f>'(1) Detaljerte budsjetter'!AR1</f>
        <v>36</v>
      </c>
      <c r="AT16" s="81">
        <f>'(1) Detaljerte budsjetter'!AS1</f>
        <v>37</v>
      </c>
      <c r="AU16" s="81">
        <f>'(1) Detaljerte budsjetter'!AT1</f>
        <v>38</v>
      </c>
      <c r="AV16" s="81">
        <f>'(1) Detaljerte budsjetter'!AU1</f>
        <v>39</v>
      </c>
    </row>
    <row r="17" spans="2:48" x14ac:dyDescent="0.35">
      <c r="B17" s="1" t="s">
        <v>55</v>
      </c>
      <c r="C17" s="1"/>
      <c r="D17" s="1"/>
      <c r="E17" s="1"/>
      <c r="F17" s="1"/>
      <c r="G17" s="1"/>
      <c r="H17" s="1"/>
      <c r="I17" s="110" t="s">
        <v>134</v>
      </c>
      <c r="J17" s="111">
        <f>I17+1</f>
        <v>1</v>
      </c>
      <c r="K17" s="111">
        <f t="shared" ref="K17:AV17" si="0">J17+1</f>
        <v>2</v>
      </c>
      <c r="L17" s="111">
        <f t="shared" si="0"/>
        <v>3</v>
      </c>
      <c r="M17" s="111">
        <f t="shared" si="0"/>
        <v>4</v>
      </c>
      <c r="N17" s="111">
        <f t="shared" si="0"/>
        <v>5</v>
      </c>
      <c r="O17" s="111">
        <f t="shared" si="0"/>
        <v>6</v>
      </c>
      <c r="P17" s="111">
        <f t="shared" si="0"/>
        <v>7</v>
      </c>
      <c r="Q17" s="111">
        <f t="shared" si="0"/>
        <v>8</v>
      </c>
      <c r="R17" s="111">
        <f t="shared" si="0"/>
        <v>9</v>
      </c>
      <c r="S17" s="111">
        <f t="shared" si="0"/>
        <v>10</v>
      </c>
      <c r="T17" s="111">
        <f t="shared" si="0"/>
        <v>11</v>
      </c>
      <c r="U17" s="111">
        <f t="shared" si="0"/>
        <v>12</v>
      </c>
      <c r="V17" s="111">
        <f t="shared" si="0"/>
        <v>13</v>
      </c>
      <c r="W17" s="111">
        <f t="shared" si="0"/>
        <v>14</v>
      </c>
      <c r="X17" s="111">
        <f t="shared" si="0"/>
        <v>15</v>
      </c>
      <c r="Y17" s="111">
        <f t="shared" si="0"/>
        <v>16</v>
      </c>
      <c r="Z17" s="111">
        <f t="shared" si="0"/>
        <v>17</v>
      </c>
      <c r="AA17" s="111">
        <f t="shared" si="0"/>
        <v>18</v>
      </c>
      <c r="AB17" s="111">
        <f t="shared" si="0"/>
        <v>19</v>
      </c>
      <c r="AC17" s="111">
        <f t="shared" si="0"/>
        <v>20</v>
      </c>
      <c r="AD17" s="111">
        <f t="shared" si="0"/>
        <v>21</v>
      </c>
      <c r="AE17" s="111">
        <f t="shared" si="0"/>
        <v>22</v>
      </c>
      <c r="AF17" s="111">
        <f t="shared" si="0"/>
        <v>23</v>
      </c>
      <c r="AG17" s="111">
        <f t="shared" si="0"/>
        <v>24</v>
      </c>
      <c r="AH17" s="111">
        <f t="shared" si="0"/>
        <v>25</v>
      </c>
      <c r="AI17" s="111">
        <f t="shared" si="0"/>
        <v>26</v>
      </c>
      <c r="AJ17" s="111">
        <f t="shared" si="0"/>
        <v>27</v>
      </c>
      <c r="AK17" s="111">
        <f t="shared" si="0"/>
        <v>28</v>
      </c>
      <c r="AL17" s="111">
        <f t="shared" si="0"/>
        <v>29</v>
      </c>
      <c r="AM17" s="111">
        <f t="shared" si="0"/>
        <v>30</v>
      </c>
      <c r="AN17" s="111">
        <f t="shared" si="0"/>
        <v>31</v>
      </c>
      <c r="AO17" s="111">
        <f t="shared" si="0"/>
        <v>32</v>
      </c>
      <c r="AP17" s="111">
        <f t="shared" si="0"/>
        <v>33</v>
      </c>
      <c r="AQ17" s="111">
        <f t="shared" si="0"/>
        <v>34</v>
      </c>
      <c r="AR17" s="111">
        <f t="shared" si="0"/>
        <v>35</v>
      </c>
      <c r="AS17" s="111">
        <f t="shared" si="0"/>
        <v>36</v>
      </c>
      <c r="AT17" s="111">
        <f t="shared" si="0"/>
        <v>37</v>
      </c>
      <c r="AU17" s="111">
        <f t="shared" si="0"/>
        <v>38</v>
      </c>
      <c r="AV17" s="111">
        <f t="shared" si="0"/>
        <v>39</v>
      </c>
    </row>
    <row r="18" spans="2:48" x14ac:dyDescent="0.35">
      <c r="B18" s="112" t="s">
        <v>135</v>
      </c>
      <c r="C18" s="113"/>
      <c r="D18" s="113"/>
      <c r="E18" s="113"/>
      <c r="F18" s="113"/>
      <c r="G18" s="114"/>
      <c r="H18" s="74"/>
      <c r="I18" s="115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</row>
    <row r="19" spans="2:48" x14ac:dyDescent="0.35">
      <c r="B19" s="1" t="s">
        <v>136</v>
      </c>
    </row>
    <row r="21" spans="2:48" x14ac:dyDescent="0.35">
      <c r="B21" s="5" t="s">
        <v>1</v>
      </c>
    </row>
    <row r="22" spans="2:48" x14ac:dyDescent="0.35">
      <c r="B22" s="117" t="s">
        <v>153</v>
      </c>
      <c r="C22" s="118" t="s">
        <v>137</v>
      </c>
      <c r="D22" s="9"/>
      <c r="E22" s="9"/>
      <c r="F22" s="9"/>
      <c r="G22" s="9"/>
      <c r="I22" s="119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9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9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9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9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9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9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9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9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9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9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9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9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9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9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9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9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9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9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9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9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9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9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9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9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9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9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9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9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9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9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9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9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9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9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9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9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9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9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9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35">
      <c r="B23" s="23"/>
      <c r="C23" s="120" t="s">
        <v>138</v>
      </c>
      <c r="D23" s="121" t="s">
        <v>139</v>
      </c>
      <c r="E23" s="122">
        <f>$C$13</f>
        <v>0</v>
      </c>
      <c r="G23" s="56">
        <v>1</v>
      </c>
      <c r="I23" s="119">
        <f>I22*(1+$E$23)</f>
        <v>0</v>
      </c>
      <c r="J23" s="119">
        <f>J22*(1+$E$23)</f>
        <v>0</v>
      </c>
      <c r="K23" s="119">
        <f>K22*(1+$E$23)</f>
        <v>0</v>
      </c>
      <c r="L23" s="119">
        <f t="shared" ref="L23:AV23" si="1">L22*(1+$E$23)</f>
        <v>0</v>
      </c>
      <c r="M23" s="119">
        <f t="shared" si="1"/>
        <v>0</v>
      </c>
      <c r="N23" s="119">
        <f t="shared" si="1"/>
        <v>0</v>
      </c>
      <c r="O23" s="119">
        <f t="shared" si="1"/>
        <v>0</v>
      </c>
      <c r="P23" s="119">
        <f t="shared" si="1"/>
        <v>0</v>
      </c>
      <c r="Q23" s="119">
        <f t="shared" si="1"/>
        <v>0</v>
      </c>
      <c r="R23" s="119">
        <f t="shared" si="1"/>
        <v>0</v>
      </c>
      <c r="S23" s="119">
        <f t="shared" si="1"/>
        <v>0</v>
      </c>
      <c r="T23" s="119">
        <f t="shared" si="1"/>
        <v>0</v>
      </c>
      <c r="U23" s="119">
        <f t="shared" si="1"/>
        <v>0</v>
      </c>
      <c r="V23" s="119">
        <f t="shared" si="1"/>
        <v>0</v>
      </c>
      <c r="W23" s="119">
        <f t="shared" si="1"/>
        <v>0</v>
      </c>
      <c r="X23" s="119">
        <f t="shared" si="1"/>
        <v>0</v>
      </c>
      <c r="Y23" s="119">
        <f t="shared" si="1"/>
        <v>0</v>
      </c>
      <c r="Z23" s="119">
        <f t="shared" si="1"/>
        <v>0</v>
      </c>
      <c r="AA23" s="119">
        <f t="shared" si="1"/>
        <v>0</v>
      </c>
      <c r="AB23" s="119">
        <f t="shared" si="1"/>
        <v>0</v>
      </c>
      <c r="AC23" s="119">
        <f t="shared" si="1"/>
        <v>0</v>
      </c>
      <c r="AD23" s="119">
        <f t="shared" si="1"/>
        <v>0</v>
      </c>
      <c r="AE23" s="119">
        <f t="shared" si="1"/>
        <v>0</v>
      </c>
      <c r="AF23" s="119">
        <f t="shared" si="1"/>
        <v>0</v>
      </c>
      <c r="AG23" s="119">
        <f t="shared" si="1"/>
        <v>0</v>
      </c>
      <c r="AH23" s="119">
        <f t="shared" si="1"/>
        <v>0</v>
      </c>
      <c r="AI23" s="119">
        <f t="shared" si="1"/>
        <v>0</v>
      </c>
      <c r="AJ23" s="119">
        <f t="shared" si="1"/>
        <v>0</v>
      </c>
      <c r="AK23" s="119">
        <f t="shared" si="1"/>
        <v>0</v>
      </c>
      <c r="AL23" s="119">
        <f t="shared" si="1"/>
        <v>0</v>
      </c>
      <c r="AM23" s="119">
        <f t="shared" si="1"/>
        <v>0</v>
      </c>
      <c r="AN23" s="119">
        <f t="shared" si="1"/>
        <v>0</v>
      </c>
      <c r="AO23" s="119">
        <f t="shared" si="1"/>
        <v>0</v>
      </c>
      <c r="AP23" s="119">
        <f t="shared" si="1"/>
        <v>0</v>
      </c>
      <c r="AQ23" s="119">
        <f t="shared" si="1"/>
        <v>0</v>
      </c>
      <c r="AR23" s="119">
        <f t="shared" si="1"/>
        <v>0</v>
      </c>
      <c r="AS23" s="119">
        <f t="shared" si="1"/>
        <v>0</v>
      </c>
      <c r="AT23" s="119">
        <f t="shared" si="1"/>
        <v>0</v>
      </c>
      <c r="AU23" s="119">
        <f t="shared" si="1"/>
        <v>0</v>
      </c>
      <c r="AV23" s="119">
        <f t="shared" si="1"/>
        <v>0</v>
      </c>
    </row>
    <row r="24" spans="2:48" x14ac:dyDescent="0.35">
      <c r="C24" s="123" t="s">
        <v>140</v>
      </c>
      <c r="D24" s="121" t="s">
        <v>139</v>
      </c>
      <c r="E24" s="124"/>
      <c r="G24" s="56" t="s">
        <v>140</v>
      </c>
      <c r="I24" s="119">
        <f>I22*(1+$E$24)</f>
        <v>0</v>
      </c>
      <c r="J24" s="119">
        <f t="shared" ref="J24:AV24" si="2">J22*(1+$E$24)</f>
        <v>0</v>
      </c>
      <c r="K24" s="119">
        <f t="shared" si="2"/>
        <v>0</v>
      </c>
      <c r="L24" s="119">
        <f t="shared" si="2"/>
        <v>0</v>
      </c>
      <c r="M24" s="119">
        <f t="shared" si="2"/>
        <v>0</v>
      </c>
      <c r="N24" s="119">
        <f t="shared" si="2"/>
        <v>0</v>
      </c>
      <c r="O24" s="119">
        <f t="shared" si="2"/>
        <v>0</v>
      </c>
      <c r="P24" s="119">
        <f t="shared" si="2"/>
        <v>0</v>
      </c>
      <c r="Q24" s="119">
        <f t="shared" si="2"/>
        <v>0</v>
      </c>
      <c r="R24" s="119">
        <f t="shared" si="2"/>
        <v>0</v>
      </c>
      <c r="S24" s="119">
        <f t="shared" si="2"/>
        <v>0</v>
      </c>
      <c r="T24" s="119">
        <f t="shared" si="2"/>
        <v>0</v>
      </c>
      <c r="U24" s="119">
        <f t="shared" si="2"/>
        <v>0</v>
      </c>
      <c r="V24" s="119">
        <f t="shared" si="2"/>
        <v>0</v>
      </c>
      <c r="W24" s="119">
        <f t="shared" si="2"/>
        <v>0</v>
      </c>
      <c r="X24" s="119">
        <f t="shared" si="2"/>
        <v>0</v>
      </c>
      <c r="Y24" s="119">
        <f t="shared" si="2"/>
        <v>0</v>
      </c>
      <c r="Z24" s="119">
        <f t="shared" si="2"/>
        <v>0</v>
      </c>
      <c r="AA24" s="119">
        <f t="shared" si="2"/>
        <v>0</v>
      </c>
      <c r="AB24" s="119">
        <f t="shared" si="2"/>
        <v>0</v>
      </c>
      <c r="AC24" s="119">
        <f t="shared" si="2"/>
        <v>0</v>
      </c>
      <c r="AD24" s="119">
        <f t="shared" si="2"/>
        <v>0</v>
      </c>
      <c r="AE24" s="119">
        <f t="shared" si="2"/>
        <v>0</v>
      </c>
      <c r="AF24" s="119">
        <f t="shared" si="2"/>
        <v>0</v>
      </c>
      <c r="AG24" s="119">
        <f t="shared" si="2"/>
        <v>0</v>
      </c>
      <c r="AH24" s="119">
        <f t="shared" si="2"/>
        <v>0</v>
      </c>
      <c r="AI24" s="119">
        <f t="shared" si="2"/>
        <v>0</v>
      </c>
      <c r="AJ24" s="119">
        <f t="shared" si="2"/>
        <v>0</v>
      </c>
      <c r="AK24" s="119">
        <f t="shared" si="2"/>
        <v>0</v>
      </c>
      <c r="AL24" s="119">
        <f t="shared" si="2"/>
        <v>0</v>
      </c>
      <c r="AM24" s="119">
        <f t="shared" si="2"/>
        <v>0</v>
      </c>
      <c r="AN24" s="119">
        <f t="shared" si="2"/>
        <v>0</v>
      </c>
      <c r="AO24" s="119">
        <f t="shared" si="2"/>
        <v>0</v>
      </c>
      <c r="AP24" s="119">
        <f t="shared" si="2"/>
        <v>0</v>
      </c>
      <c r="AQ24" s="119">
        <f t="shared" si="2"/>
        <v>0</v>
      </c>
      <c r="AR24" s="119">
        <f t="shared" si="2"/>
        <v>0</v>
      </c>
      <c r="AS24" s="119">
        <f t="shared" si="2"/>
        <v>0</v>
      </c>
      <c r="AT24" s="119">
        <f t="shared" si="2"/>
        <v>0</v>
      </c>
      <c r="AU24" s="119">
        <f t="shared" si="2"/>
        <v>0</v>
      </c>
      <c r="AV24" s="119">
        <f t="shared" si="2"/>
        <v>0</v>
      </c>
    </row>
    <row r="25" spans="2:48" x14ac:dyDescent="0.35">
      <c r="D25" s="121"/>
      <c r="G25" s="56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35">
      <c r="B26" s="117" t="s">
        <v>141</v>
      </c>
      <c r="C26" s="118" t="s">
        <v>137</v>
      </c>
      <c r="D26" s="125"/>
      <c r="E26" s="9"/>
      <c r="F26" s="9"/>
      <c r="G26" s="126"/>
      <c r="I26" s="119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9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9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9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9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9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9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9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9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9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9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9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9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9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9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9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9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9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9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9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9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9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9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9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9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9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9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9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9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9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9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9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9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9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9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9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9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9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9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9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35">
      <c r="B27" s="23"/>
      <c r="C27" s="120" t="s">
        <v>138</v>
      </c>
      <c r="D27" s="121" t="s">
        <v>139</v>
      </c>
      <c r="E27" s="122">
        <f>$C$13</f>
        <v>0</v>
      </c>
      <c r="G27" s="56">
        <v>2</v>
      </c>
      <c r="I27" s="119">
        <f>I26*(1+$E$27)</f>
        <v>0</v>
      </c>
      <c r="J27" s="119">
        <f t="shared" ref="J27:AV27" si="3">J26*(1+$E$27)</f>
        <v>0</v>
      </c>
      <c r="K27" s="119">
        <f t="shared" si="3"/>
        <v>0</v>
      </c>
      <c r="L27" s="119">
        <f t="shared" si="3"/>
        <v>0</v>
      </c>
      <c r="M27" s="119">
        <f t="shared" si="3"/>
        <v>0</v>
      </c>
      <c r="N27" s="119">
        <f t="shared" si="3"/>
        <v>0</v>
      </c>
      <c r="O27" s="119">
        <f t="shared" si="3"/>
        <v>0</v>
      </c>
      <c r="P27" s="119">
        <f t="shared" si="3"/>
        <v>0</v>
      </c>
      <c r="Q27" s="119">
        <f t="shared" si="3"/>
        <v>0</v>
      </c>
      <c r="R27" s="119">
        <f t="shared" si="3"/>
        <v>0</v>
      </c>
      <c r="S27" s="119">
        <f t="shared" si="3"/>
        <v>0</v>
      </c>
      <c r="T27" s="119">
        <f t="shared" si="3"/>
        <v>0</v>
      </c>
      <c r="U27" s="119">
        <f t="shared" si="3"/>
        <v>0</v>
      </c>
      <c r="V27" s="119">
        <f t="shared" si="3"/>
        <v>0</v>
      </c>
      <c r="W27" s="119">
        <f t="shared" si="3"/>
        <v>0</v>
      </c>
      <c r="X27" s="119">
        <f t="shared" si="3"/>
        <v>0</v>
      </c>
      <c r="Y27" s="119">
        <f t="shared" si="3"/>
        <v>0</v>
      </c>
      <c r="Z27" s="119">
        <f t="shared" si="3"/>
        <v>0</v>
      </c>
      <c r="AA27" s="119">
        <f t="shared" si="3"/>
        <v>0</v>
      </c>
      <c r="AB27" s="119">
        <f t="shared" si="3"/>
        <v>0</v>
      </c>
      <c r="AC27" s="119">
        <f t="shared" si="3"/>
        <v>0</v>
      </c>
      <c r="AD27" s="119">
        <f t="shared" si="3"/>
        <v>0</v>
      </c>
      <c r="AE27" s="119">
        <f t="shared" si="3"/>
        <v>0</v>
      </c>
      <c r="AF27" s="119">
        <f t="shared" si="3"/>
        <v>0</v>
      </c>
      <c r="AG27" s="119">
        <f t="shared" si="3"/>
        <v>0</v>
      </c>
      <c r="AH27" s="119">
        <f t="shared" si="3"/>
        <v>0</v>
      </c>
      <c r="AI27" s="119">
        <f t="shared" si="3"/>
        <v>0</v>
      </c>
      <c r="AJ27" s="119">
        <f t="shared" si="3"/>
        <v>0</v>
      </c>
      <c r="AK27" s="119">
        <f t="shared" si="3"/>
        <v>0</v>
      </c>
      <c r="AL27" s="119">
        <f t="shared" si="3"/>
        <v>0</v>
      </c>
      <c r="AM27" s="119">
        <f t="shared" si="3"/>
        <v>0</v>
      </c>
      <c r="AN27" s="119">
        <f t="shared" si="3"/>
        <v>0</v>
      </c>
      <c r="AO27" s="119">
        <f t="shared" si="3"/>
        <v>0</v>
      </c>
      <c r="AP27" s="119">
        <f t="shared" si="3"/>
        <v>0</v>
      </c>
      <c r="AQ27" s="119">
        <f t="shared" si="3"/>
        <v>0</v>
      </c>
      <c r="AR27" s="119">
        <f t="shared" si="3"/>
        <v>0</v>
      </c>
      <c r="AS27" s="119">
        <f t="shared" si="3"/>
        <v>0</v>
      </c>
      <c r="AT27" s="119">
        <f t="shared" si="3"/>
        <v>0</v>
      </c>
      <c r="AU27" s="119">
        <f t="shared" si="3"/>
        <v>0</v>
      </c>
      <c r="AV27" s="119">
        <f t="shared" si="3"/>
        <v>0</v>
      </c>
    </row>
    <row r="28" spans="2:48" x14ac:dyDescent="0.35">
      <c r="B28" s="23"/>
      <c r="C28" s="123" t="s">
        <v>140</v>
      </c>
      <c r="D28" s="121" t="s">
        <v>139</v>
      </c>
      <c r="E28" s="124"/>
      <c r="G28" s="56" t="s">
        <v>140</v>
      </c>
      <c r="I28" s="119">
        <f>I26*(1+$E$28)</f>
        <v>0</v>
      </c>
      <c r="J28" s="119">
        <f t="shared" ref="J28:AV28" si="4">J26*(1+$E$28)</f>
        <v>0</v>
      </c>
      <c r="K28" s="119">
        <f t="shared" si="4"/>
        <v>0</v>
      </c>
      <c r="L28" s="119">
        <f t="shared" si="4"/>
        <v>0</v>
      </c>
      <c r="M28" s="119">
        <f t="shared" si="4"/>
        <v>0</v>
      </c>
      <c r="N28" s="119">
        <f t="shared" si="4"/>
        <v>0</v>
      </c>
      <c r="O28" s="119">
        <f t="shared" si="4"/>
        <v>0</v>
      </c>
      <c r="P28" s="119">
        <f t="shared" si="4"/>
        <v>0</v>
      </c>
      <c r="Q28" s="119">
        <f t="shared" si="4"/>
        <v>0</v>
      </c>
      <c r="R28" s="119">
        <f t="shared" si="4"/>
        <v>0</v>
      </c>
      <c r="S28" s="119">
        <f t="shared" si="4"/>
        <v>0</v>
      </c>
      <c r="T28" s="119">
        <f t="shared" si="4"/>
        <v>0</v>
      </c>
      <c r="U28" s="119">
        <f t="shared" si="4"/>
        <v>0</v>
      </c>
      <c r="V28" s="119">
        <f t="shared" si="4"/>
        <v>0</v>
      </c>
      <c r="W28" s="119">
        <f t="shared" si="4"/>
        <v>0</v>
      </c>
      <c r="X28" s="119">
        <f t="shared" si="4"/>
        <v>0</v>
      </c>
      <c r="Y28" s="119">
        <f t="shared" si="4"/>
        <v>0</v>
      </c>
      <c r="Z28" s="119">
        <f t="shared" si="4"/>
        <v>0</v>
      </c>
      <c r="AA28" s="119">
        <f t="shared" si="4"/>
        <v>0</v>
      </c>
      <c r="AB28" s="119">
        <f t="shared" si="4"/>
        <v>0</v>
      </c>
      <c r="AC28" s="119">
        <f t="shared" si="4"/>
        <v>0</v>
      </c>
      <c r="AD28" s="119">
        <f t="shared" si="4"/>
        <v>0</v>
      </c>
      <c r="AE28" s="119">
        <f t="shared" si="4"/>
        <v>0</v>
      </c>
      <c r="AF28" s="119">
        <f t="shared" si="4"/>
        <v>0</v>
      </c>
      <c r="AG28" s="119">
        <f t="shared" si="4"/>
        <v>0</v>
      </c>
      <c r="AH28" s="119">
        <f t="shared" si="4"/>
        <v>0</v>
      </c>
      <c r="AI28" s="119">
        <f t="shared" si="4"/>
        <v>0</v>
      </c>
      <c r="AJ28" s="119">
        <f t="shared" si="4"/>
        <v>0</v>
      </c>
      <c r="AK28" s="119">
        <f t="shared" si="4"/>
        <v>0</v>
      </c>
      <c r="AL28" s="119">
        <f t="shared" si="4"/>
        <v>0</v>
      </c>
      <c r="AM28" s="119">
        <f t="shared" si="4"/>
        <v>0</v>
      </c>
      <c r="AN28" s="119">
        <f t="shared" si="4"/>
        <v>0</v>
      </c>
      <c r="AO28" s="119">
        <f t="shared" si="4"/>
        <v>0</v>
      </c>
      <c r="AP28" s="119">
        <f t="shared" si="4"/>
        <v>0</v>
      </c>
      <c r="AQ28" s="119">
        <f t="shared" si="4"/>
        <v>0</v>
      </c>
      <c r="AR28" s="119">
        <f t="shared" si="4"/>
        <v>0</v>
      </c>
      <c r="AS28" s="119">
        <f t="shared" si="4"/>
        <v>0</v>
      </c>
      <c r="AT28" s="119">
        <f t="shared" si="4"/>
        <v>0</v>
      </c>
      <c r="AU28" s="119">
        <f t="shared" si="4"/>
        <v>0</v>
      </c>
      <c r="AV28" s="119">
        <f t="shared" si="4"/>
        <v>0</v>
      </c>
    </row>
    <row r="29" spans="2:48" x14ac:dyDescent="0.35">
      <c r="D29" s="121"/>
      <c r="G29" s="5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35">
      <c r="B30" s="134" t="s">
        <v>155</v>
      </c>
      <c r="C30" s="118" t="s">
        <v>137</v>
      </c>
      <c r="D30" s="125"/>
      <c r="E30" s="9"/>
      <c r="F30" s="9"/>
      <c r="G30" s="12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35">
      <c r="C31" s="120" t="s">
        <v>138</v>
      </c>
      <c r="D31" s="121" t="s">
        <v>139</v>
      </c>
      <c r="E31" s="122"/>
      <c r="G31" s="5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35">
      <c r="C32" s="123" t="s">
        <v>140</v>
      </c>
      <c r="D32" s="121" t="s">
        <v>139</v>
      </c>
      <c r="E32" s="124"/>
      <c r="G32" s="5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35">
      <c r="D33" s="121"/>
      <c r="G33" s="56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35">
      <c r="B34" s="134" t="s">
        <v>155</v>
      </c>
      <c r="C34" s="118" t="s">
        <v>137</v>
      </c>
      <c r="D34" s="125"/>
      <c r="E34" s="9"/>
      <c r="F34" s="9"/>
      <c r="G34" s="126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35">
      <c r="C35" s="120" t="s">
        <v>138</v>
      </c>
      <c r="D35" s="121" t="s">
        <v>139</v>
      </c>
      <c r="E35" s="122"/>
      <c r="G35" s="56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35">
      <c r="C36" s="123" t="s">
        <v>140</v>
      </c>
      <c r="D36" s="121" t="s">
        <v>139</v>
      </c>
      <c r="E36" s="124"/>
      <c r="G36" s="56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35">
      <c r="D37" s="121"/>
      <c r="G37" s="56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35">
      <c r="D38" s="121"/>
      <c r="G38" s="56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35">
      <c r="D39" s="121"/>
      <c r="G39" s="56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35">
      <c r="B40" s="5" t="s">
        <v>2</v>
      </c>
      <c r="D40" s="121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35">
      <c r="B41" s="117" t="s">
        <v>142</v>
      </c>
      <c r="C41" s="118" t="s">
        <v>137</v>
      </c>
      <c r="D41" s="125"/>
      <c r="E41" s="9"/>
      <c r="F41" s="9"/>
      <c r="G41" s="126"/>
      <c r="I41" s="119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9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9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9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9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9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9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9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9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9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9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9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9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9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9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9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9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9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9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9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9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9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9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9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9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9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9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9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9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9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9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9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9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9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9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9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9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9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9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9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35">
      <c r="B42" s="23"/>
      <c r="C42" s="120" t="s">
        <v>138</v>
      </c>
      <c r="D42" s="121" t="s">
        <v>139</v>
      </c>
      <c r="E42" s="122">
        <f>$C$13</f>
        <v>0</v>
      </c>
      <c r="G42" s="56">
        <v>3</v>
      </c>
      <c r="I42" s="119">
        <f t="shared" ref="I42:AV42" si="5">I41*(1+$E$42)</f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119">
        <f t="shared" si="5"/>
        <v>0</v>
      </c>
      <c r="Q42" s="119">
        <f t="shared" si="5"/>
        <v>0</v>
      </c>
      <c r="R42" s="119">
        <f t="shared" si="5"/>
        <v>0</v>
      </c>
      <c r="S42" s="119">
        <f t="shared" si="5"/>
        <v>0</v>
      </c>
      <c r="T42" s="119">
        <f t="shared" si="5"/>
        <v>0</v>
      </c>
      <c r="U42" s="119">
        <f t="shared" si="5"/>
        <v>0</v>
      </c>
      <c r="V42" s="119">
        <f t="shared" si="5"/>
        <v>0</v>
      </c>
      <c r="W42" s="119">
        <f t="shared" si="5"/>
        <v>0</v>
      </c>
      <c r="X42" s="119">
        <f t="shared" si="5"/>
        <v>0</v>
      </c>
      <c r="Y42" s="119">
        <f t="shared" si="5"/>
        <v>0</v>
      </c>
      <c r="Z42" s="119">
        <f t="shared" si="5"/>
        <v>0</v>
      </c>
      <c r="AA42" s="119">
        <f t="shared" si="5"/>
        <v>0</v>
      </c>
      <c r="AB42" s="119">
        <f t="shared" si="5"/>
        <v>0</v>
      </c>
      <c r="AC42" s="119">
        <f t="shared" si="5"/>
        <v>0</v>
      </c>
      <c r="AD42" s="119">
        <f t="shared" si="5"/>
        <v>0</v>
      </c>
      <c r="AE42" s="119">
        <f t="shared" si="5"/>
        <v>0</v>
      </c>
      <c r="AF42" s="119">
        <f t="shared" si="5"/>
        <v>0</v>
      </c>
      <c r="AG42" s="119">
        <f t="shared" si="5"/>
        <v>0</v>
      </c>
      <c r="AH42" s="119">
        <f t="shared" si="5"/>
        <v>0</v>
      </c>
      <c r="AI42" s="119">
        <f t="shared" si="5"/>
        <v>0</v>
      </c>
      <c r="AJ42" s="119">
        <f t="shared" si="5"/>
        <v>0</v>
      </c>
      <c r="AK42" s="119">
        <f t="shared" si="5"/>
        <v>0</v>
      </c>
      <c r="AL42" s="119">
        <f t="shared" si="5"/>
        <v>0</v>
      </c>
      <c r="AM42" s="119">
        <f t="shared" si="5"/>
        <v>0</v>
      </c>
      <c r="AN42" s="119">
        <f t="shared" si="5"/>
        <v>0</v>
      </c>
      <c r="AO42" s="119">
        <f t="shared" si="5"/>
        <v>0</v>
      </c>
      <c r="AP42" s="119">
        <f t="shared" si="5"/>
        <v>0</v>
      </c>
      <c r="AQ42" s="119">
        <f t="shared" si="5"/>
        <v>0</v>
      </c>
      <c r="AR42" s="119">
        <f t="shared" si="5"/>
        <v>0</v>
      </c>
      <c r="AS42" s="119">
        <f t="shared" si="5"/>
        <v>0</v>
      </c>
      <c r="AT42" s="119">
        <f t="shared" si="5"/>
        <v>0</v>
      </c>
      <c r="AU42" s="119">
        <f t="shared" si="5"/>
        <v>0</v>
      </c>
      <c r="AV42" s="119">
        <f t="shared" si="5"/>
        <v>0</v>
      </c>
    </row>
    <row r="43" spans="2:48" x14ac:dyDescent="0.35">
      <c r="B43" s="23"/>
      <c r="C43" s="123" t="s">
        <v>140</v>
      </c>
      <c r="D43" s="121" t="s">
        <v>139</v>
      </c>
      <c r="E43" s="124"/>
      <c r="G43" s="56" t="s">
        <v>140</v>
      </c>
      <c r="I43" s="119">
        <f t="shared" ref="I43:AV43" si="6">I41*(1+$E$43)</f>
        <v>0</v>
      </c>
      <c r="J43" s="119">
        <f t="shared" si="6"/>
        <v>0</v>
      </c>
      <c r="K43" s="119">
        <f t="shared" si="6"/>
        <v>0</v>
      </c>
      <c r="L43" s="119">
        <f t="shared" si="6"/>
        <v>0</v>
      </c>
      <c r="M43" s="119">
        <f t="shared" si="6"/>
        <v>0</v>
      </c>
      <c r="N43" s="119">
        <f t="shared" si="6"/>
        <v>0</v>
      </c>
      <c r="O43" s="119">
        <f t="shared" si="6"/>
        <v>0</v>
      </c>
      <c r="P43" s="119">
        <f t="shared" si="6"/>
        <v>0</v>
      </c>
      <c r="Q43" s="119">
        <f t="shared" si="6"/>
        <v>0</v>
      </c>
      <c r="R43" s="119">
        <f t="shared" si="6"/>
        <v>0</v>
      </c>
      <c r="S43" s="119">
        <f t="shared" si="6"/>
        <v>0</v>
      </c>
      <c r="T43" s="119">
        <f t="shared" si="6"/>
        <v>0</v>
      </c>
      <c r="U43" s="119">
        <f t="shared" si="6"/>
        <v>0</v>
      </c>
      <c r="V43" s="119">
        <f t="shared" si="6"/>
        <v>0</v>
      </c>
      <c r="W43" s="119">
        <f t="shared" si="6"/>
        <v>0</v>
      </c>
      <c r="X43" s="119">
        <f t="shared" si="6"/>
        <v>0</v>
      </c>
      <c r="Y43" s="119">
        <f t="shared" si="6"/>
        <v>0</v>
      </c>
      <c r="Z43" s="119">
        <f t="shared" si="6"/>
        <v>0</v>
      </c>
      <c r="AA43" s="119">
        <f t="shared" si="6"/>
        <v>0</v>
      </c>
      <c r="AB43" s="119">
        <f t="shared" si="6"/>
        <v>0</v>
      </c>
      <c r="AC43" s="119">
        <f t="shared" si="6"/>
        <v>0</v>
      </c>
      <c r="AD43" s="119">
        <f t="shared" si="6"/>
        <v>0</v>
      </c>
      <c r="AE43" s="119">
        <f t="shared" si="6"/>
        <v>0</v>
      </c>
      <c r="AF43" s="119">
        <f t="shared" si="6"/>
        <v>0</v>
      </c>
      <c r="AG43" s="119">
        <f t="shared" si="6"/>
        <v>0</v>
      </c>
      <c r="AH43" s="119">
        <f t="shared" si="6"/>
        <v>0</v>
      </c>
      <c r="AI43" s="119">
        <f t="shared" si="6"/>
        <v>0</v>
      </c>
      <c r="AJ43" s="119">
        <f t="shared" si="6"/>
        <v>0</v>
      </c>
      <c r="AK43" s="119">
        <f t="shared" si="6"/>
        <v>0</v>
      </c>
      <c r="AL43" s="119">
        <f t="shared" si="6"/>
        <v>0</v>
      </c>
      <c r="AM43" s="119">
        <f t="shared" si="6"/>
        <v>0</v>
      </c>
      <c r="AN43" s="119">
        <f t="shared" si="6"/>
        <v>0</v>
      </c>
      <c r="AO43" s="119">
        <f t="shared" si="6"/>
        <v>0</v>
      </c>
      <c r="AP43" s="119">
        <f t="shared" si="6"/>
        <v>0</v>
      </c>
      <c r="AQ43" s="119">
        <f t="shared" si="6"/>
        <v>0</v>
      </c>
      <c r="AR43" s="119">
        <f t="shared" si="6"/>
        <v>0</v>
      </c>
      <c r="AS43" s="119">
        <f t="shared" si="6"/>
        <v>0</v>
      </c>
      <c r="AT43" s="119">
        <f t="shared" si="6"/>
        <v>0</v>
      </c>
      <c r="AU43" s="119">
        <f t="shared" si="6"/>
        <v>0</v>
      </c>
      <c r="AV43" s="119">
        <f t="shared" si="6"/>
        <v>0</v>
      </c>
    </row>
    <row r="44" spans="2:48" x14ac:dyDescent="0.35">
      <c r="B44" s="23"/>
      <c r="D44" s="121"/>
      <c r="G44" s="56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35">
      <c r="B45" s="117" t="s">
        <v>143</v>
      </c>
      <c r="C45" s="118" t="s">
        <v>137</v>
      </c>
      <c r="D45" s="125"/>
      <c r="E45" s="9"/>
      <c r="F45" s="9"/>
      <c r="G45" s="126"/>
      <c r="I45" s="119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9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9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9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9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9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9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9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9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9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9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9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9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9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9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9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9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9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9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9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9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9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9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9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9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9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9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9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9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9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9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9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9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9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9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9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9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9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9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9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35">
      <c r="B46" s="23"/>
      <c r="C46" s="120" t="s">
        <v>138</v>
      </c>
      <c r="D46" s="121" t="s">
        <v>139</v>
      </c>
      <c r="E46" s="122">
        <f>$C$13</f>
        <v>0</v>
      </c>
      <c r="G46" s="56">
        <v>4</v>
      </c>
      <c r="I46" s="119">
        <f t="shared" ref="I46:AV46" si="7">I45*(1+$E$46)</f>
        <v>0</v>
      </c>
      <c r="J46" s="119">
        <f t="shared" si="7"/>
        <v>0</v>
      </c>
      <c r="K46" s="119">
        <f t="shared" si="7"/>
        <v>0</v>
      </c>
      <c r="L46" s="119">
        <f t="shared" si="7"/>
        <v>0</v>
      </c>
      <c r="M46" s="119">
        <f t="shared" si="7"/>
        <v>0</v>
      </c>
      <c r="N46" s="119">
        <f t="shared" si="7"/>
        <v>0</v>
      </c>
      <c r="O46" s="119">
        <f t="shared" si="7"/>
        <v>0</v>
      </c>
      <c r="P46" s="119">
        <f t="shared" si="7"/>
        <v>0</v>
      </c>
      <c r="Q46" s="119">
        <f t="shared" si="7"/>
        <v>0</v>
      </c>
      <c r="R46" s="119">
        <f t="shared" si="7"/>
        <v>0</v>
      </c>
      <c r="S46" s="119">
        <f t="shared" si="7"/>
        <v>0</v>
      </c>
      <c r="T46" s="119">
        <f t="shared" si="7"/>
        <v>0</v>
      </c>
      <c r="U46" s="119">
        <f t="shared" si="7"/>
        <v>0</v>
      </c>
      <c r="V46" s="119">
        <f t="shared" si="7"/>
        <v>0</v>
      </c>
      <c r="W46" s="119">
        <f t="shared" si="7"/>
        <v>0</v>
      </c>
      <c r="X46" s="119">
        <f t="shared" si="7"/>
        <v>0</v>
      </c>
      <c r="Y46" s="119">
        <f t="shared" si="7"/>
        <v>0</v>
      </c>
      <c r="Z46" s="119">
        <f t="shared" si="7"/>
        <v>0</v>
      </c>
      <c r="AA46" s="119">
        <f t="shared" si="7"/>
        <v>0</v>
      </c>
      <c r="AB46" s="119">
        <f t="shared" si="7"/>
        <v>0</v>
      </c>
      <c r="AC46" s="119">
        <f t="shared" si="7"/>
        <v>0</v>
      </c>
      <c r="AD46" s="119">
        <f t="shared" si="7"/>
        <v>0</v>
      </c>
      <c r="AE46" s="119">
        <f t="shared" si="7"/>
        <v>0</v>
      </c>
      <c r="AF46" s="119">
        <f t="shared" si="7"/>
        <v>0</v>
      </c>
      <c r="AG46" s="119">
        <f t="shared" si="7"/>
        <v>0</v>
      </c>
      <c r="AH46" s="119">
        <f t="shared" si="7"/>
        <v>0</v>
      </c>
      <c r="AI46" s="119">
        <f t="shared" si="7"/>
        <v>0</v>
      </c>
      <c r="AJ46" s="119">
        <f t="shared" si="7"/>
        <v>0</v>
      </c>
      <c r="AK46" s="119">
        <f t="shared" si="7"/>
        <v>0</v>
      </c>
      <c r="AL46" s="119">
        <f t="shared" si="7"/>
        <v>0</v>
      </c>
      <c r="AM46" s="119">
        <f t="shared" si="7"/>
        <v>0</v>
      </c>
      <c r="AN46" s="119">
        <f t="shared" si="7"/>
        <v>0</v>
      </c>
      <c r="AO46" s="119">
        <f t="shared" si="7"/>
        <v>0</v>
      </c>
      <c r="AP46" s="119">
        <f t="shared" si="7"/>
        <v>0</v>
      </c>
      <c r="AQ46" s="119">
        <f t="shared" si="7"/>
        <v>0</v>
      </c>
      <c r="AR46" s="119">
        <f t="shared" si="7"/>
        <v>0</v>
      </c>
      <c r="AS46" s="119">
        <f t="shared" si="7"/>
        <v>0</v>
      </c>
      <c r="AT46" s="119">
        <f t="shared" si="7"/>
        <v>0</v>
      </c>
      <c r="AU46" s="119">
        <f t="shared" si="7"/>
        <v>0</v>
      </c>
      <c r="AV46" s="119">
        <f t="shared" si="7"/>
        <v>0</v>
      </c>
    </row>
    <row r="47" spans="2:48" x14ac:dyDescent="0.35">
      <c r="B47" s="23"/>
      <c r="C47" s="123" t="s">
        <v>140</v>
      </c>
      <c r="D47" s="121" t="s">
        <v>139</v>
      </c>
      <c r="E47" s="124"/>
      <c r="G47" s="56" t="s">
        <v>140</v>
      </c>
      <c r="I47" s="119">
        <f t="shared" ref="I47:AV47" si="8">I45*(1+$E$47)</f>
        <v>0</v>
      </c>
      <c r="J47" s="119">
        <f t="shared" si="8"/>
        <v>0</v>
      </c>
      <c r="K47" s="119">
        <f t="shared" si="8"/>
        <v>0</v>
      </c>
      <c r="L47" s="119">
        <f t="shared" si="8"/>
        <v>0</v>
      </c>
      <c r="M47" s="119">
        <f t="shared" si="8"/>
        <v>0</v>
      </c>
      <c r="N47" s="119">
        <f t="shared" si="8"/>
        <v>0</v>
      </c>
      <c r="O47" s="119">
        <f t="shared" si="8"/>
        <v>0</v>
      </c>
      <c r="P47" s="119">
        <f t="shared" si="8"/>
        <v>0</v>
      </c>
      <c r="Q47" s="119">
        <f t="shared" si="8"/>
        <v>0</v>
      </c>
      <c r="R47" s="119">
        <f t="shared" si="8"/>
        <v>0</v>
      </c>
      <c r="S47" s="119">
        <f t="shared" si="8"/>
        <v>0</v>
      </c>
      <c r="T47" s="119">
        <f t="shared" si="8"/>
        <v>0</v>
      </c>
      <c r="U47" s="119">
        <f t="shared" si="8"/>
        <v>0</v>
      </c>
      <c r="V47" s="119">
        <f t="shared" si="8"/>
        <v>0</v>
      </c>
      <c r="W47" s="119">
        <f t="shared" si="8"/>
        <v>0</v>
      </c>
      <c r="X47" s="119">
        <f t="shared" si="8"/>
        <v>0</v>
      </c>
      <c r="Y47" s="119">
        <f t="shared" si="8"/>
        <v>0</v>
      </c>
      <c r="Z47" s="119">
        <f t="shared" si="8"/>
        <v>0</v>
      </c>
      <c r="AA47" s="119">
        <f t="shared" si="8"/>
        <v>0</v>
      </c>
      <c r="AB47" s="119">
        <f t="shared" si="8"/>
        <v>0</v>
      </c>
      <c r="AC47" s="119">
        <f t="shared" si="8"/>
        <v>0</v>
      </c>
      <c r="AD47" s="119">
        <f t="shared" si="8"/>
        <v>0</v>
      </c>
      <c r="AE47" s="119">
        <f t="shared" si="8"/>
        <v>0</v>
      </c>
      <c r="AF47" s="119">
        <f t="shared" si="8"/>
        <v>0</v>
      </c>
      <c r="AG47" s="119">
        <f t="shared" si="8"/>
        <v>0</v>
      </c>
      <c r="AH47" s="119">
        <f t="shared" si="8"/>
        <v>0</v>
      </c>
      <c r="AI47" s="119">
        <f t="shared" si="8"/>
        <v>0</v>
      </c>
      <c r="AJ47" s="119">
        <f t="shared" si="8"/>
        <v>0</v>
      </c>
      <c r="AK47" s="119">
        <f t="shared" si="8"/>
        <v>0</v>
      </c>
      <c r="AL47" s="119">
        <f t="shared" si="8"/>
        <v>0</v>
      </c>
      <c r="AM47" s="119">
        <f t="shared" si="8"/>
        <v>0</v>
      </c>
      <c r="AN47" s="119">
        <f t="shared" si="8"/>
        <v>0</v>
      </c>
      <c r="AO47" s="119">
        <f t="shared" si="8"/>
        <v>0</v>
      </c>
      <c r="AP47" s="119">
        <f t="shared" si="8"/>
        <v>0</v>
      </c>
      <c r="AQ47" s="119">
        <f t="shared" si="8"/>
        <v>0</v>
      </c>
      <c r="AR47" s="119">
        <f t="shared" si="8"/>
        <v>0</v>
      </c>
      <c r="AS47" s="119">
        <f t="shared" si="8"/>
        <v>0</v>
      </c>
      <c r="AT47" s="119">
        <f t="shared" si="8"/>
        <v>0</v>
      </c>
      <c r="AU47" s="119">
        <f t="shared" si="8"/>
        <v>0</v>
      </c>
      <c r="AV47" s="119">
        <f t="shared" si="8"/>
        <v>0</v>
      </c>
    </row>
    <row r="48" spans="2:48" x14ac:dyDescent="0.35">
      <c r="B48" s="23"/>
      <c r="D48" s="121"/>
      <c r="G48" s="56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35">
      <c r="B49" s="117" t="s">
        <v>144</v>
      </c>
      <c r="C49" s="118" t="s">
        <v>137</v>
      </c>
      <c r="D49" s="125"/>
      <c r="E49" s="9"/>
      <c r="F49" s="9"/>
      <c r="G49" s="126"/>
      <c r="I49" s="119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9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9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9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9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9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9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9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9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9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9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9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9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9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9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9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9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9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9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9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9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9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9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9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9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9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9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9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9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9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9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9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9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9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9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9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9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9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9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9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35">
      <c r="B50" s="23"/>
      <c r="C50" s="120" t="s">
        <v>138</v>
      </c>
      <c r="D50" s="121" t="s">
        <v>139</v>
      </c>
      <c r="E50" s="122">
        <f>$C$13</f>
        <v>0</v>
      </c>
      <c r="G50" s="56">
        <v>5</v>
      </c>
      <c r="I50" s="119">
        <f t="shared" ref="I50:AV50" si="9">I49*(1+$E$50)</f>
        <v>0</v>
      </c>
      <c r="J50" s="119">
        <f t="shared" si="9"/>
        <v>0</v>
      </c>
      <c r="K50" s="119">
        <f t="shared" si="9"/>
        <v>0</v>
      </c>
      <c r="L50" s="119">
        <f t="shared" si="9"/>
        <v>0</v>
      </c>
      <c r="M50" s="119">
        <f t="shared" si="9"/>
        <v>0</v>
      </c>
      <c r="N50" s="119">
        <f t="shared" si="9"/>
        <v>0</v>
      </c>
      <c r="O50" s="119">
        <f t="shared" si="9"/>
        <v>0</v>
      </c>
      <c r="P50" s="119">
        <f t="shared" si="9"/>
        <v>0</v>
      </c>
      <c r="Q50" s="119">
        <f t="shared" si="9"/>
        <v>0</v>
      </c>
      <c r="R50" s="119">
        <f t="shared" si="9"/>
        <v>0</v>
      </c>
      <c r="S50" s="119">
        <f t="shared" si="9"/>
        <v>0</v>
      </c>
      <c r="T50" s="119">
        <f t="shared" si="9"/>
        <v>0</v>
      </c>
      <c r="U50" s="119">
        <f t="shared" si="9"/>
        <v>0</v>
      </c>
      <c r="V50" s="119">
        <f t="shared" si="9"/>
        <v>0</v>
      </c>
      <c r="W50" s="119">
        <f t="shared" si="9"/>
        <v>0</v>
      </c>
      <c r="X50" s="119">
        <f t="shared" si="9"/>
        <v>0</v>
      </c>
      <c r="Y50" s="119">
        <f t="shared" si="9"/>
        <v>0</v>
      </c>
      <c r="Z50" s="119">
        <f t="shared" si="9"/>
        <v>0</v>
      </c>
      <c r="AA50" s="119">
        <f t="shared" si="9"/>
        <v>0</v>
      </c>
      <c r="AB50" s="119">
        <f t="shared" si="9"/>
        <v>0</v>
      </c>
      <c r="AC50" s="119">
        <f t="shared" si="9"/>
        <v>0</v>
      </c>
      <c r="AD50" s="119">
        <f t="shared" si="9"/>
        <v>0</v>
      </c>
      <c r="AE50" s="119">
        <f t="shared" si="9"/>
        <v>0</v>
      </c>
      <c r="AF50" s="119">
        <f t="shared" si="9"/>
        <v>0</v>
      </c>
      <c r="AG50" s="119">
        <f t="shared" si="9"/>
        <v>0</v>
      </c>
      <c r="AH50" s="119">
        <f t="shared" si="9"/>
        <v>0</v>
      </c>
      <c r="AI50" s="119">
        <f t="shared" si="9"/>
        <v>0</v>
      </c>
      <c r="AJ50" s="119">
        <f t="shared" si="9"/>
        <v>0</v>
      </c>
      <c r="AK50" s="119">
        <f t="shared" si="9"/>
        <v>0</v>
      </c>
      <c r="AL50" s="119">
        <f t="shared" si="9"/>
        <v>0</v>
      </c>
      <c r="AM50" s="119">
        <f t="shared" si="9"/>
        <v>0</v>
      </c>
      <c r="AN50" s="119">
        <f t="shared" si="9"/>
        <v>0</v>
      </c>
      <c r="AO50" s="119">
        <f t="shared" si="9"/>
        <v>0</v>
      </c>
      <c r="AP50" s="119">
        <f t="shared" si="9"/>
        <v>0</v>
      </c>
      <c r="AQ50" s="119">
        <f t="shared" si="9"/>
        <v>0</v>
      </c>
      <c r="AR50" s="119">
        <f t="shared" si="9"/>
        <v>0</v>
      </c>
      <c r="AS50" s="119">
        <f t="shared" si="9"/>
        <v>0</v>
      </c>
      <c r="AT50" s="119">
        <f t="shared" si="9"/>
        <v>0</v>
      </c>
      <c r="AU50" s="119">
        <f t="shared" si="9"/>
        <v>0</v>
      </c>
      <c r="AV50" s="119">
        <f t="shared" si="9"/>
        <v>0</v>
      </c>
    </row>
    <row r="51" spans="2:48" x14ac:dyDescent="0.35">
      <c r="B51" s="23"/>
      <c r="C51" s="123" t="s">
        <v>140</v>
      </c>
      <c r="D51" s="121" t="s">
        <v>139</v>
      </c>
      <c r="E51" s="124"/>
      <c r="G51" s="56" t="s">
        <v>140</v>
      </c>
      <c r="I51" s="119">
        <f t="shared" ref="I51:AV51" si="10">I49*(1+$E$51)</f>
        <v>0</v>
      </c>
      <c r="J51" s="119">
        <f t="shared" si="10"/>
        <v>0</v>
      </c>
      <c r="K51" s="119">
        <f t="shared" si="10"/>
        <v>0</v>
      </c>
      <c r="L51" s="119">
        <f t="shared" si="10"/>
        <v>0</v>
      </c>
      <c r="M51" s="119">
        <f t="shared" si="10"/>
        <v>0</v>
      </c>
      <c r="N51" s="119">
        <f t="shared" si="10"/>
        <v>0</v>
      </c>
      <c r="O51" s="119">
        <f t="shared" si="10"/>
        <v>0</v>
      </c>
      <c r="P51" s="119">
        <f t="shared" si="10"/>
        <v>0</v>
      </c>
      <c r="Q51" s="119">
        <f t="shared" si="10"/>
        <v>0</v>
      </c>
      <c r="R51" s="119">
        <f t="shared" si="10"/>
        <v>0</v>
      </c>
      <c r="S51" s="119">
        <f t="shared" si="10"/>
        <v>0</v>
      </c>
      <c r="T51" s="119">
        <f t="shared" si="10"/>
        <v>0</v>
      </c>
      <c r="U51" s="119">
        <f t="shared" si="10"/>
        <v>0</v>
      </c>
      <c r="V51" s="119">
        <f t="shared" si="10"/>
        <v>0</v>
      </c>
      <c r="W51" s="119">
        <f t="shared" si="10"/>
        <v>0</v>
      </c>
      <c r="X51" s="119">
        <f t="shared" si="10"/>
        <v>0</v>
      </c>
      <c r="Y51" s="119">
        <f t="shared" si="10"/>
        <v>0</v>
      </c>
      <c r="Z51" s="119">
        <f t="shared" si="10"/>
        <v>0</v>
      </c>
      <c r="AA51" s="119">
        <f t="shared" si="10"/>
        <v>0</v>
      </c>
      <c r="AB51" s="119">
        <f t="shared" si="10"/>
        <v>0</v>
      </c>
      <c r="AC51" s="119">
        <f t="shared" si="10"/>
        <v>0</v>
      </c>
      <c r="AD51" s="119">
        <f t="shared" si="10"/>
        <v>0</v>
      </c>
      <c r="AE51" s="119">
        <f t="shared" si="10"/>
        <v>0</v>
      </c>
      <c r="AF51" s="119">
        <f t="shared" si="10"/>
        <v>0</v>
      </c>
      <c r="AG51" s="119">
        <f t="shared" si="10"/>
        <v>0</v>
      </c>
      <c r="AH51" s="119">
        <f t="shared" si="10"/>
        <v>0</v>
      </c>
      <c r="AI51" s="119">
        <f t="shared" si="10"/>
        <v>0</v>
      </c>
      <c r="AJ51" s="119">
        <f t="shared" si="10"/>
        <v>0</v>
      </c>
      <c r="AK51" s="119">
        <f t="shared" si="10"/>
        <v>0</v>
      </c>
      <c r="AL51" s="119">
        <f t="shared" si="10"/>
        <v>0</v>
      </c>
      <c r="AM51" s="119">
        <f t="shared" si="10"/>
        <v>0</v>
      </c>
      <c r="AN51" s="119">
        <f t="shared" si="10"/>
        <v>0</v>
      </c>
      <c r="AO51" s="119">
        <f t="shared" si="10"/>
        <v>0</v>
      </c>
      <c r="AP51" s="119">
        <f t="shared" si="10"/>
        <v>0</v>
      </c>
      <c r="AQ51" s="119">
        <f t="shared" si="10"/>
        <v>0</v>
      </c>
      <c r="AR51" s="119">
        <f t="shared" si="10"/>
        <v>0</v>
      </c>
      <c r="AS51" s="119">
        <f t="shared" si="10"/>
        <v>0</v>
      </c>
      <c r="AT51" s="119">
        <f t="shared" si="10"/>
        <v>0</v>
      </c>
      <c r="AU51" s="119">
        <f t="shared" si="10"/>
        <v>0</v>
      </c>
      <c r="AV51" s="119">
        <f t="shared" si="10"/>
        <v>0</v>
      </c>
    </row>
    <row r="52" spans="2:48" x14ac:dyDescent="0.35">
      <c r="B52" s="23"/>
      <c r="D52" s="121"/>
      <c r="G52" s="56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35">
      <c r="B53" s="117" t="s">
        <v>154</v>
      </c>
      <c r="C53" s="118" t="s">
        <v>137</v>
      </c>
      <c r="D53" s="125"/>
      <c r="E53" s="9"/>
      <c r="F53" s="9"/>
      <c r="G53" s="126"/>
      <c r="I53" s="119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9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9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9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9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9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9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9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9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9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9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9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9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9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9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9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9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9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9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9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9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9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9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9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9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9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9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9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9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9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9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9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9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9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9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9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9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9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9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9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35">
      <c r="B54" s="23"/>
      <c r="C54" s="120" t="s">
        <v>138</v>
      </c>
      <c r="D54" s="121" t="s">
        <v>139</v>
      </c>
      <c r="E54" s="122">
        <f>$C$13</f>
        <v>0</v>
      </c>
      <c r="G54" s="56">
        <v>6</v>
      </c>
      <c r="I54" s="119">
        <f t="shared" ref="I54:AV54" si="11">I53*(1+$E$54)</f>
        <v>0</v>
      </c>
      <c r="J54" s="119">
        <f t="shared" si="11"/>
        <v>0</v>
      </c>
      <c r="K54" s="119">
        <f t="shared" si="11"/>
        <v>0</v>
      </c>
      <c r="L54" s="119">
        <f t="shared" si="11"/>
        <v>0</v>
      </c>
      <c r="M54" s="119">
        <f t="shared" si="11"/>
        <v>0</v>
      </c>
      <c r="N54" s="119">
        <f t="shared" si="11"/>
        <v>0</v>
      </c>
      <c r="O54" s="119">
        <f t="shared" si="11"/>
        <v>0</v>
      </c>
      <c r="P54" s="119">
        <f t="shared" si="11"/>
        <v>0</v>
      </c>
      <c r="Q54" s="119">
        <f t="shared" si="11"/>
        <v>0</v>
      </c>
      <c r="R54" s="119">
        <f t="shared" si="11"/>
        <v>0</v>
      </c>
      <c r="S54" s="119">
        <f t="shared" si="11"/>
        <v>0</v>
      </c>
      <c r="T54" s="119">
        <f t="shared" si="11"/>
        <v>0</v>
      </c>
      <c r="U54" s="119">
        <f t="shared" si="11"/>
        <v>0</v>
      </c>
      <c r="V54" s="119">
        <f t="shared" si="11"/>
        <v>0</v>
      </c>
      <c r="W54" s="119">
        <f t="shared" si="11"/>
        <v>0</v>
      </c>
      <c r="X54" s="119">
        <f t="shared" si="11"/>
        <v>0</v>
      </c>
      <c r="Y54" s="119">
        <f t="shared" si="11"/>
        <v>0</v>
      </c>
      <c r="Z54" s="119">
        <f t="shared" si="11"/>
        <v>0</v>
      </c>
      <c r="AA54" s="119">
        <f t="shared" si="11"/>
        <v>0</v>
      </c>
      <c r="AB54" s="119">
        <f t="shared" si="11"/>
        <v>0</v>
      </c>
      <c r="AC54" s="119">
        <f t="shared" si="11"/>
        <v>0</v>
      </c>
      <c r="AD54" s="119">
        <f t="shared" si="11"/>
        <v>0</v>
      </c>
      <c r="AE54" s="119">
        <f t="shared" si="11"/>
        <v>0</v>
      </c>
      <c r="AF54" s="119">
        <f t="shared" si="11"/>
        <v>0</v>
      </c>
      <c r="AG54" s="119">
        <f t="shared" si="11"/>
        <v>0</v>
      </c>
      <c r="AH54" s="119">
        <f t="shared" si="11"/>
        <v>0</v>
      </c>
      <c r="AI54" s="119">
        <f t="shared" si="11"/>
        <v>0</v>
      </c>
      <c r="AJ54" s="119">
        <f t="shared" si="11"/>
        <v>0</v>
      </c>
      <c r="AK54" s="119">
        <f t="shared" si="11"/>
        <v>0</v>
      </c>
      <c r="AL54" s="119">
        <f t="shared" si="11"/>
        <v>0</v>
      </c>
      <c r="AM54" s="119">
        <f t="shared" si="11"/>
        <v>0</v>
      </c>
      <c r="AN54" s="119">
        <f t="shared" si="11"/>
        <v>0</v>
      </c>
      <c r="AO54" s="119">
        <f t="shared" si="11"/>
        <v>0</v>
      </c>
      <c r="AP54" s="119">
        <f t="shared" si="11"/>
        <v>0</v>
      </c>
      <c r="AQ54" s="119">
        <f t="shared" si="11"/>
        <v>0</v>
      </c>
      <c r="AR54" s="119">
        <f t="shared" si="11"/>
        <v>0</v>
      </c>
      <c r="AS54" s="119">
        <f t="shared" si="11"/>
        <v>0</v>
      </c>
      <c r="AT54" s="119">
        <f t="shared" si="11"/>
        <v>0</v>
      </c>
      <c r="AU54" s="119">
        <f t="shared" si="11"/>
        <v>0</v>
      </c>
      <c r="AV54" s="119">
        <f t="shared" si="11"/>
        <v>0</v>
      </c>
    </row>
    <row r="55" spans="2:48" x14ac:dyDescent="0.35">
      <c r="B55" s="23"/>
      <c r="C55" s="123" t="s">
        <v>140</v>
      </c>
      <c r="D55" s="121" t="s">
        <v>139</v>
      </c>
      <c r="E55" s="124"/>
      <c r="G55" s="56" t="s">
        <v>140</v>
      </c>
      <c r="I55" s="119">
        <f t="shared" ref="I55:AV55" si="12">I53*(1+$E$55)</f>
        <v>0</v>
      </c>
      <c r="J55" s="119">
        <f t="shared" si="12"/>
        <v>0</v>
      </c>
      <c r="K55" s="119">
        <f t="shared" si="12"/>
        <v>0</v>
      </c>
      <c r="L55" s="119">
        <f t="shared" si="12"/>
        <v>0</v>
      </c>
      <c r="M55" s="119">
        <f t="shared" si="12"/>
        <v>0</v>
      </c>
      <c r="N55" s="119">
        <f t="shared" si="12"/>
        <v>0</v>
      </c>
      <c r="O55" s="119">
        <f t="shared" si="12"/>
        <v>0</v>
      </c>
      <c r="P55" s="119">
        <f t="shared" si="12"/>
        <v>0</v>
      </c>
      <c r="Q55" s="119">
        <f t="shared" si="12"/>
        <v>0</v>
      </c>
      <c r="R55" s="119">
        <f t="shared" si="12"/>
        <v>0</v>
      </c>
      <c r="S55" s="119">
        <f t="shared" si="12"/>
        <v>0</v>
      </c>
      <c r="T55" s="119">
        <f t="shared" si="12"/>
        <v>0</v>
      </c>
      <c r="U55" s="119">
        <f t="shared" si="12"/>
        <v>0</v>
      </c>
      <c r="V55" s="119">
        <f t="shared" si="12"/>
        <v>0</v>
      </c>
      <c r="W55" s="119">
        <f t="shared" si="12"/>
        <v>0</v>
      </c>
      <c r="X55" s="119">
        <f t="shared" si="12"/>
        <v>0</v>
      </c>
      <c r="Y55" s="119">
        <f t="shared" si="12"/>
        <v>0</v>
      </c>
      <c r="Z55" s="119">
        <f t="shared" si="12"/>
        <v>0</v>
      </c>
      <c r="AA55" s="119">
        <f t="shared" si="12"/>
        <v>0</v>
      </c>
      <c r="AB55" s="119">
        <f t="shared" si="12"/>
        <v>0</v>
      </c>
      <c r="AC55" s="119">
        <f t="shared" si="12"/>
        <v>0</v>
      </c>
      <c r="AD55" s="119">
        <f t="shared" si="12"/>
        <v>0</v>
      </c>
      <c r="AE55" s="119">
        <f t="shared" si="12"/>
        <v>0</v>
      </c>
      <c r="AF55" s="119">
        <f t="shared" si="12"/>
        <v>0</v>
      </c>
      <c r="AG55" s="119">
        <f t="shared" si="12"/>
        <v>0</v>
      </c>
      <c r="AH55" s="119">
        <f t="shared" si="12"/>
        <v>0</v>
      </c>
      <c r="AI55" s="119">
        <f t="shared" si="12"/>
        <v>0</v>
      </c>
      <c r="AJ55" s="119">
        <f t="shared" si="12"/>
        <v>0</v>
      </c>
      <c r="AK55" s="119">
        <f t="shared" si="12"/>
        <v>0</v>
      </c>
      <c r="AL55" s="119">
        <f t="shared" si="12"/>
        <v>0</v>
      </c>
      <c r="AM55" s="119">
        <f t="shared" si="12"/>
        <v>0</v>
      </c>
      <c r="AN55" s="119">
        <f t="shared" si="12"/>
        <v>0</v>
      </c>
      <c r="AO55" s="119">
        <f t="shared" si="12"/>
        <v>0</v>
      </c>
      <c r="AP55" s="119">
        <f t="shared" si="12"/>
        <v>0</v>
      </c>
      <c r="AQ55" s="119">
        <f t="shared" si="12"/>
        <v>0</v>
      </c>
      <c r="AR55" s="119">
        <f t="shared" si="12"/>
        <v>0</v>
      </c>
      <c r="AS55" s="119">
        <f t="shared" si="12"/>
        <v>0</v>
      </c>
      <c r="AT55" s="119">
        <f t="shared" si="12"/>
        <v>0</v>
      </c>
      <c r="AU55" s="119">
        <f t="shared" si="12"/>
        <v>0</v>
      </c>
      <c r="AV55" s="119">
        <f t="shared" si="12"/>
        <v>0</v>
      </c>
    </row>
    <row r="56" spans="2:48" x14ac:dyDescent="0.35">
      <c r="B56" s="23"/>
      <c r="D56" s="121"/>
      <c r="G56" s="5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35">
      <c r="B57" s="117" t="s">
        <v>145</v>
      </c>
      <c r="C57" s="118" t="s">
        <v>137</v>
      </c>
      <c r="D57" s="125"/>
      <c r="E57" s="9"/>
      <c r="F57" s="9"/>
      <c r="G57" s="126"/>
      <c r="I57" s="119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9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9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9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9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9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9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9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9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9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9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9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9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9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9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9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9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9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9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9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9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9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9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9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9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9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9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9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9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9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9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9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9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9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9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9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9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9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9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9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35">
      <c r="B58" s="23"/>
      <c r="C58" s="120" t="s">
        <v>138</v>
      </c>
      <c r="D58" s="121" t="s">
        <v>139</v>
      </c>
      <c r="E58" s="122">
        <f>$C$13</f>
        <v>0</v>
      </c>
      <c r="G58" s="56">
        <v>7</v>
      </c>
      <c r="I58" s="119">
        <f t="shared" ref="I58:AV58" si="13">I57*(1+$E$58)</f>
        <v>0</v>
      </c>
      <c r="J58" s="119">
        <f t="shared" si="13"/>
        <v>0</v>
      </c>
      <c r="K58" s="119">
        <f t="shared" si="13"/>
        <v>0</v>
      </c>
      <c r="L58" s="119">
        <f t="shared" si="13"/>
        <v>0</v>
      </c>
      <c r="M58" s="119">
        <f t="shared" si="13"/>
        <v>0</v>
      </c>
      <c r="N58" s="119">
        <f t="shared" si="13"/>
        <v>0</v>
      </c>
      <c r="O58" s="119">
        <f t="shared" si="13"/>
        <v>0</v>
      </c>
      <c r="P58" s="119">
        <f t="shared" si="13"/>
        <v>0</v>
      </c>
      <c r="Q58" s="119">
        <f t="shared" si="13"/>
        <v>0</v>
      </c>
      <c r="R58" s="119">
        <f t="shared" si="13"/>
        <v>0</v>
      </c>
      <c r="S58" s="119">
        <f t="shared" si="13"/>
        <v>0</v>
      </c>
      <c r="T58" s="119">
        <f t="shared" si="13"/>
        <v>0</v>
      </c>
      <c r="U58" s="119">
        <f t="shared" si="13"/>
        <v>0</v>
      </c>
      <c r="V58" s="119">
        <f t="shared" si="13"/>
        <v>0</v>
      </c>
      <c r="W58" s="119">
        <f t="shared" si="13"/>
        <v>0</v>
      </c>
      <c r="X58" s="119">
        <f t="shared" si="13"/>
        <v>0</v>
      </c>
      <c r="Y58" s="119">
        <f t="shared" si="13"/>
        <v>0</v>
      </c>
      <c r="Z58" s="119">
        <f t="shared" si="13"/>
        <v>0</v>
      </c>
      <c r="AA58" s="119">
        <f t="shared" si="13"/>
        <v>0</v>
      </c>
      <c r="AB58" s="119">
        <f t="shared" si="13"/>
        <v>0</v>
      </c>
      <c r="AC58" s="119">
        <f t="shared" si="13"/>
        <v>0</v>
      </c>
      <c r="AD58" s="119">
        <f t="shared" si="13"/>
        <v>0</v>
      </c>
      <c r="AE58" s="119">
        <f t="shared" si="13"/>
        <v>0</v>
      </c>
      <c r="AF58" s="119">
        <f t="shared" si="13"/>
        <v>0</v>
      </c>
      <c r="AG58" s="119">
        <f t="shared" si="13"/>
        <v>0</v>
      </c>
      <c r="AH58" s="119">
        <f t="shared" si="13"/>
        <v>0</v>
      </c>
      <c r="AI58" s="119">
        <f t="shared" si="13"/>
        <v>0</v>
      </c>
      <c r="AJ58" s="119">
        <f t="shared" si="13"/>
        <v>0</v>
      </c>
      <c r="AK58" s="119">
        <f t="shared" si="13"/>
        <v>0</v>
      </c>
      <c r="AL58" s="119">
        <f t="shared" si="13"/>
        <v>0</v>
      </c>
      <c r="AM58" s="119">
        <f t="shared" si="13"/>
        <v>0</v>
      </c>
      <c r="AN58" s="119">
        <f t="shared" si="13"/>
        <v>0</v>
      </c>
      <c r="AO58" s="119">
        <f t="shared" si="13"/>
        <v>0</v>
      </c>
      <c r="AP58" s="119">
        <f t="shared" si="13"/>
        <v>0</v>
      </c>
      <c r="AQ58" s="119">
        <f t="shared" si="13"/>
        <v>0</v>
      </c>
      <c r="AR58" s="119">
        <f t="shared" si="13"/>
        <v>0</v>
      </c>
      <c r="AS58" s="119">
        <f t="shared" si="13"/>
        <v>0</v>
      </c>
      <c r="AT58" s="119">
        <f t="shared" si="13"/>
        <v>0</v>
      </c>
      <c r="AU58" s="119">
        <f t="shared" si="13"/>
        <v>0</v>
      </c>
      <c r="AV58" s="119">
        <f t="shared" si="13"/>
        <v>0</v>
      </c>
    </row>
    <row r="59" spans="2:48" x14ac:dyDescent="0.35">
      <c r="B59" s="23"/>
      <c r="C59" s="123" t="s">
        <v>140</v>
      </c>
      <c r="D59" s="121" t="s">
        <v>139</v>
      </c>
      <c r="E59" s="124"/>
      <c r="G59" s="56" t="s">
        <v>140</v>
      </c>
      <c r="I59" s="119">
        <f t="shared" ref="I59:AV59" si="14">I57*(1+$E$59)</f>
        <v>0</v>
      </c>
      <c r="J59" s="119">
        <f t="shared" si="14"/>
        <v>0</v>
      </c>
      <c r="K59" s="119">
        <f t="shared" si="14"/>
        <v>0</v>
      </c>
      <c r="L59" s="119">
        <f t="shared" si="14"/>
        <v>0</v>
      </c>
      <c r="M59" s="119">
        <f t="shared" si="14"/>
        <v>0</v>
      </c>
      <c r="N59" s="119">
        <f t="shared" si="14"/>
        <v>0</v>
      </c>
      <c r="O59" s="119">
        <f t="shared" si="14"/>
        <v>0</v>
      </c>
      <c r="P59" s="119">
        <f t="shared" si="14"/>
        <v>0</v>
      </c>
      <c r="Q59" s="119">
        <f t="shared" si="14"/>
        <v>0</v>
      </c>
      <c r="R59" s="119">
        <f t="shared" si="14"/>
        <v>0</v>
      </c>
      <c r="S59" s="119">
        <f t="shared" si="14"/>
        <v>0</v>
      </c>
      <c r="T59" s="119">
        <f t="shared" si="14"/>
        <v>0</v>
      </c>
      <c r="U59" s="119">
        <f t="shared" si="14"/>
        <v>0</v>
      </c>
      <c r="V59" s="119">
        <f t="shared" si="14"/>
        <v>0</v>
      </c>
      <c r="W59" s="119">
        <f t="shared" si="14"/>
        <v>0</v>
      </c>
      <c r="X59" s="119">
        <f t="shared" si="14"/>
        <v>0</v>
      </c>
      <c r="Y59" s="119">
        <f t="shared" si="14"/>
        <v>0</v>
      </c>
      <c r="Z59" s="119">
        <f t="shared" si="14"/>
        <v>0</v>
      </c>
      <c r="AA59" s="119">
        <f t="shared" si="14"/>
        <v>0</v>
      </c>
      <c r="AB59" s="119">
        <f t="shared" si="14"/>
        <v>0</v>
      </c>
      <c r="AC59" s="119">
        <f t="shared" si="14"/>
        <v>0</v>
      </c>
      <c r="AD59" s="119">
        <f t="shared" si="14"/>
        <v>0</v>
      </c>
      <c r="AE59" s="119">
        <f t="shared" si="14"/>
        <v>0</v>
      </c>
      <c r="AF59" s="119">
        <f t="shared" si="14"/>
        <v>0</v>
      </c>
      <c r="AG59" s="119">
        <f t="shared" si="14"/>
        <v>0</v>
      </c>
      <c r="AH59" s="119">
        <f t="shared" si="14"/>
        <v>0</v>
      </c>
      <c r="AI59" s="119">
        <f t="shared" si="14"/>
        <v>0</v>
      </c>
      <c r="AJ59" s="119">
        <f t="shared" si="14"/>
        <v>0</v>
      </c>
      <c r="AK59" s="119">
        <f t="shared" si="14"/>
        <v>0</v>
      </c>
      <c r="AL59" s="119">
        <f t="shared" si="14"/>
        <v>0</v>
      </c>
      <c r="AM59" s="119">
        <f t="shared" si="14"/>
        <v>0</v>
      </c>
      <c r="AN59" s="119">
        <f t="shared" si="14"/>
        <v>0</v>
      </c>
      <c r="AO59" s="119">
        <f t="shared" si="14"/>
        <v>0</v>
      </c>
      <c r="AP59" s="119">
        <f t="shared" si="14"/>
        <v>0</v>
      </c>
      <c r="AQ59" s="119">
        <f t="shared" si="14"/>
        <v>0</v>
      </c>
      <c r="AR59" s="119">
        <f t="shared" si="14"/>
        <v>0</v>
      </c>
      <c r="AS59" s="119">
        <f t="shared" si="14"/>
        <v>0</v>
      </c>
      <c r="AT59" s="119">
        <f t="shared" si="14"/>
        <v>0</v>
      </c>
      <c r="AU59" s="119">
        <f t="shared" si="14"/>
        <v>0</v>
      </c>
      <c r="AV59" s="119">
        <f t="shared" si="14"/>
        <v>0</v>
      </c>
    </row>
    <row r="60" spans="2:48" x14ac:dyDescent="0.35">
      <c r="B60" s="23"/>
      <c r="D60" s="121"/>
      <c r="G60" s="56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35">
      <c r="B61" s="117" t="s">
        <v>146</v>
      </c>
      <c r="C61" s="118" t="s">
        <v>137</v>
      </c>
      <c r="D61" s="125"/>
      <c r="E61" s="9"/>
      <c r="F61" s="9"/>
      <c r="G61" s="126"/>
      <c r="I61" s="119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9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9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9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9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9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9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9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9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9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9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9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9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9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9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9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9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9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9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9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9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9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9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9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9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9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9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9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9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9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9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9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9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9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9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9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9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9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9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9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35">
      <c r="C62" s="120" t="s">
        <v>138</v>
      </c>
      <c r="D62" s="121" t="s">
        <v>139</v>
      </c>
      <c r="E62" s="122">
        <f>$C$13</f>
        <v>0</v>
      </c>
      <c r="G62" s="56">
        <v>8</v>
      </c>
      <c r="I62" s="119">
        <f t="shared" ref="I62:AV62" si="15">I61*(1+$E$62)</f>
        <v>0</v>
      </c>
      <c r="J62" s="119">
        <f t="shared" si="15"/>
        <v>0</v>
      </c>
      <c r="K62" s="119">
        <f t="shared" si="15"/>
        <v>0</v>
      </c>
      <c r="L62" s="119">
        <f t="shared" si="15"/>
        <v>0</v>
      </c>
      <c r="M62" s="119">
        <f t="shared" si="15"/>
        <v>0</v>
      </c>
      <c r="N62" s="119">
        <f t="shared" si="15"/>
        <v>0</v>
      </c>
      <c r="O62" s="119">
        <f t="shared" si="15"/>
        <v>0</v>
      </c>
      <c r="P62" s="119">
        <f t="shared" si="15"/>
        <v>0</v>
      </c>
      <c r="Q62" s="119">
        <f t="shared" si="15"/>
        <v>0</v>
      </c>
      <c r="R62" s="119">
        <f t="shared" si="15"/>
        <v>0</v>
      </c>
      <c r="S62" s="119">
        <f t="shared" si="15"/>
        <v>0</v>
      </c>
      <c r="T62" s="119">
        <f t="shared" si="15"/>
        <v>0</v>
      </c>
      <c r="U62" s="119">
        <f t="shared" si="15"/>
        <v>0</v>
      </c>
      <c r="V62" s="119">
        <f t="shared" si="15"/>
        <v>0</v>
      </c>
      <c r="W62" s="119">
        <f t="shared" si="15"/>
        <v>0</v>
      </c>
      <c r="X62" s="119">
        <f t="shared" si="15"/>
        <v>0</v>
      </c>
      <c r="Y62" s="119">
        <f t="shared" si="15"/>
        <v>0</v>
      </c>
      <c r="Z62" s="119">
        <f t="shared" si="15"/>
        <v>0</v>
      </c>
      <c r="AA62" s="119">
        <f t="shared" si="15"/>
        <v>0</v>
      </c>
      <c r="AB62" s="119">
        <f t="shared" si="15"/>
        <v>0</v>
      </c>
      <c r="AC62" s="119">
        <f t="shared" si="15"/>
        <v>0</v>
      </c>
      <c r="AD62" s="119">
        <f t="shared" si="15"/>
        <v>0</v>
      </c>
      <c r="AE62" s="119">
        <f t="shared" si="15"/>
        <v>0</v>
      </c>
      <c r="AF62" s="119">
        <f t="shared" si="15"/>
        <v>0</v>
      </c>
      <c r="AG62" s="119">
        <f t="shared" si="15"/>
        <v>0</v>
      </c>
      <c r="AH62" s="119">
        <f t="shared" si="15"/>
        <v>0</v>
      </c>
      <c r="AI62" s="119">
        <f t="shared" si="15"/>
        <v>0</v>
      </c>
      <c r="AJ62" s="119">
        <f t="shared" si="15"/>
        <v>0</v>
      </c>
      <c r="AK62" s="119">
        <f t="shared" si="15"/>
        <v>0</v>
      </c>
      <c r="AL62" s="119">
        <f t="shared" si="15"/>
        <v>0</v>
      </c>
      <c r="AM62" s="119">
        <f t="shared" si="15"/>
        <v>0</v>
      </c>
      <c r="AN62" s="119">
        <f t="shared" si="15"/>
        <v>0</v>
      </c>
      <c r="AO62" s="119">
        <f t="shared" si="15"/>
        <v>0</v>
      </c>
      <c r="AP62" s="119">
        <f t="shared" si="15"/>
        <v>0</v>
      </c>
      <c r="AQ62" s="119">
        <f t="shared" si="15"/>
        <v>0</v>
      </c>
      <c r="AR62" s="119">
        <f t="shared" si="15"/>
        <v>0</v>
      </c>
      <c r="AS62" s="119">
        <f t="shared" si="15"/>
        <v>0</v>
      </c>
      <c r="AT62" s="119">
        <f t="shared" si="15"/>
        <v>0</v>
      </c>
      <c r="AU62" s="119">
        <f t="shared" si="15"/>
        <v>0</v>
      </c>
      <c r="AV62" s="119">
        <f t="shared" si="15"/>
        <v>0</v>
      </c>
    </row>
    <row r="63" spans="2:48" x14ac:dyDescent="0.35">
      <c r="C63" s="123" t="s">
        <v>140</v>
      </c>
      <c r="D63" s="121" t="s">
        <v>139</v>
      </c>
      <c r="E63" s="124"/>
      <c r="G63" s="56" t="s">
        <v>140</v>
      </c>
      <c r="I63" s="119">
        <f t="shared" ref="I63:AV63" si="16">I61*(1+$E$63)</f>
        <v>0</v>
      </c>
      <c r="J63" s="119">
        <f t="shared" si="16"/>
        <v>0</v>
      </c>
      <c r="K63" s="119">
        <f t="shared" si="16"/>
        <v>0</v>
      </c>
      <c r="L63" s="119">
        <f t="shared" si="16"/>
        <v>0</v>
      </c>
      <c r="M63" s="119">
        <f t="shared" si="16"/>
        <v>0</v>
      </c>
      <c r="N63" s="119">
        <f t="shared" si="16"/>
        <v>0</v>
      </c>
      <c r="O63" s="119">
        <f t="shared" si="16"/>
        <v>0</v>
      </c>
      <c r="P63" s="119">
        <f t="shared" si="16"/>
        <v>0</v>
      </c>
      <c r="Q63" s="119">
        <f t="shared" si="16"/>
        <v>0</v>
      </c>
      <c r="R63" s="119">
        <f t="shared" si="16"/>
        <v>0</v>
      </c>
      <c r="S63" s="119">
        <f t="shared" si="16"/>
        <v>0</v>
      </c>
      <c r="T63" s="119">
        <f t="shared" si="16"/>
        <v>0</v>
      </c>
      <c r="U63" s="119">
        <f t="shared" si="16"/>
        <v>0</v>
      </c>
      <c r="V63" s="119">
        <f t="shared" si="16"/>
        <v>0</v>
      </c>
      <c r="W63" s="119">
        <f t="shared" si="16"/>
        <v>0</v>
      </c>
      <c r="X63" s="119">
        <f t="shared" si="16"/>
        <v>0</v>
      </c>
      <c r="Y63" s="119">
        <f t="shared" si="16"/>
        <v>0</v>
      </c>
      <c r="Z63" s="119">
        <f t="shared" si="16"/>
        <v>0</v>
      </c>
      <c r="AA63" s="119">
        <f t="shared" si="16"/>
        <v>0</v>
      </c>
      <c r="AB63" s="119">
        <f t="shared" si="16"/>
        <v>0</v>
      </c>
      <c r="AC63" s="119">
        <f t="shared" si="16"/>
        <v>0</v>
      </c>
      <c r="AD63" s="119">
        <f t="shared" si="16"/>
        <v>0</v>
      </c>
      <c r="AE63" s="119">
        <f t="shared" si="16"/>
        <v>0</v>
      </c>
      <c r="AF63" s="119">
        <f t="shared" si="16"/>
        <v>0</v>
      </c>
      <c r="AG63" s="119">
        <f t="shared" si="16"/>
        <v>0</v>
      </c>
      <c r="AH63" s="119">
        <f t="shared" si="16"/>
        <v>0</v>
      </c>
      <c r="AI63" s="119">
        <f t="shared" si="16"/>
        <v>0</v>
      </c>
      <c r="AJ63" s="119">
        <f t="shared" si="16"/>
        <v>0</v>
      </c>
      <c r="AK63" s="119">
        <f t="shared" si="16"/>
        <v>0</v>
      </c>
      <c r="AL63" s="119">
        <f t="shared" si="16"/>
        <v>0</v>
      </c>
      <c r="AM63" s="119">
        <f t="shared" si="16"/>
        <v>0</v>
      </c>
      <c r="AN63" s="119">
        <f t="shared" si="16"/>
        <v>0</v>
      </c>
      <c r="AO63" s="119">
        <f t="shared" si="16"/>
        <v>0</v>
      </c>
      <c r="AP63" s="119">
        <f t="shared" si="16"/>
        <v>0</v>
      </c>
      <c r="AQ63" s="119">
        <f t="shared" si="16"/>
        <v>0</v>
      </c>
      <c r="AR63" s="119">
        <f t="shared" si="16"/>
        <v>0</v>
      </c>
      <c r="AS63" s="119">
        <f t="shared" si="16"/>
        <v>0</v>
      </c>
      <c r="AT63" s="119">
        <f t="shared" si="16"/>
        <v>0</v>
      </c>
      <c r="AU63" s="119">
        <f t="shared" si="16"/>
        <v>0</v>
      </c>
      <c r="AV63" s="119">
        <f t="shared" si="16"/>
        <v>0</v>
      </c>
    </row>
    <row r="64" spans="2:48" hidden="1" outlineLevel="1" x14ac:dyDescent="0.35">
      <c r="D64" s="121"/>
      <c r="E64" s="208"/>
      <c r="G64" s="56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35">
      <c r="B65" s="134" t="s">
        <v>155</v>
      </c>
      <c r="C65" s="118" t="s">
        <v>137</v>
      </c>
      <c r="D65" s="125"/>
      <c r="E65" s="209"/>
      <c r="F65" s="9"/>
      <c r="G65" s="126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35">
      <c r="C66" s="120" t="s">
        <v>138</v>
      </c>
      <c r="D66" s="121" t="s">
        <v>139</v>
      </c>
      <c r="E66" s="122"/>
      <c r="G66" s="56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35">
      <c r="C67" s="123" t="s">
        <v>140</v>
      </c>
      <c r="D67" s="121" t="s">
        <v>139</v>
      </c>
      <c r="E67" s="124"/>
      <c r="G67" s="56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35">
      <c r="D68" s="121"/>
      <c r="E68" s="208"/>
      <c r="G68" s="56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35">
      <c r="B69" s="134" t="s">
        <v>155</v>
      </c>
      <c r="C69" s="118" t="s">
        <v>137</v>
      </c>
      <c r="D69" s="125"/>
      <c r="E69" s="209"/>
      <c r="F69" s="9"/>
      <c r="G69" s="126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35">
      <c r="C70" s="120" t="s">
        <v>138</v>
      </c>
      <c r="D70" s="121" t="s">
        <v>139</v>
      </c>
      <c r="E70" s="122"/>
      <c r="G70" s="56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35">
      <c r="C71" s="123" t="s">
        <v>140</v>
      </c>
      <c r="D71" s="121" t="s">
        <v>139</v>
      </c>
      <c r="E71" s="124"/>
      <c r="G71" s="56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35">
      <c r="D72" s="121"/>
      <c r="E72" s="208"/>
      <c r="G72" s="56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35">
      <c r="B73" s="134" t="s">
        <v>155</v>
      </c>
      <c r="C73" s="118" t="s">
        <v>137</v>
      </c>
      <c r="D73" s="125"/>
      <c r="E73" s="209"/>
      <c r="F73" s="9"/>
      <c r="G73" s="126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35">
      <c r="C74" s="120" t="s">
        <v>138</v>
      </c>
      <c r="D74" s="121" t="s">
        <v>139</v>
      </c>
      <c r="E74" s="122"/>
      <c r="G74" s="56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35">
      <c r="C75" s="123" t="s">
        <v>140</v>
      </c>
      <c r="D75" s="121" t="s">
        <v>139</v>
      </c>
      <c r="E75" s="124"/>
      <c r="G75" s="56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35">
      <c r="D76" s="121"/>
      <c r="G76" s="56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35">
      <c r="D77" s="121"/>
      <c r="G77" s="56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35">
      <c r="B78" s="5" t="s">
        <v>3</v>
      </c>
      <c r="D78" s="121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35">
      <c r="B79" s="117" t="s">
        <v>71</v>
      </c>
      <c r="C79" s="118" t="s">
        <v>137</v>
      </c>
      <c r="D79" s="125"/>
      <c r="E79" s="9"/>
      <c r="F79" s="9"/>
      <c r="G79" s="126"/>
      <c r="I79" s="119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9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9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9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9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9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9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9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9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9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9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9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9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9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9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9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9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9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9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9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9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9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9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9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9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9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9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9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9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9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9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9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9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9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9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9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9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9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9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9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35">
      <c r="C80" s="120" t="s">
        <v>138</v>
      </c>
      <c r="D80" s="121" t="s">
        <v>139</v>
      </c>
      <c r="E80" s="122">
        <f>$C$13</f>
        <v>0</v>
      </c>
      <c r="G80" s="56">
        <v>9</v>
      </c>
      <c r="I80" s="119">
        <f>I79*(1+$E$80)</f>
        <v>0</v>
      </c>
      <c r="J80" s="119">
        <f t="shared" ref="J80:AV80" si="17">J79*(1+$E$80)</f>
        <v>0</v>
      </c>
      <c r="K80" s="119">
        <f t="shared" si="17"/>
        <v>0</v>
      </c>
      <c r="L80" s="119">
        <f t="shared" si="17"/>
        <v>0</v>
      </c>
      <c r="M80" s="119">
        <f t="shared" si="17"/>
        <v>0</v>
      </c>
      <c r="N80" s="119">
        <f t="shared" si="17"/>
        <v>0</v>
      </c>
      <c r="O80" s="119">
        <f t="shared" si="17"/>
        <v>0</v>
      </c>
      <c r="P80" s="119">
        <f t="shared" si="17"/>
        <v>0</v>
      </c>
      <c r="Q80" s="119">
        <f t="shared" si="17"/>
        <v>0</v>
      </c>
      <c r="R80" s="119">
        <f t="shared" si="17"/>
        <v>0</v>
      </c>
      <c r="S80" s="119">
        <f t="shared" si="17"/>
        <v>0</v>
      </c>
      <c r="T80" s="119">
        <f t="shared" si="17"/>
        <v>0</v>
      </c>
      <c r="U80" s="119">
        <f t="shared" si="17"/>
        <v>0</v>
      </c>
      <c r="V80" s="119">
        <f t="shared" si="17"/>
        <v>0</v>
      </c>
      <c r="W80" s="119">
        <f t="shared" si="17"/>
        <v>0</v>
      </c>
      <c r="X80" s="119">
        <f t="shared" si="17"/>
        <v>0</v>
      </c>
      <c r="Y80" s="119">
        <f t="shared" si="17"/>
        <v>0</v>
      </c>
      <c r="Z80" s="119">
        <f t="shared" si="17"/>
        <v>0</v>
      </c>
      <c r="AA80" s="119">
        <f t="shared" si="17"/>
        <v>0</v>
      </c>
      <c r="AB80" s="119">
        <f t="shared" si="17"/>
        <v>0</v>
      </c>
      <c r="AC80" s="119">
        <f t="shared" si="17"/>
        <v>0</v>
      </c>
      <c r="AD80" s="119">
        <f t="shared" si="17"/>
        <v>0</v>
      </c>
      <c r="AE80" s="119">
        <f t="shared" si="17"/>
        <v>0</v>
      </c>
      <c r="AF80" s="119">
        <f t="shared" si="17"/>
        <v>0</v>
      </c>
      <c r="AG80" s="119">
        <f t="shared" si="17"/>
        <v>0</v>
      </c>
      <c r="AH80" s="119">
        <f t="shared" si="17"/>
        <v>0</v>
      </c>
      <c r="AI80" s="119">
        <f t="shared" si="17"/>
        <v>0</v>
      </c>
      <c r="AJ80" s="119">
        <f t="shared" si="17"/>
        <v>0</v>
      </c>
      <c r="AK80" s="119">
        <f t="shared" si="17"/>
        <v>0</v>
      </c>
      <c r="AL80" s="119">
        <f t="shared" si="17"/>
        <v>0</v>
      </c>
      <c r="AM80" s="119">
        <f t="shared" si="17"/>
        <v>0</v>
      </c>
      <c r="AN80" s="119">
        <f t="shared" si="17"/>
        <v>0</v>
      </c>
      <c r="AO80" s="119">
        <f t="shared" si="17"/>
        <v>0</v>
      </c>
      <c r="AP80" s="119">
        <f t="shared" si="17"/>
        <v>0</v>
      </c>
      <c r="AQ80" s="119">
        <f t="shared" si="17"/>
        <v>0</v>
      </c>
      <c r="AR80" s="119">
        <f t="shared" si="17"/>
        <v>0</v>
      </c>
      <c r="AS80" s="119">
        <f t="shared" si="17"/>
        <v>0</v>
      </c>
      <c r="AT80" s="119">
        <f t="shared" si="17"/>
        <v>0</v>
      </c>
      <c r="AU80" s="119">
        <f t="shared" si="17"/>
        <v>0</v>
      </c>
      <c r="AV80" s="119">
        <f t="shared" si="17"/>
        <v>0</v>
      </c>
    </row>
    <row r="81" spans="2:48" x14ac:dyDescent="0.35">
      <c r="C81" s="123" t="s">
        <v>140</v>
      </c>
      <c r="D81" s="121" t="s">
        <v>139</v>
      </c>
      <c r="E81" s="124"/>
      <c r="G81" s="56" t="s">
        <v>140</v>
      </c>
      <c r="I81" s="119">
        <f>I79*(1+$E$81)</f>
        <v>0</v>
      </c>
      <c r="J81" s="119">
        <f t="shared" ref="J81:AV81" si="18">J79*(1+$E$81)</f>
        <v>0</v>
      </c>
      <c r="K81" s="119">
        <f t="shared" si="18"/>
        <v>0</v>
      </c>
      <c r="L81" s="119">
        <f t="shared" si="18"/>
        <v>0</v>
      </c>
      <c r="M81" s="119">
        <f t="shared" si="18"/>
        <v>0</v>
      </c>
      <c r="N81" s="119">
        <f t="shared" si="18"/>
        <v>0</v>
      </c>
      <c r="O81" s="119">
        <f t="shared" si="18"/>
        <v>0</v>
      </c>
      <c r="P81" s="119">
        <f t="shared" si="18"/>
        <v>0</v>
      </c>
      <c r="Q81" s="119">
        <f t="shared" si="18"/>
        <v>0</v>
      </c>
      <c r="R81" s="119">
        <f t="shared" si="18"/>
        <v>0</v>
      </c>
      <c r="S81" s="119">
        <f t="shared" si="18"/>
        <v>0</v>
      </c>
      <c r="T81" s="119">
        <f t="shared" si="18"/>
        <v>0</v>
      </c>
      <c r="U81" s="119">
        <f t="shared" si="18"/>
        <v>0</v>
      </c>
      <c r="V81" s="119">
        <f t="shared" si="18"/>
        <v>0</v>
      </c>
      <c r="W81" s="119">
        <f t="shared" si="18"/>
        <v>0</v>
      </c>
      <c r="X81" s="119">
        <f t="shared" si="18"/>
        <v>0</v>
      </c>
      <c r="Y81" s="119">
        <f t="shared" si="18"/>
        <v>0</v>
      </c>
      <c r="Z81" s="119">
        <f t="shared" si="18"/>
        <v>0</v>
      </c>
      <c r="AA81" s="119">
        <f t="shared" si="18"/>
        <v>0</v>
      </c>
      <c r="AB81" s="119">
        <f t="shared" si="18"/>
        <v>0</v>
      </c>
      <c r="AC81" s="119">
        <f t="shared" si="18"/>
        <v>0</v>
      </c>
      <c r="AD81" s="119">
        <f t="shared" si="18"/>
        <v>0</v>
      </c>
      <c r="AE81" s="119">
        <f t="shared" si="18"/>
        <v>0</v>
      </c>
      <c r="AF81" s="119">
        <f t="shared" si="18"/>
        <v>0</v>
      </c>
      <c r="AG81" s="119">
        <f t="shared" si="18"/>
        <v>0</v>
      </c>
      <c r="AH81" s="119">
        <f t="shared" si="18"/>
        <v>0</v>
      </c>
      <c r="AI81" s="119">
        <f t="shared" si="18"/>
        <v>0</v>
      </c>
      <c r="AJ81" s="119">
        <f t="shared" si="18"/>
        <v>0</v>
      </c>
      <c r="AK81" s="119">
        <f t="shared" si="18"/>
        <v>0</v>
      </c>
      <c r="AL81" s="119">
        <f t="shared" si="18"/>
        <v>0</v>
      </c>
      <c r="AM81" s="119">
        <f t="shared" si="18"/>
        <v>0</v>
      </c>
      <c r="AN81" s="119">
        <f t="shared" si="18"/>
        <v>0</v>
      </c>
      <c r="AO81" s="119">
        <f t="shared" si="18"/>
        <v>0</v>
      </c>
      <c r="AP81" s="119">
        <f t="shared" si="18"/>
        <v>0</v>
      </c>
      <c r="AQ81" s="119">
        <f t="shared" si="18"/>
        <v>0</v>
      </c>
      <c r="AR81" s="119">
        <f t="shared" si="18"/>
        <v>0</v>
      </c>
      <c r="AS81" s="119">
        <f t="shared" si="18"/>
        <v>0</v>
      </c>
      <c r="AT81" s="119">
        <f t="shared" si="18"/>
        <v>0</v>
      </c>
      <c r="AU81" s="119">
        <f t="shared" si="18"/>
        <v>0</v>
      </c>
      <c r="AV81" s="119">
        <f t="shared" si="18"/>
        <v>0</v>
      </c>
    </row>
    <row r="82" spans="2:48" x14ac:dyDescent="0.35">
      <c r="D82" s="121"/>
      <c r="G82" s="56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35">
      <c r="B83" s="117" t="s">
        <v>72</v>
      </c>
      <c r="C83" s="118" t="s">
        <v>137</v>
      </c>
      <c r="D83" s="125"/>
      <c r="E83" s="9"/>
      <c r="F83" s="9"/>
      <c r="G83" s="126"/>
      <c r="I83" s="119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9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9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9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9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9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9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9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9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9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9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9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9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9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9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9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9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9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9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9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9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9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9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9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9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9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9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9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9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9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9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9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9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9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9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9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9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9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9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9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35">
      <c r="B84" s="23"/>
      <c r="C84" s="120" t="s">
        <v>138</v>
      </c>
      <c r="D84" s="121" t="s">
        <v>139</v>
      </c>
      <c r="E84" s="122">
        <f>$C$13</f>
        <v>0</v>
      </c>
      <c r="G84" s="56">
        <v>10</v>
      </c>
      <c r="I84" s="119">
        <f>I83*(1+$E$84)</f>
        <v>0</v>
      </c>
      <c r="J84" s="119">
        <f t="shared" ref="J84:AV84" si="19">J83*(1+$E$84)</f>
        <v>0</v>
      </c>
      <c r="K84" s="119">
        <f t="shared" si="19"/>
        <v>0</v>
      </c>
      <c r="L84" s="119">
        <f t="shared" si="19"/>
        <v>0</v>
      </c>
      <c r="M84" s="119">
        <f t="shared" si="19"/>
        <v>0</v>
      </c>
      <c r="N84" s="119">
        <f t="shared" si="19"/>
        <v>0</v>
      </c>
      <c r="O84" s="119">
        <f t="shared" si="19"/>
        <v>0</v>
      </c>
      <c r="P84" s="119">
        <f t="shared" si="19"/>
        <v>0</v>
      </c>
      <c r="Q84" s="119">
        <f t="shared" si="19"/>
        <v>0</v>
      </c>
      <c r="R84" s="119">
        <f t="shared" si="19"/>
        <v>0</v>
      </c>
      <c r="S84" s="119">
        <f t="shared" si="19"/>
        <v>0</v>
      </c>
      <c r="T84" s="119">
        <f t="shared" si="19"/>
        <v>0</v>
      </c>
      <c r="U84" s="119">
        <f t="shared" si="19"/>
        <v>0</v>
      </c>
      <c r="V84" s="119">
        <f t="shared" si="19"/>
        <v>0</v>
      </c>
      <c r="W84" s="119">
        <f t="shared" si="19"/>
        <v>0</v>
      </c>
      <c r="X84" s="119">
        <f t="shared" si="19"/>
        <v>0</v>
      </c>
      <c r="Y84" s="119">
        <f t="shared" si="19"/>
        <v>0</v>
      </c>
      <c r="Z84" s="119">
        <f t="shared" si="19"/>
        <v>0</v>
      </c>
      <c r="AA84" s="119">
        <f t="shared" si="19"/>
        <v>0</v>
      </c>
      <c r="AB84" s="119">
        <f t="shared" si="19"/>
        <v>0</v>
      </c>
      <c r="AC84" s="119">
        <f t="shared" si="19"/>
        <v>0</v>
      </c>
      <c r="AD84" s="119">
        <f t="shared" si="19"/>
        <v>0</v>
      </c>
      <c r="AE84" s="119">
        <f t="shared" si="19"/>
        <v>0</v>
      </c>
      <c r="AF84" s="119">
        <f t="shared" si="19"/>
        <v>0</v>
      </c>
      <c r="AG84" s="119">
        <f t="shared" si="19"/>
        <v>0</v>
      </c>
      <c r="AH84" s="119">
        <f t="shared" si="19"/>
        <v>0</v>
      </c>
      <c r="AI84" s="119">
        <f t="shared" si="19"/>
        <v>0</v>
      </c>
      <c r="AJ84" s="119">
        <f t="shared" si="19"/>
        <v>0</v>
      </c>
      <c r="AK84" s="119">
        <f t="shared" si="19"/>
        <v>0</v>
      </c>
      <c r="AL84" s="119">
        <f t="shared" si="19"/>
        <v>0</v>
      </c>
      <c r="AM84" s="119">
        <f t="shared" si="19"/>
        <v>0</v>
      </c>
      <c r="AN84" s="119">
        <f t="shared" si="19"/>
        <v>0</v>
      </c>
      <c r="AO84" s="119">
        <f t="shared" si="19"/>
        <v>0</v>
      </c>
      <c r="AP84" s="119">
        <f t="shared" si="19"/>
        <v>0</v>
      </c>
      <c r="AQ84" s="119">
        <f t="shared" si="19"/>
        <v>0</v>
      </c>
      <c r="AR84" s="119">
        <f t="shared" si="19"/>
        <v>0</v>
      </c>
      <c r="AS84" s="119">
        <f t="shared" si="19"/>
        <v>0</v>
      </c>
      <c r="AT84" s="119">
        <f t="shared" si="19"/>
        <v>0</v>
      </c>
      <c r="AU84" s="119">
        <f t="shared" si="19"/>
        <v>0</v>
      </c>
      <c r="AV84" s="119">
        <f t="shared" si="19"/>
        <v>0</v>
      </c>
    </row>
    <row r="85" spans="2:48" x14ac:dyDescent="0.35">
      <c r="B85" s="23"/>
      <c r="C85" s="123" t="s">
        <v>140</v>
      </c>
      <c r="D85" s="121" t="s">
        <v>139</v>
      </c>
      <c r="E85" s="124"/>
      <c r="G85" s="56" t="s">
        <v>140</v>
      </c>
      <c r="I85" s="119">
        <f>I83*(1+$E$85)</f>
        <v>0</v>
      </c>
      <c r="J85" s="119">
        <f t="shared" ref="J85:AV85" si="20">J83*(1+$E$85)</f>
        <v>0</v>
      </c>
      <c r="K85" s="119">
        <f t="shared" si="20"/>
        <v>0</v>
      </c>
      <c r="L85" s="119">
        <f t="shared" si="20"/>
        <v>0</v>
      </c>
      <c r="M85" s="119">
        <f t="shared" si="20"/>
        <v>0</v>
      </c>
      <c r="N85" s="119">
        <f t="shared" si="20"/>
        <v>0</v>
      </c>
      <c r="O85" s="119">
        <f t="shared" si="20"/>
        <v>0</v>
      </c>
      <c r="P85" s="119">
        <f t="shared" si="20"/>
        <v>0</v>
      </c>
      <c r="Q85" s="119">
        <f t="shared" si="20"/>
        <v>0</v>
      </c>
      <c r="R85" s="119">
        <f t="shared" si="20"/>
        <v>0</v>
      </c>
      <c r="S85" s="119">
        <f t="shared" si="20"/>
        <v>0</v>
      </c>
      <c r="T85" s="119">
        <f t="shared" si="20"/>
        <v>0</v>
      </c>
      <c r="U85" s="119">
        <f t="shared" si="20"/>
        <v>0</v>
      </c>
      <c r="V85" s="119">
        <f t="shared" si="20"/>
        <v>0</v>
      </c>
      <c r="W85" s="119">
        <f t="shared" si="20"/>
        <v>0</v>
      </c>
      <c r="X85" s="119">
        <f t="shared" si="20"/>
        <v>0</v>
      </c>
      <c r="Y85" s="119">
        <f t="shared" si="20"/>
        <v>0</v>
      </c>
      <c r="Z85" s="119">
        <f t="shared" si="20"/>
        <v>0</v>
      </c>
      <c r="AA85" s="119">
        <f t="shared" si="20"/>
        <v>0</v>
      </c>
      <c r="AB85" s="119">
        <f t="shared" si="20"/>
        <v>0</v>
      </c>
      <c r="AC85" s="119">
        <f t="shared" si="20"/>
        <v>0</v>
      </c>
      <c r="AD85" s="119">
        <f t="shared" si="20"/>
        <v>0</v>
      </c>
      <c r="AE85" s="119">
        <f t="shared" si="20"/>
        <v>0</v>
      </c>
      <c r="AF85" s="119">
        <f t="shared" si="20"/>
        <v>0</v>
      </c>
      <c r="AG85" s="119">
        <f t="shared" si="20"/>
        <v>0</v>
      </c>
      <c r="AH85" s="119">
        <f t="shared" si="20"/>
        <v>0</v>
      </c>
      <c r="AI85" s="119">
        <f t="shared" si="20"/>
        <v>0</v>
      </c>
      <c r="AJ85" s="119">
        <f t="shared" si="20"/>
        <v>0</v>
      </c>
      <c r="AK85" s="119">
        <f t="shared" si="20"/>
        <v>0</v>
      </c>
      <c r="AL85" s="119">
        <f t="shared" si="20"/>
        <v>0</v>
      </c>
      <c r="AM85" s="119">
        <f t="shared" si="20"/>
        <v>0</v>
      </c>
      <c r="AN85" s="119">
        <f t="shared" si="20"/>
        <v>0</v>
      </c>
      <c r="AO85" s="119">
        <f t="shared" si="20"/>
        <v>0</v>
      </c>
      <c r="AP85" s="119">
        <f t="shared" si="20"/>
        <v>0</v>
      </c>
      <c r="AQ85" s="119">
        <f t="shared" si="20"/>
        <v>0</v>
      </c>
      <c r="AR85" s="119">
        <f t="shared" si="20"/>
        <v>0</v>
      </c>
      <c r="AS85" s="119">
        <f t="shared" si="20"/>
        <v>0</v>
      </c>
      <c r="AT85" s="119">
        <f t="shared" si="20"/>
        <v>0</v>
      </c>
      <c r="AU85" s="119">
        <f t="shared" si="20"/>
        <v>0</v>
      </c>
      <c r="AV85" s="119">
        <f t="shared" si="20"/>
        <v>0</v>
      </c>
    </row>
    <row r="86" spans="2:48" x14ac:dyDescent="0.35">
      <c r="B86" s="23"/>
      <c r="D86" s="121"/>
      <c r="G86" s="56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35">
      <c r="B87" s="117" t="s">
        <v>73</v>
      </c>
      <c r="C87" s="118" t="s">
        <v>137</v>
      </c>
      <c r="D87" s="125"/>
      <c r="E87" s="9"/>
      <c r="F87" s="9"/>
      <c r="G87" s="126"/>
      <c r="I87" s="119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9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9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9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9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9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9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9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9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9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9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9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9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9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9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9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9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9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9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9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9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9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9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9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9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9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9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9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9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9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9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9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9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9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9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9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9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9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9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9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35">
      <c r="B88" s="23"/>
      <c r="C88" s="120" t="s">
        <v>138</v>
      </c>
      <c r="D88" s="121" t="s">
        <v>139</v>
      </c>
      <c r="E88" s="122">
        <f>$C$13</f>
        <v>0</v>
      </c>
      <c r="G88" s="56">
        <v>11</v>
      </c>
      <c r="I88" s="119">
        <f>I87*(1+$E$88)</f>
        <v>0</v>
      </c>
      <c r="J88" s="119">
        <f t="shared" ref="J88:AV88" si="21">J87*(1+$E$88)</f>
        <v>0</v>
      </c>
      <c r="K88" s="119">
        <f t="shared" si="21"/>
        <v>0</v>
      </c>
      <c r="L88" s="119">
        <f t="shared" si="21"/>
        <v>0</v>
      </c>
      <c r="M88" s="119">
        <f t="shared" si="21"/>
        <v>0</v>
      </c>
      <c r="N88" s="119">
        <f t="shared" si="21"/>
        <v>0</v>
      </c>
      <c r="O88" s="119">
        <f t="shared" si="21"/>
        <v>0</v>
      </c>
      <c r="P88" s="119">
        <f t="shared" si="21"/>
        <v>0</v>
      </c>
      <c r="Q88" s="119">
        <f t="shared" si="21"/>
        <v>0</v>
      </c>
      <c r="R88" s="119">
        <f t="shared" si="21"/>
        <v>0</v>
      </c>
      <c r="S88" s="119">
        <f t="shared" si="21"/>
        <v>0</v>
      </c>
      <c r="T88" s="119">
        <f t="shared" si="21"/>
        <v>0</v>
      </c>
      <c r="U88" s="119">
        <f t="shared" si="21"/>
        <v>0</v>
      </c>
      <c r="V88" s="119">
        <f t="shared" si="21"/>
        <v>0</v>
      </c>
      <c r="W88" s="119">
        <f t="shared" si="21"/>
        <v>0</v>
      </c>
      <c r="X88" s="119">
        <f t="shared" si="21"/>
        <v>0</v>
      </c>
      <c r="Y88" s="119">
        <f t="shared" si="21"/>
        <v>0</v>
      </c>
      <c r="Z88" s="119">
        <f t="shared" si="21"/>
        <v>0</v>
      </c>
      <c r="AA88" s="119">
        <f t="shared" si="21"/>
        <v>0</v>
      </c>
      <c r="AB88" s="119">
        <f t="shared" si="21"/>
        <v>0</v>
      </c>
      <c r="AC88" s="119">
        <f t="shared" si="21"/>
        <v>0</v>
      </c>
      <c r="AD88" s="119">
        <f t="shared" si="21"/>
        <v>0</v>
      </c>
      <c r="AE88" s="119">
        <f t="shared" si="21"/>
        <v>0</v>
      </c>
      <c r="AF88" s="119">
        <f t="shared" si="21"/>
        <v>0</v>
      </c>
      <c r="AG88" s="119">
        <f t="shared" si="21"/>
        <v>0</v>
      </c>
      <c r="AH88" s="119">
        <f t="shared" si="21"/>
        <v>0</v>
      </c>
      <c r="AI88" s="119">
        <f t="shared" si="21"/>
        <v>0</v>
      </c>
      <c r="AJ88" s="119">
        <f t="shared" si="21"/>
        <v>0</v>
      </c>
      <c r="AK88" s="119">
        <f t="shared" si="21"/>
        <v>0</v>
      </c>
      <c r="AL88" s="119">
        <f t="shared" si="21"/>
        <v>0</v>
      </c>
      <c r="AM88" s="119">
        <f t="shared" si="21"/>
        <v>0</v>
      </c>
      <c r="AN88" s="119">
        <f t="shared" si="21"/>
        <v>0</v>
      </c>
      <c r="AO88" s="119">
        <f t="shared" si="21"/>
        <v>0</v>
      </c>
      <c r="AP88" s="119">
        <f t="shared" si="21"/>
        <v>0</v>
      </c>
      <c r="AQ88" s="119">
        <f t="shared" si="21"/>
        <v>0</v>
      </c>
      <c r="AR88" s="119">
        <f t="shared" si="21"/>
        <v>0</v>
      </c>
      <c r="AS88" s="119">
        <f t="shared" si="21"/>
        <v>0</v>
      </c>
      <c r="AT88" s="119">
        <f t="shared" si="21"/>
        <v>0</v>
      </c>
      <c r="AU88" s="119">
        <f t="shared" si="21"/>
        <v>0</v>
      </c>
      <c r="AV88" s="119">
        <f t="shared" si="21"/>
        <v>0</v>
      </c>
    </row>
    <row r="89" spans="2:48" x14ac:dyDescent="0.35">
      <c r="B89" s="23"/>
      <c r="C89" s="123" t="s">
        <v>140</v>
      </c>
      <c r="D89" s="121" t="s">
        <v>139</v>
      </c>
      <c r="E89" s="124"/>
      <c r="G89" s="56" t="s">
        <v>140</v>
      </c>
      <c r="I89" s="119">
        <f>I87*(1+$E$89)</f>
        <v>0</v>
      </c>
      <c r="J89" s="119">
        <f t="shared" ref="J89:AV89" si="22">J87*(1+$E$89)</f>
        <v>0</v>
      </c>
      <c r="K89" s="119">
        <f t="shared" si="22"/>
        <v>0</v>
      </c>
      <c r="L89" s="119">
        <f t="shared" si="22"/>
        <v>0</v>
      </c>
      <c r="M89" s="119">
        <f t="shared" si="22"/>
        <v>0</v>
      </c>
      <c r="N89" s="119">
        <f t="shared" si="22"/>
        <v>0</v>
      </c>
      <c r="O89" s="119">
        <f t="shared" si="22"/>
        <v>0</v>
      </c>
      <c r="P89" s="119">
        <f t="shared" si="22"/>
        <v>0</v>
      </c>
      <c r="Q89" s="119">
        <f t="shared" si="22"/>
        <v>0</v>
      </c>
      <c r="R89" s="119">
        <f t="shared" si="22"/>
        <v>0</v>
      </c>
      <c r="S89" s="119">
        <f t="shared" si="22"/>
        <v>0</v>
      </c>
      <c r="T89" s="119">
        <f t="shared" si="22"/>
        <v>0</v>
      </c>
      <c r="U89" s="119">
        <f t="shared" si="22"/>
        <v>0</v>
      </c>
      <c r="V89" s="119">
        <f t="shared" si="22"/>
        <v>0</v>
      </c>
      <c r="W89" s="119">
        <f t="shared" si="22"/>
        <v>0</v>
      </c>
      <c r="X89" s="119">
        <f t="shared" si="22"/>
        <v>0</v>
      </c>
      <c r="Y89" s="119">
        <f t="shared" si="22"/>
        <v>0</v>
      </c>
      <c r="Z89" s="119">
        <f t="shared" si="22"/>
        <v>0</v>
      </c>
      <c r="AA89" s="119">
        <f t="shared" si="22"/>
        <v>0</v>
      </c>
      <c r="AB89" s="119">
        <f t="shared" si="22"/>
        <v>0</v>
      </c>
      <c r="AC89" s="119">
        <f t="shared" si="22"/>
        <v>0</v>
      </c>
      <c r="AD89" s="119">
        <f t="shared" si="22"/>
        <v>0</v>
      </c>
      <c r="AE89" s="119">
        <f t="shared" si="22"/>
        <v>0</v>
      </c>
      <c r="AF89" s="119">
        <f t="shared" si="22"/>
        <v>0</v>
      </c>
      <c r="AG89" s="119">
        <f t="shared" si="22"/>
        <v>0</v>
      </c>
      <c r="AH89" s="119">
        <f t="shared" si="22"/>
        <v>0</v>
      </c>
      <c r="AI89" s="119">
        <f t="shared" si="22"/>
        <v>0</v>
      </c>
      <c r="AJ89" s="119">
        <f t="shared" si="22"/>
        <v>0</v>
      </c>
      <c r="AK89" s="119">
        <f t="shared" si="22"/>
        <v>0</v>
      </c>
      <c r="AL89" s="119">
        <f t="shared" si="22"/>
        <v>0</v>
      </c>
      <c r="AM89" s="119">
        <f t="shared" si="22"/>
        <v>0</v>
      </c>
      <c r="AN89" s="119">
        <f t="shared" si="22"/>
        <v>0</v>
      </c>
      <c r="AO89" s="119">
        <f t="shared" si="22"/>
        <v>0</v>
      </c>
      <c r="AP89" s="119">
        <f t="shared" si="22"/>
        <v>0</v>
      </c>
      <c r="AQ89" s="119">
        <f t="shared" si="22"/>
        <v>0</v>
      </c>
      <c r="AR89" s="119">
        <f t="shared" si="22"/>
        <v>0</v>
      </c>
      <c r="AS89" s="119">
        <f t="shared" si="22"/>
        <v>0</v>
      </c>
      <c r="AT89" s="119">
        <f t="shared" si="22"/>
        <v>0</v>
      </c>
      <c r="AU89" s="119">
        <f t="shared" si="22"/>
        <v>0</v>
      </c>
      <c r="AV89" s="119">
        <f t="shared" si="22"/>
        <v>0</v>
      </c>
    </row>
    <row r="90" spans="2:48" x14ac:dyDescent="0.35">
      <c r="B90" s="23"/>
      <c r="D90" s="121"/>
      <c r="G90" s="56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35">
      <c r="B91" s="117" t="s">
        <v>74</v>
      </c>
      <c r="C91" s="118" t="s">
        <v>137</v>
      </c>
      <c r="D91" s="125"/>
      <c r="E91" s="9"/>
      <c r="F91" s="9"/>
      <c r="G91" s="126"/>
      <c r="I91" s="119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9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9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9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9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9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9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9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9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9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9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9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9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9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9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9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9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9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9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9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9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9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9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9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9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9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9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9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9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9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9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9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9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9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9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9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9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9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9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9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35">
      <c r="B92" s="23"/>
      <c r="C92" s="120" t="s">
        <v>138</v>
      </c>
      <c r="D92" s="121" t="s">
        <v>139</v>
      </c>
      <c r="E92" s="122">
        <f>$C$13</f>
        <v>0</v>
      </c>
      <c r="G92" s="56">
        <v>12</v>
      </c>
      <c r="I92" s="119">
        <f>I91*(1+$E$92)</f>
        <v>0</v>
      </c>
      <c r="J92" s="119">
        <f t="shared" ref="J92:AV92" si="23">J91*(1+$E$92)</f>
        <v>0</v>
      </c>
      <c r="K92" s="119">
        <f t="shared" si="23"/>
        <v>0</v>
      </c>
      <c r="L92" s="119">
        <f t="shared" si="23"/>
        <v>0</v>
      </c>
      <c r="M92" s="119">
        <f t="shared" si="23"/>
        <v>0</v>
      </c>
      <c r="N92" s="119">
        <f t="shared" si="23"/>
        <v>0</v>
      </c>
      <c r="O92" s="119">
        <f t="shared" si="23"/>
        <v>0</v>
      </c>
      <c r="P92" s="119">
        <f t="shared" si="23"/>
        <v>0</v>
      </c>
      <c r="Q92" s="119">
        <f t="shared" si="23"/>
        <v>0</v>
      </c>
      <c r="R92" s="119">
        <f t="shared" si="23"/>
        <v>0</v>
      </c>
      <c r="S92" s="119">
        <f t="shared" si="23"/>
        <v>0</v>
      </c>
      <c r="T92" s="119">
        <f t="shared" si="23"/>
        <v>0</v>
      </c>
      <c r="U92" s="119">
        <f t="shared" si="23"/>
        <v>0</v>
      </c>
      <c r="V92" s="119">
        <f t="shared" si="23"/>
        <v>0</v>
      </c>
      <c r="W92" s="119">
        <f t="shared" si="23"/>
        <v>0</v>
      </c>
      <c r="X92" s="119">
        <f t="shared" si="23"/>
        <v>0</v>
      </c>
      <c r="Y92" s="119">
        <f t="shared" si="23"/>
        <v>0</v>
      </c>
      <c r="Z92" s="119">
        <f t="shared" si="23"/>
        <v>0</v>
      </c>
      <c r="AA92" s="119">
        <f t="shared" si="23"/>
        <v>0</v>
      </c>
      <c r="AB92" s="119">
        <f t="shared" si="23"/>
        <v>0</v>
      </c>
      <c r="AC92" s="119">
        <f t="shared" si="23"/>
        <v>0</v>
      </c>
      <c r="AD92" s="119">
        <f t="shared" si="23"/>
        <v>0</v>
      </c>
      <c r="AE92" s="119">
        <f t="shared" si="23"/>
        <v>0</v>
      </c>
      <c r="AF92" s="119">
        <f t="shared" si="23"/>
        <v>0</v>
      </c>
      <c r="AG92" s="119">
        <f t="shared" si="23"/>
        <v>0</v>
      </c>
      <c r="AH92" s="119">
        <f t="shared" si="23"/>
        <v>0</v>
      </c>
      <c r="AI92" s="119">
        <f t="shared" si="23"/>
        <v>0</v>
      </c>
      <c r="AJ92" s="119">
        <f t="shared" si="23"/>
        <v>0</v>
      </c>
      <c r="AK92" s="119">
        <f t="shared" si="23"/>
        <v>0</v>
      </c>
      <c r="AL92" s="119">
        <f t="shared" si="23"/>
        <v>0</v>
      </c>
      <c r="AM92" s="119">
        <f t="shared" si="23"/>
        <v>0</v>
      </c>
      <c r="AN92" s="119">
        <f t="shared" si="23"/>
        <v>0</v>
      </c>
      <c r="AO92" s="119">
        <f t="shared" si="23"/>
        <v>0</v>
      </c>
      <c r="AP92" s="119">
        <f t="shared" si="23"/>
        <v>0</v>
      </c>
      <c r="AQ92" s="119">
        <f t="shared" si="23"/>
        <v>0</v>
      </c>
      <c r="AR92" s="119">
        <f t="shared" si="23"/>
        <v>0</v>
      </c>
      <c r="AS92" s="119">
        <f t="shared" si="23"/>
        <v>0</v>
      </c>
      <c r="AT92" s="119">
        <f t="shared" si="23"/>
        <v>0</v>
      </c>
      <c r="AU92" s="119">
        <f t="shared" si="23"/>
        <v>0</v>
      </c>
      <c r="AV92" s="119">
        <f t="shared" si="23"/>
        <v>0</v>
      </c>
    </row>
    <row r="93" spans="2:48" x14ac:dyDescent="0.35">
      <c r="B93" s="23"/>
      <c r="C93" s="123" t="s">
        <v>140</v>
      </c>
      <c r="D93" s="121" t="s">
        <v>139</v>
      </c>
      <c r="E93" s="124"/>
      <c r="G93" s="56" t="s">
        <v>140</v>
      </c>
      <c r="I93" s="119">
        <f>I91*(1+$E$93)</f>
        <v>0</v>
      </c>
      <c r="J93" s="119">
        <f t="shared" ref="J93:AV93" si="24">J91*(1+$E$93)</f>
        <v>0</v>
      </c>
      <c r="K93" s="119">
        <f t="shared" si="24"/>
        <v>0</v>
      </c>
      <c r="L93" s="119">
        <f t="shared" si="24"/>
        <v>0</v>
      </c>
      <c r="M93" s="119">
        <f t="shared" si="24"/>
        <v>0</v>
      </c>
      <c r="N93" s="119">
        <f t="shared" si="24"/>
        <v>0</v>
      </c>
      <c r="O93" s="119">
        <f t="shared" si="24"/>
        <v>0</v>
      </c>
      <c r="P93" s="119">
        <f t="shared" si="24"/>
        <v>0</v>
      </c>
      <c r="Q93" s="119">
        <f t="shared" si="24"/>
        <v>0</v>
      </c>
      <c r="R93" s="119">
        <f t="shared" si="24"/>
        <v>0</v>
      </c>
      <c r="S93" s="119">
        <f t="shared" si="24"/>
        <v>0</v>
      </c>
      <c r="T93" s="119">
        <f t="shared" si="24"/>
        <v>0</v>
      </c>
      <c r="U93" s="119">
        <f t="shared" si="24"/>
        <v>0</v>
      </c>
      <c r="V93" s="119">
        <f t="shared" si="24"/>
        <v>0</v>
      </c>
      <c r="W93" s="119">
        <f t="shared" si="24"/>
        <v>0</v>
      </c>
      <c r="X93" s="119">
        <f t="shared" si="24"/>
        <v>0</v>
      </c>
      <c r="Y93" s="119">
        <f t="shared" si="24"/>
        <v>0</v>
      </c>
      <c r="Z93" s="119">
        <f t="shared" si="24"/>
        <v>0</v>
      </c>
      <c r="AA93" s="119">
        <f t="shared" si="24"/>
        <v>0</v>
      </c>
      <c r="AB93" s="119">
        <f t="shared" si="24"/>
        <v>0</v>
      </c>
      <c r="AC93" s="119">
        <f t="shared" si="24"/>
        <v>0</v>
      </c>
      <c r="AD93" s="119">
        <f t="shared" si="24"/>
        <v>0</v>
      </c>
      <c r="AE93" s="119">
        <f t="shared" si="24"/>
        <v>0</v>
      </c>
      <c r="AF93" s="119">
        <f t="shared" si="24"/>
        <v>0</v>
      </c>
      <c r="AG93" s="119">
        <f t="shared" si="24"/>
        <v>0</v>
      </c>
      <c r="AH93" s="119">
        <f t="shared" si="24"/>
        <v>0</v>
      </c>
      <c r="AI93" s="119">
        <f t="shared" si="24"/>
        <v>0</v>
      </c>
      <c r="AJ93" s="119">
        <f t="shared" si="24"/>
        <v>0</v>
      </c>
      <c r="AK93" s="119">
        <f t="shared" si="24"/>
        <v>0</v>
      </c>
      <c r="AL93" s="119">
        <f t="shared" si="24"/>
        <v>0</v>
      </c>
      <c r="AM93" s="119">
        <f t="shared" si="24"/>
        <v>0</v>
      </c>
      <c r="AN93" s="119">
        <f t="shared" si="24"/>
        <v>0</v>
      </c>
      <c r="AO93" s="119">
        <f t="shared" si="24"/>
        <v>0</v>
      </c>
      <c r="AP93" s="119">
        <f t="shared" si="24"/>
        <v>0</v>
      </c>
      <c r="AQ93" s="119">
        <f t="shared" si="24"/>
        <v>0</v>
      </c>
      <c r="AR93" s="119">
        <f t="shared" si="24"/>
        <v>0</v>
      </c>
      <c r="AS93" s="119">
        <f t="shared" si="24"/>
        <v>0</v>
      </c>
      <c r="AT93" s="119">
        <f t="shared" si="24"/>
        <v>0</v>
      </c>
      <c r="AU93" s="119">
        <f t="shared" si="24"/>
        <v>0</v>
      </c>
      <c r="AV93" s="119">
        <f t="shared" si="24"/>
        <v>0</v>
      </c>
    </row>
    <row r="94" spans="2:48" x14ac:dyDescent="0.35">
      <c r="B94" s="23"/>
      <c r="D94" s="121"/>
      <c r="G94" s="56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35">
      <c r="B95" s="134" t="s">
        <v>155</v>
      </c>
      <c r="C95" s="118" t="s">
        <v>137</v>
      </c>
      <c r="D95" s="125"/>
      <c r="E95" s="9"/>
      <c r="F95" s="9"/>
      <c r="G95" s="126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35">
      <c r="C96" s="120" t="s">
        <v>138</v>
      </c>
      <c r="D96" s="121" t="s">
        <v>139</v>
      </c>
      <c r="E96" s="122"/>
      <c r="G96" s="56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35">
      <c r="C97" s="123" t="s">
        <v>140</v>
      </c>
      <c r="D97" s="121" t="s">
        <v>139</v>
      </c>
      <c r="E97" s="124"/>
      <c r="G97" s="56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35">
      <c r="D98" s="121"/>
      <c r="G98" s="56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35">
      <c r="B99" s="134" t="s">
        <v>155</v>
      </c>
      <c r="C99" s="118" t="s">
        <v>137</v>
      </c>
      <c r="D99" s="125"/>
      <c r="E99" s="9"/>
      <c r="F99" s="9"/>
      <c r="G99" s="126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35">
      <c r="C100" s="120" t="s">
        <v>138</v>
      </c>
      <c r="D100" s="121" t="s">
        <v>139</v>
      </c>
      <c r="E100" s="122"/>
      <c r="G100" s="56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35">
      <c r="C101" s="123" t="s">
        <v>140</v>
      </c>
      <c r="D101" s="121" t="s">
        <v>139</v>
      </c>
      <c r="E101" s="124"/>
      <c r="G101" s="56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35">
      <c r="D102" s="121"/>
      <c r="G102" s="56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35">
      <c r="D103" s="121"/>
      <c r="G103" s="56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35">
      <c r="D104" s="121"/>
      <c r="G104" s="56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35">
      <c r="D105" s="121"/>
      <c r="G105" s="56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35">
      <c r="B107" s="1" t="s">
        <v>147</v>
      </c>
    </row>
    <row r="108" spans="2:48" ht="15" thickBot="1" x14ac:dyDescent="0.4">
      <c r="B108" s="127" t="s">
        <v>148</v>
      </c>
      <c r="C108" s="128" t="s">
        <v>149</v>
      </c>
      <c r="D108" s="128" t="s">
        <v>228</v>
      </c>
      <c r="E108" s="128" t="s">
        <v>229</v>
      </c>
      <c r="F108" s="127"/>
      <c r="G108" s="127" t="s">
        <v>150</v>
      </c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29"/>
      <c r="AN108" s="129"/>
      <c r="AO108" s="129"/>
      <c r="AP108" s="129"/>
      <c r="AQ108" s="129"/>
      <c r="AR108" s="129"/>
      <c r="AS108" s="129"/>
      <c r="AT108" s="129"/>
      <c r="AU108" s="129"/>
      <c r="AV108" s="129"/>
    </row>
    <row r="109" spans="2:48" x14ac:dyDescent="0.35">
      <c r="B109" s="191" t="s">
        <v>151</v>
      </c>
      <c r="C109" s="192">
        <f>I109+NPV($C$11,J109:AV109)</f>
        <v>0</v>
      </c>
      <c r="D109" s="193" t="s">
        <v>151</v>
      </c>
      <c r="E109" s="194" t="s">
        <v>151</v>
      </c>
      <c r="F109" s="195"/>
      <c r="G109" s="196" t="s">
        <v>137</v>
      </c>
      <c r="H109" s="197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35">
      <c r="B110" s="130" t="str">
        <f>B22</f>
        <v>Salgsinntekter</v>
      </c>
      <c r="C110" s="198">
        <f>I110+NPV($C$11,J110:AV110)</f>
        <v>0</v>
      </c>
      <c r="D110" s="199">
        <f>C110-$C$109</f>
        <v>0</v>
      </c>
      <c r="E110" s="200">
        <f>E23</f>
        <v>0</v>
      </c>
      <c r="F110" s="130"/>
      <c r="G110" s="201">
        <v>1</v>
      </c>
      <c r="H110" s="202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35">
      <c r="B111" s="130" t="str">
        <f>B26</f>
        <v>Andre inntekter</v>
      </c>
      <c r="C111" s="198">
        <f>I111+NPV($C$11,J111:AV111)</f>
        <v>0</v>
      </c>
      <c r="D111" s="199">
        <f>C111-$C$109</f>
        <v>0</v>
      </c>
      <c r="E111" s="200">
        <f>E27</f>
        <v>0</v>
      </c>
      <c r="F111" s="130"/>
      <c r="G111" s="201">
        <v>2</v>
      </c>
      <c r="H111" s="202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35">
      <c r="B112" s="130" t="str">
        <f>B30</f>
        <v>PLACEHOLDER</v>
      </c>
      <c r="C112" s="198"/>
      <c r="D112" s="199"/>
      <c r="E112" s="200"/>
      <c r="F112" s="130"/>
      <c r="G112" s="201"/>
      <c r="H112" s="202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35">
      <c r="B113" s="130" t="str">
        <f>B34</f>
        <v>PLACEHOLDER</v>
      </c>
      <c r="C113" s="198"/>
      <c r="D113" s="199"/>
      <c r="E113" s="200"/>
      <c r="F113" s="130"/>
      <c r="G113" s="201"/>
      <c r="H113" s="202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35">
      <c r="B114" s="130" t="str">
        <f>B41</f>
        <v>Kostnad energi (unntatt drivstoff)</v>
      </c>
      <c r="C114" s="198">
        <f t="shared" ref="C114:C119" si="28">I114+NPV($C$11,J114:AV114)</f>
        <v>0</v>
      </c>
      <c r="D114" s="199">
        <f t="shared" ref="D114:D119" si="29">C114-$C$109</f>
        <v>0</v>
      </c>
      <c r="E114" s="200">
        <f>E42</f>
        <v>0</v>
      </c>
      <c r="F114" s="130"/>
      <c r="G114" s="201">
        <v>3</v>
      </c>
      <c r="H114" s="202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35">
      <c r="B115" s="130" t="str">
        <f>B45</f>
        <v>Kostnad drivstoff eller råvare (unntatt CO2-avgift)</v>
      </c>
      <c r="C115" s="198">
        <f t="shared" si="28"/>
        <v>0</v>
      </c>
      <c r="D115" s="199">
        <f t="shared" si="29"/>
        <v>0</v>
      </c>
      <c r="E115" s="200">
        <f>E46</f>
        <v>0</v>
      </c>
      <c r="F115" s="130"/>
      <c r="G115" s="201">
        <v>4</v>
      </c>
      <c r="H115" s="202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35">
      <c r="B116" s="130" t="str">
        <f>B49</f>
        <v>Drifts- og vedlikeholdskostnader</v>
      </c>
      <c r="C116" s="198">
        <f t="shared" si="28"/>
        <v>0</v>
      </c>
      <c r="D116" s="199">
        <f t="shared" si="29"/>
        <v>0</v>
      </c>
      <c r="E116" s="200">
        <f>E50</f>
        <v>0</v>
      </c>
      <c r="F116" s="130"/>
      <c r="G116" s="201">
        <v>5</v>
      </c>
      <c r="H116" s="202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35">
      <c r="B117" s="130" t="str">
        <f>B53</f>
        <v>Personalkostnader</v>
      </c>
      <c r="C117" s="198">
        <f t="shared" si="28"/>
        <v>0</v>
      </c>
      <c r="D117" s="199">
        <f t="shared" si="29"/>
        <v>0</v>
      </c>
      <c r="E117" s="200">
        <f>E54</f>
        <v>0</v>
      </c>
      <c r="F117" s="130"/>
      <c r="G117" s="201">
        <v>6</v>
      </c>
      <c r="H117" s="202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35">
      <c r="B118" s="130" t="str">
        <f>B57</f>
        <v>CO2-avgift/-kvoter</v>
      </c>
      <c r="C118" s="198">
        <f t="shared" si="28"/>
        <v>0</v>
      </c>
      <c r="D118" s="199">
        <f t="shared" si="29"/>
        <v>0</v>
      </c>
      <c r="E118" s="200">
        <f>E58</f>
        <v>0</v>
      </c>
      <c r="F118" s="130"/>
      <c r="G118" s="201">
        <v>7</v>
      </c>
      <c r="H118" s="202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35">
      <c r="B119" s="130" t="str">
        <f>B61</f>
        <v>Andre driftskostnader</v>
      </c>
      <c r="C119" s="198">
        <f t="shared" si="28"/>
        <v>0</v>
      </c>
      <c r="D119" s="199">
        <f t="shared" si="29"/>
        <v>0</v>
      </c>
      <c r="E119" s="200">
        <f>E62</f>
        <v>0</v>
      </c>
      <c r="F119" s="130"/>
      <c r="G119" s="201">
        <v>8</v>
      </c>
      <c r="H119" s="202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35">
      <c r="B120" s="130" t="str">
        <f>B65</f>
        <v>PLACEHOLDER</v>
      </c>
      <c r="C120" s="198"/>
      <c r="D120" s="199"/>
      <c r="E120" s="200"/>
      <c r="F120" s="130"/>
      <c r="G120" s="201"/>
      <c r="H120" s="202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35">
      <c r="B121" s="130" t="str">
        <f>B69</f>
        <v>PLACEHOLDER</v>
      </c>
      <c r="C121" s="198"/>
      <c r="D121" s="199"/>
      <c r="E121" s="200"/>
      <c r="F121" s="130"/>
      <c r="G121" s="201"/>
      <c r="H121" s="202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35">
      <c r="B122" s="130" t="str">
        <f>B95</f>
        <v>PLACEHOLDER</v>
      </c>
      <c r="C122" s="198"/>
      <c r="D122" s="199"/>
      <c r="E122" s="200"/>
      <c r="F122" s="130"/>
      <c r="G122" s="201"/>
      <c r="H122" s="202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35">
      <c r="B123" s="130" t="str">
        <f>B79</f>
        <v>Maskiner, utstyr og materialer</v>
      </c>
      <c r="C123" s="198">
        <f>I123+NPV($C$11,J123:AV123)</f>
        <v>0</v>
      </c>
      <c r="D123" s="199">
        <f>C123-$C$109</f>
        <v>0</v>
      </c>
      <c r="E123" s="200">
        <f>E80</f>
        <v>0</v>
      </c>
      <c r="F123" s="130"/>
      <c r="G123" s="201">
        <v>9</v>
      </c>
      <c r="H123" s="202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35">
      <c r="B124" s="130" t="str">
        <f>B83</f>
        <v>Innkjøp av tjenester</v>
      </c>
      <c r="C124" s="198">
        <f>I124+NPV($C$11,J124:AV124)</f>
        <v>0</v>
      </c>
      <c r="D124" s="199">
        <f>C124-$C$109</f>
        <v>0</v>
      </c>
      <c r="E124" s="200">
        <f>E84</f>
        <v>0</v>
      </c>
      <c r="F124" s="130"/>
      <c r="G124" s="201">
        <v>10</v>
      </c>
      <c r="H124" s="202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35">
      <c r="B125" s="130" t="str">
        <f>B87</f>
        <v>Egne personalkostnader</v>
      </c>
      <c r="C125" s="198">
        <f>I125+NPV($C$11,J125:AV125)</f>
        <v>0</v>
      </c>
      <c r="D125" s="199">
        <f>C125-$C$109</f>
        <v>0</v>
      </c>
      <c r="E125" s="200">
        <f>E88</f>
        <v>0</v>
      </c>
      <c r="F125" s="130"/>
      <c r="G125" s="201">
        <v>11</v>
      </c>
      <c r="H125" s="202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35">
      <c r="B126" s="130" t="str">
        <f>B91</f>
        <v>Andre investeringskostnader</v>
      </c>
      <c r="C126" s="198">
        <f>I126+NPV($C$11,J126:AV126)</f>
        <v>0</v>
      </c>
      <c r="D126" s="199">
        <f>C126-$C$109</f>
        <v>0</v>
      </c>
      <c r="E126" s="200">
        <f>E92</f>
        <v>0</v>
      </c>
      <c r="F126" s="130"/>
      <c r="G126" s="201">
        <v>12</v>
      </c>
      <c r="H126" s="202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35">
      <c r="B127" s="130" t="str">
        <f>B95</f>
        <v>PLACEHOLDER</v>
      </c>
      <c r="C127" s="4"/>
      <c r="D127" s="131"/>
      <c r="E127" s="132"/>
      <c r="G127" s="56"/>
      <c r="H127" s="40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35">
      <c r="B128" s="130" t="str">
        <f>B99</f>
        <v>PLACEHOLDER</v>
      </c>
      <c r="C128" s="4"/>
      <c r="D128" s="131"/>
      <c r="E128" s="132"/>
      <c r="G128" s="56"/>
      <c r="H128" s="40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35">
      <c r="B129" s="188" t="s">
        <v>140</v>
      </c>
      <c r="C129" s="203">
        <f>I129+NPV($C$11,J129:AV129)</f>
        <v>0</v>
      </c>
      <c r="D129" s="204">
        <f>C129-$C$109</f>
        <v>0</v>
      </c>
      <c r="E129" s="205"/>
      <c r="F129" s="188"/>
      <c r="G129" s="188" t="s">
        <v>140</v>
      </c>
      <c r="H129" s="206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defaultColWidth="11.453125" defaultRowHeight="14.5" x14ac:dyDescent="0.35"/>
  <cols>
    <col min="3" max="3" width="36.81640625" bestFit="1" customWidth="1"/>
    <col min="5" max="5" width="43.90625" bestFit="1" customWidth="1"/>
    <col min="7" max="7" width="30.08984375" bestFit="1" customWidth="1"/>
    <col min="9" max="9" width="43.90625" bestFit="1" customWidth="1"/>
  </cols>
  <sheetData>
    <row r="2" spans="3:14" x14ac:dyDescent="0.35">
      <c r="C2" s="5" t="s">
        <v>68</v>
      </c>
      <c r="E2" s="5" t="s">
        <v>158</v>
      </c>
      <c r="G2" s="5" t="s">
        <v>159</v>
      </c>
      <c r="I2" s="5" t="s">
        <v>107</v>
      </c>
      <c r="K2" s="5" t="s">
        <v>67</v>
      </c>
      <c r="N2" t="s">
        <v>216</v>
      </c>
    </row>
    <row r="3" spans="3:14" x14ac:dyDescent="0.35">
      <c r="C3" t="s">
        <v>71</v>
      </c>
      <c r="E3" t="s">
        <v>142</v>
      </c>
      <c r="G3" t="s">
        <v>153</v>
      </c>
      <c r="I3" t="s">
        <v>108</v>
      </c>
      <c r="K3" t="s">
        <v>60</v>
      </c>
      <c r="N3" t="s">
        <v>217</v>
      </c>
    </row>
    <row r="4" spans="3:14" x14ac:dyDescent="0.35">
      <c r="C4" t="s">
        <v>72</v>
      </c>
      <c r="E4" t="s">
        <v>143</v>
      </c>
      <c r="G4" t="s">
        <v>141</v>
      </c>
      <c r="I4" t="s">
        <v>19</v>
      </c>
      <c r="K4" t="s">
        <v>61</v>
      </c>
    </row>
    <row r="5" spans="3:14" x14ac:dyDescent="0.35">
      <c r="C5" t="s">
        <v>73</v>
      </c>
      <c r="E5" t="s">
        <v>144</v>
      </c>
      <c r="K5" t="s">
        <v>58</v>
      </c>
    </row>
    <row r="6" spans="3:14" x14ac:dyDescent="0.35">
      <c r="C6" t="s">
        <v>74</v>
      </c>
      <c r="E6" t="s">
        <v>154</v>
      </c>
      <c r="K6" t="s">
        <v>89</v>
      </c>
    </row>
    <row r="7" spans="3:14" x14ac:dyDescent="0.35">
      <c r="E7" t="s">
        <v>145</v>
      </c>
      <c r="K7" t="s">
        <v>62</v>
      </c>
    </row>
    <row r="8" spans="3:14" x14ac:dyDescent="0.35">
      <c r="E8" t="s">
        <v>146</v>
      </c>
      <c r="K8" t="s">
        <v>59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F80DB5C081EE4DA178CCF5A5D76A3B" ma:contentTypeVersion="15" ma:contentTypeDescription="Create a new document." ma:contentTypeScope="" ma:versionID="e9452622a1beef95316647adc3b61992">
  <xsd:schema xmlns:xsd="http://www.w3.org/2001/XMLSchema" xmlns:xs="http://www.w3.org/2001/XMLSchema" xmlns:p="http://schemas.microsoft.com/office/2006/metadata/properties" xmlns:ns2="018d71d0-c01a-4620-85f0-58fb4f36cada" xmlns:ns3="57b742c5-2fd4-49fe-8d90-9f423064f83b" targetNamespace="http://schemas.microsoft.com/office/2006/metadata/properties" ma:root="true" ma:fieldsID="8b29742ec6e66335930e27f4e57ef0f8" ns2:_="" ns3:_="">
    <xsd:import namespace="018d71d0-c01a-4620-85f0-58fb4f36cada"/>
    <xsd:import namespace="57b742c5-2fd4-49fe-8d90-9f423064f8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8d71d0-c01a-4620-85f0-58fb4f36ca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b742c5-2fd4-49fe-8d90-9f423064f83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0c7a9a99-d550-4ddb-b409-a4278c05bd11}" ma:internalName="TaxCatchAll" ma:showField="CatchAllData" ma:web="57b742c5-2fd4-49fe-8d90-9f423064f8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b742c5-2fd4-49fe-8d90-9f423064f83b" xsi:nil="true"/>
    <lcf76f155ced4ddcb4097134ff3c332f xmlns="018d71d0-c01a-4620-85f0-58fb4f36cad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D1EFF06-A8C9-40E9-8BCC-0BEFD532AC5B}"/>
</file>

<file path=customXml/itemProps2.xml><?xml version="1.0" encoding="utf-8"?>
<ds:datastoreItem xmlns:ds="http://schemas.openxmlformats.org/officeDocument/2006/customXml" ds:itemID="{74CFE296-03FF-4A2B-8C75-978DDFC3B114}"/>
</file>

<file path=customXml/itemProps3.xml><?xml version="1.0" encoding="utf-8"?>
<ds:datastoreItem xmlns:ds="http://schemas.openxmlformats.org/officeDocument/2006/customXml" ds:itemID="{81062593-0990-4B2C-98FD-F4A71E4122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VERDIER TIL ERS (skjules)</vt:lpstr>
      <vt:lpstr>LES MEG</vt:lpstr>
      <vt:lpstr>(1) Detaljerte budsjetter</vt:lpstr>
      <vt:lpstr>(2) Forutsetninger prosjekt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Martin K. Berre</cp:lastModifiedBy>
  <dcterms:created xsi:type="dcterms:W3CDTF">2024-01-22T10:59:35Z</dcterms:created>
  <dcterms:modified xsi:type="dcterms:W3CDTF">2025-01-16T08:51:31Z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0x010100E8F80DB5C081EE4DA178CCF5A5D76A3B</vt:lpwstr>
  </property>
</Properties>
</file>