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ovasf.sharepoint.com/sites/Karbonhndteringvirkemiddelutvikling/Shared Documents/General/Logistikk og verdikjede/Dokumenter til hjemmeside/"/>
    </mc:Choice>
  </mc:AlternateContent>
  <xr:revisionPtr revIDLastSave="10" documentId="13_ncr:1_{AA6D5415-8DAE-4FB3-99F2-0029AFE8A2BE}" xr6:coauthVersionLast="47" xr6:coauthVersionMax="47" xr10:uidLastSave="{FC47C836-537C-4573-9CF0-D0D61702EF6F}"/>
  <workbookProtection workbookAlgorithmName="SHA-512" workbookHashValue="TigyNEvJvAqwjOBeZZHagMPKMXDpy6BfsaD6RB0/19Zq0P+FuDmkREXBJIpRnRUMPRtfIBYiRiuXSWbdqlstTQ==" workbookSaltValue="Gk0bi481dlZ3jIirhnrzyA==" workbookSpinCount="100000" lockStructure="1"/>
  <bookViews>
    <workbookView xWindow="-120" yWindow="-120" windowWidth="29040" windowHeight="17520" tabRatio="764" firstSheet="1" activeTab="3" xr2:uid="{6374F6C5-9A89-4330-B948-ED26F1989D88}"/>
  </bookViews>
  <sheets>
    <sheet name="VERDIER TIL ERS (skjules)" sheetId="8" state="hidden" r:id="rId1"/>
    <sheet name="LES MEG" sheetId="1" r:id="rId2"/>
    <sheet name="(1) Detaljerte budsjetter" sheetId="2" r:id="rId3"/>
    <sheet name="(2) Forutsetninger prosjekt" sheetId="5" r:id="rId4"/>
    <sheet name="Kontrolltabeller" sheetId="12" r:id="rId5"/>
    <sheet name="(3) Støtteberegning og NNV" sheetId="3" r:id="rId6"/>
    <sheet name="(4) Finansieringsplan" sheetId="9" r:id="rId7"/>
    <sheet name="Sensitivitet" sheetId="11" state="hidden" r:id="rId8"/>
    <sheet name="Lister (skjules)" sheetId="7" state="hidden" r:id="rId9"/>
    <sheet name="Forutsetninger ENOVA (skjules)" sheetId="4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17" i="2" l="1"/>
  <c r="C14" i="12" l="1"/>
  <c r="C8" i="8" l="1"/>
  <c r="C7" i="8"/>
  <c r="C6" i="8"/>
  <c r="C5" i="8"/>
  <c r="K1" i="4" l="1" a="1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39" i="2"/>
  <c r="BG140" i="2"/>
  <c r="BG141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5" i="2"/>
  <c r="BG176" i="2"/>
  <c r="BG177" i="2"/>
  <c r="BG178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E41" i="12" l="1"/>
  <c r="C41" i="12"/>
  <c r="K1" i="4"/>
  <c r="C43" i="12"/>
  <c r="D46" i="12"/>
  <c r="L45" i="12"/>
  <c r="G43" i="12"/>
  <c r="K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M43" i="12" l="1"/>
  <c r="M45" i="12"/>
  <c r="M46" i="12"/>
  <c r="M48" i="12"/>
  <c r="F49" i="12"/>
  <c r="F51" i="12" s="1"/>
  <c r="M47" i="12"/>
  <c r="M41" i="12"/>
  <c r="C49" i="12"/>
  <c r="J49" i="12"/>
  <c r="J51" i="12" s="1"/>
  <c r="M42" i="12"/>
  <c r="G49" i="12"/>
  <c r="G50" i="12" s="1"/>
  <c r="E49" i="12"/>
  <c r="K49" i="12"/>
  <c r="K51" i="12" s="1"/>
  <c r="M44" i="12"/>
  <c r="L49" i="12"/>
  <c r="L50" i="12" s="1"/>
  <c r="H49" i="12"/>
  <c r="H50" i="12" s="1"/>
  <c r="I49" i="12"/>
  <c r="I51" i="12" s="1"/>
  <c r="D49" i="12"/>
  <c r="M31" i="12"/>
  <c r="M18" i="12"/>
  <c r="G3" i="5"/>
  <c r="F50" i="12" l="1"/>
  <c r="L51" i="12"/>
  <c r="G51" i="12"/>
  <c r="J50" i="12"/>
  <c r="K50" i="12"/>
  <c r="I50" i="12"/>
  <c r="M49" i="12"/>
  <c r="H51" i="12"/>
  <c r="D18" i="3"/>
  <c r="B118" i="11" l="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AN109" i="11" l="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C109" i="11" l="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I129" i="11" l="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2" i="3" l="1"/>
  <c r="D17" i="3" l="1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1" i="3" s="1"/>
  <c r="AK17" i="2"/>
  <c r="AG21" i="3" s="1"/>
  <c r="AL17" i="2"/>
  <c r="AH21" i="3" s="1"/>
  <c r="AM17" i="2"/>
  <c r="AI21" i="3" s="1"/>
  <c r="AN17" i="2"/>
  <c r="AJ21" i="3" s="1"/>
  <c r="AO17" i="2"/>
  <c r="AK21" i="3" s="1"/>
  <c r="AP17" i="2"/>
  <c r="AL21" i="3" s="1"/>
  <c r="AQ17" i="2"/>
  <c r="AM21" i="3" s="1"/>
  <c r="AR17" i="2"/>
  <c r="AN21" i="3" s="1"/>
  <c r="AS17" i="2"/>
  <c r="AO21" i="3" s="1"/>
  <c r="AT17" i="2"/>
  <c r="AP21" i="3" s="1"/>
  <c r="AU17" i="2"/>
  <c r="AQ21" i="3" s="1"/>
  <c r="AV17" i="2"/>
  <c r="AR21" i="3" s="1"/>
  <c r="AW17" i="2"/>
  <c r="AS21" i="3" s="1"/>
  <c r="AX17" i="2"/>
  <c r="AT21" i="3" s="1"/>
  <c r="AY17" i="2"/>
  <c r="AU21" i="3" s="1"/>
  <c r="AZ17" i="2"/>
  <c r="AV21" i="3" s="1"/>
  <c r="BA17" i="2"/>
  <c r="AW21" i="3" s="1"/>
  <c r="BB17" i="2"/>
  <c r="AX21" i="3" s="1"/>
  <c r="BC17" i="2"/>
  <c r="AY21" i="3" s="1"/>
  <c r="BD17" i="2"/>
  <c r="AZ21" i="3" s="1"/>
  <c r="BE17" i="2"/>
  <c r="BA21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1" i="3" s="1"/>
  <c r="AL136" i="2"/>
  <c r="AH31" i="3" s="1"/>
  <c r="AM136" i="2"/>
  <c r="AI31" i="3" s="1"/>
  <c r="AN136" i="2"/>
  <c r="AO136" i="2"/>
  <c r="AP136" i="2"/>
  <c r="AL31" i="3" s="1"/>
  <c r="AQ136" i="2"/>
  <c r="AM31" i="3" s="1"/>
  <c r="AR136" i="2"/>
  <c r="AN31" i="3" s="1"/>
  <c r="AS136" i="2"/>
  <c r="AT136" i="2"/>
  <c r="AU136" i="2"/>
  <c r="AQ31" i="3" s="1"/>
  <c r="AV136" i="2"/>
  <c r="AR31" i="3" s="1"/>
  <c r="AW136" i="2"/>
  <c r="AS31" i="3" s="1"/>
  <c r="AX136" i="2"/>
  <c r="AT31" i="3" s="1"/>
  <c r="AY136" i="2"/>
  <c r="AU31" i="3" s="1"/>
  <c r="AZ136" i="2"/>
  <c r="AV31" i="3" s="1"/>
  <c r="BA136" i="2"/>
  <c r="BB136" i="2"/>
  <c r="AX31" i="3" s="1"/>
  <c r="BC136" i="2"/>
  <c r="AY31" i="3" s="1"/>
  <c r="BD136" i="2"/>
  <c r="AZ31" i="3" s="1"/>
  <c r="BE136" i="2"/>
  <c r="BA31" i="3" s="1"/>
  <c r="AJ159" i="2"/>
  <c r="AK159" i="2"/>
  <c r="AG32" i="3" s="1"/>
  <c r="AL159" i="2"/>
  <c r="AH32" i="3" s="1"/>
  <c r="AM159" i="2"/>
  <c r="AI32" i="3" s="1"/>
  <c r="AN159" i="2"/>
  <c r="AJ32" i="3" s="1"/>
  <c r="AO159" i="2"/>
  <c r="AK32" i="3" s="1"/>
  <c r="AP159" i="2"/>
  <c r="AQ159" i="2"/>
  <c r="AM32" i="3" s="1"/>
  <c r="AR159" i="2"/>
  <c r="AN32" i="3" s="1"/>
  <c r="AS159" i="2"/>
  <c r="AO32" i="3" s="1"/>
  <c r="AT159" i="2"/>
  <c r="AP32" i="3" s="1"/>
  <c r="AU159" i="2"/>
  <c r="AQ32" i="3" s="1"/>
  <c r="AV159" i="2"/>
  <c r="AW159" i="2"/>
  <c r="AS32" i="3" s="1"/>
  <c r="AX159" i="2"/>
  <c r="AT32" i="3" s="1"/>
  <c r="AY159" i="2"/>
  <c r="AU32" i="3" s="1"/>
  <c r="AZ159" i="2"/>
  <c r="AV32" i="3" s="1"/>
  <c r="BA159" i="2"/>
  <c r="AW32" i="3" s="1"/>
  <c r="BB159" i="2"/>
  <c r="AX32" i="3" s="1"/>
  <c r="BC159" i="2"/>
  <c r="AY32" i="3" s="1"/>
  <c r="BD159" i="2"/>
  <c r="AZ32" i="3" s="1"/>
  <c r="BE159" i="2"/>
  <c r="BA32" i="3" s="1"/>
  <c r="AJ179" i="2"/>
  <c r="AK179" i="2"/>
  <c r="AL179" i="2"/>
  <c r="AH33" i="3" s="1"/>
  <c r="AG19" i="8" s="1"/>
  <c r="AM179" i="2"/>
  <c r="AI33" i="3" s="1"/>
  <c r="AH19" i="8" s="1"/>
  <c r="AN179" i="2"/>
  <c r="AJ33" i="3" s="1"/>
  <c r="AI19" i="8" s="1"/>
  <c r="AO179" i="2"/>
  <c r="AK33" i="3" s="1"/>
  <c r="AJ19" i="8" s="1"/>
  <c r="AP179" i="2"/>
  <c r="AL33" i="3" s="1"/>
  <c r="AK19" i="8" s="1"/>
  <c r="AQ179" i="2"/>
  <c r="AM33" i="3" s="1"/>
  <c r="AL19" i="8" s="1"/>
  <c r="AR179" i="2"/>
  <c r="AN33" i="3" s="1"/>
  <c r="AM19" i="8" s="1"/>
  <c r="AS179" i="2"/>
  <c r="AO33" i="3" s="1"/>
  <c r="AN19" i="8" s="1"/>
  <c r="AT179" i="2"/>
  <c r="AP33" i="3" s="1"/>
  <c r="AO19" i="8" s="1"/>
  <c r="AU179" i="2"/>
  <c r="AQ33" i="3" s="1"/>
  <c r="AP19" i="8" s="1"/>
  <c r="AV179" i="2"/>
  <c r="AR33" i="3" s="1"/>
  <c r="AQ19" i="8" s="1"/>
  <c r="AW179" i="2"/>
  <c r="AS33" i="3" s="1"/>
  <c r="AR19" i="8" s="1"/>
  <c r="AX179" i="2"/>
  <c r="AT33" i="3" s="1"/>
  <c r="AS19" i="8" s="1"/>
  <c r="AY179" i="2"/>
  <c r="AU33" i="3" s="1"/>
  <c r="AT19" i="8" s="1"/>
  <c r="AZ179" i="2"/>
  <c r="AV33" i="3" s="1"/>
  <c r="AU19" i="8" s="1"/>
  <c r="BA179" i="2"/>
  <c r="AW33" i="3" s="1"/>
  <c r="AV19" i="8" s="1"/>
  <c r="BB179" i="2"/>
  <c r="AX33" i="3" s="1"/>
  <c r="AW19" i="8" s="1"/>
  <c r="BC179" i="2"/>
  <c r="AY33" i="3" s="1"/>
  <c r="AX19" i="8" s="1"/>
  <c r="BD179" i="2"/>
  <c r="AZ33" i="3" s="1"/>
  <c r="AY19" i="8" s="1"/>
  <c r="BE179" i="2"/>
  <c r="BA33" i="3" s="1"/>
  <c r="AZ19" i="8" s="1"/>
  <c r="C17" i="8"/>
  <c r="D17" i="8" l="1"/>
  <c r="BG114" i="2"/>
  <c r="H3" i="5"/>
  <c r="E18" i="3"/>
  <c r="BA24" i="3"/>
  <c r="AO24" i="3"/>
  <c r="J23" i="3"/>
  <c r="V23" i="3"/>
  <c r="AH23" i="3"/>
  <c r="AT23" i="3"/>
  <c r="AZ24" i="3"/>
  <c r="K23" i="3"/>
  <c r="W23" i="3"/>
  <c r="AI23" i="3"/>
  <c r="AU23" i="3"/>
  <c r="AA23" i="3"/>
  <c r="AN23" i="3"/>
  <c r="AG23" i="3"/>
  <c r="AY24" i="3"/>
  <c r="AM24" i="3"/>
  <c r="L23" i="3"/>
  <c r="X23" i="3"/>
  <c r="AJ23" i="3"/>
  <c r="AM23" i="3"/>
  <c r="I23" i="3"/>
  <c r="AS23" i="3"/>
  <c r="AN24" i="3"/>
  <c r="AX24" i="3"/>
  <c r="AL24" i="3"/>
  <c r="AV24" i="3"/>
  <c r="AJ24" i="3"/>
  <c r="O23" i="3"/>
  <c r="AI24" i="3"/>
  <c r="P23" i="3"/>
  <c r="AP24" i="3"/>
  <c r="U23" i="3"/>
  <c r="AW24" i="3"/>
  <c r="AK24" i="3"/>
  <c r="N23" i="3"/>
  <c r="Z23" i="3"/>
  <c r="AL23" i="3"/>
  <c r="AX23" i="3"/>
  <c r="AY23" i="3"/>
  <c r="AZ23" i="3"/>
  <c r="AT24" i="3"/>
  <c r="AH24" i="3"/>
  <c r="E23" i="3"/>
  <c r="Q23" i="3"/>
  <c r="AC23" i="3"/>
  <c r="AO23" i="3"/>
  <c r="BA23" i="3"/>
  <c r="F23" i="3"/>
  <c r="R23" i="3"/>
  <c r="AD23" i="3"/>
  <c r="AP23" i="3"/>
  <c r="D23" i="3"/>
  <c r="AG24" i="3"/>
  <c r="AR24" i="3"/>
  <c r="AF24" i="3"/>
  <c r="G23" i="3"/>
  <c r="S23" i="3"/>
  <c r="AE23" i="3"/>
  <c r="AQ23" i="3"/>
  <c r="J2" i="2"/>
  <c r="AU24" i="3"/>
  <c r="AB23" i="3"/>
  <c r="AS24" i="3"/>
  <c r="AQ24" i="3"/>
  <c r="H23" i="3"/>
  <c r="T23" i="3"/>
  <c r="AF23" i="3"/>
  <c r="AR23" i="3"/>
  <c r="AQ116" i="2"/>
  <c r="BC116" i="2"/>
  <c r="H116" i="2"/>
  <c r="AN116" i="2"/>
  <c r="AZ116" i="2"/>
  <c r="AO116" i="2"/>
  <c r="BA116" i="2"/>
  <c r="AV23" i="3"/>
  <c r="AY116" i="2"/>
  <c r="AM116" i="2"/>
  <c r="AX116" i="2"/>
  <c r="AL116" i="2"/>
  <c r="AW23" i="3"/>
  <c r="AK23" i="3"/>
  <c r="AK42" i="3" s="1"/>
  <c r="Y23" i="3"/>
  <c r="M23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W41" i="2"/>
  <c r="AK41" i="2"/>
  <c r="AP181" i="2"/>
  <c r="AN181" i="2"/>
  <c r="BA181" i="2"/>
  <c r="AO181" i="2"/>
  <c r="BD41" i="2"/>
  <c r="AR41" i="2"/>
  <c r="AV41" i="2"/>
  <c r="AY41" i="2"/>
  <c r="AM41" i="2"/>
  <c r="AV181" i="2"/>
  <c r="AJ181" i="2"/>
  <c r="AT181" i="2"/>
  <c r="AZ41" i="2"/>
  <c r="AK181" i="2"/>
  <c r="AX181" i="2"/>
  <c r="AJ41" i="2"/>
  <c r="AR32" i="3"/>
  <c r="AR34" i="3" s="1"/>
  <c r="BE41" i="2"/>
  <c r="AS41" i="2"/>
  <c r="AL181" i="2"/>
  <c r="AN41" i="2"/>
  <c r="AZ181" i="2"/>
  <c r="AX41" i="2"/>
  <c r="AL41" i="2"/>
  <c r="AT41" i="2"/>
  <c r="AL32" i="3"/>
  <c r="AL34" i="3" s="1"/>
  <c r="AP31" i="3"/>
  <c r="AP34" i="3" s="1"/>
  <c r="BB181" i="2"/>
  <c r="AJ31" i="3"/>
  <c r="AJ34" i="3" s="1"/>
  <c r="AY181" i="2"/>
  <c r="AU41" i="2"/>
  <c r="AS181" i="2"/>
  <c r="BC41" i="2"/>
  <c r="AQ41" i="2"/>
  <c r="BB41" i="2"/>
  <c r="AM181" i="2"/>
  <c r="BC181" i="2"/>
  <c r="AQ181" i="2"/>
  <c r="BA41" i="2"/>
  <c r="AO41" i="2"/>
  <c r="AP41" i="2"/>
  <c r="AU181" i="2"/>
  <c r="AW31" i="3"/>
  <c r="AW34" i="3" s="1"/>
  <c r="AK31" i="3"/>
  <c r="AK34" i="3" s="1"/>
  <c r="AG33" i="3"/>
  <c r="AF19" i="8" s="1"/>
  <c r="BE181" i="2"/>
  <c r="BD181" i="2"/>
  <c r="AR181" i="2"/>
  <c r="AO31" i="3"/>
  <c r="AO34" i="3" s="1"/>
  <c r="AW181" i="2"/>
  <c r="AN34" i="3"/>
  <c r="AZ34" i="3"/>
  <c r="AS34" i="3"/>
  <c r="AX34" i="3"/>
  <c r="AT34" i="3"/>
  <c r="AH34" i="3"/>
  <c r="AQ34" i="3"/>
  <c r="BA34" i="3"/>
  <c r="AY34" i="3"/>
  <c r="AM34" i="3"/>
  <c r="AV34" i="3"/>
  <c r="AU34" i="3"/>
  <c r="AI34" i="3"/>
  <c r="E17" i="8" l="1"/>
  <c r="AL42" i="3"/>
  <c r="C50" i="12"/>
  <c r="C51" i="12"/>
  <c r="AW42" i="3"/>
  <c r="C20" i="12"/>
  <c r="C19" i="12"/>
  <c r="I3" i="5"/>
  <c r="F18" i="3"/>
  <c r="AI42" i="3"/>
  <c r="AR42" i="3"/>
  <c r="AT42" i="3"/>
  <c r="AS42" i="3"/>
  <c r="AO42" i="3"/>
  <c r="AJ42" i="3"/>
  <c r="AV42" i="3"/>
  <c r="AY42" i="3"/>
  <c r="AQ42" i="3"/>
  <c r="AU42" i="3"/>
  <c r="AM42" i="3"/>
  <c r="BA42" i="3"/>
  <c r="AX42" i="3"/>
  <c r="AH42" i="3"/>
  <c r="AZ42" i="3"/>
  <c r="AP42" i="3"/>
  <c r="AG42" i="3"/>
  <c r="AN42" i="3"/>
  <c r="AJ119" i="2"/>
  <c r="AG22" i="3"/>
  <c r="AM22" i="3"/>
  <c r="BC119" i="2"/>
  <c r="AJ22" i="3"/>
  <c r="AY119" i="2"/>
  <c r="BA119" i="2"/>
  <c r="AS22" i="3"/>
  <c r="AI22" i="3"/>
  <c r="K2" i="2"/>
  <c r="AK22" i="3"/>
  <c r="BD119" i="2"/>
  <c r="AT119" i="2"/>
  <c r="AV22" i="3"/>
  <c r="AL119" i="2"/>
  <c r="BB119" i="2"/>
  <c r="AX119" i="2"/>
  <c r="AU119" i="2"/>
  <c r="AO22" i="3"/>
  <c r="AV119" i="2"/>
  <c r="AP119" i="2"/>
  <c r="BE119" i="2"/>
  <c r="AR119" i="2"/>
  <c r="AW119" i="2"/>
  <c r="AM119" i="2"/>
  <c r="BA22" i="3"/>
  <c r="AK119" i="2"/>
  <c r="AU22" i="3"/>
  <c r="AQ119" i="2"/>
  <c r="AN119" i="2"/>
  <c r="AS119" i="2"/>
  <c r="AZ22" i="3"/>
  <c r="AN22" i="3"/>
  <c r="AR22" i="3"/>
  <c r="AZ119" i="2"/>
  <c r="AH22" i="3"/>
  <c r="AX22" i="3"/>
  <c r="AY22" i="3"/>
  <c r="AT22" i="3"/>
  <c r="AO119" i="2"/>
  <c r="AL22" i="3"/>
  <c r="AW22" i="3"/>
  <c r="AQ22" i="3"/>
  <c r="AP22" i="3"/>
  <c r="AG34" i="3"/>
  <c r="F17" i="8" l="1"/>
  <c r="E18" i="8"/>
  <c r="J3" i="5"/>
  <c r="G18" i="3"/>
  <c r="AH43" i="3"/>
  <c r="AK43" i="3"/>
  <c r="AR43" i="3"/>
  <c r="AN43" i="3"/>
  <c r="AI43" i="3"/>
  <c r="AP43" i="3"/>
  <c r="AZ43" i="3"/>
  <c r="AS43" i="3"/>
  <c r="AQ43" i="3"/>
  <c r="AW43" i="3"/>
  <c r="AL43" i="3"/>
  <c r="AU43" i="3"/>
  <c r="AJ43" i="3"/>
  <c r="AT43" i="3"/>
  <c r="AM43" i="3"/>
  <c r="AO43" i="3"/>
  <c r="AY43" i="3"/>
  <c r="BA43" i="3"/>
  <c r="BA63" i="3" s="1"/>
  <c r="AV43" i="3"/>
  <c r="AG43" i="3"/>
  <c r="AX43" i="3"/>
  <c r="AS25" i="3"/>
  <c r="AN25" i="3"/>
  <c r="AJ25" i="3"/>
  <c r="AO25" i="3"/>
  <c r="AW25" i="3"/>
  <c r="AY25" i="3"/>
  <c r="AH25" i="3"/>
  <c r="AR25" i="3"/>
  <c r="AP25" i="3"/>
  <c r="AZ25" i="3"/>
  <c r="AU25" i="3"/>
  <c r="AQ25" i="3"/>
  <c r="AL25" i="3"/>
  <c r="AM25" i="3"/>
  <c r="AV25" i="3"/>
  <c r="AG25" i="3"/>
  <c r="AT25" i="3"/>
  <c r="AK25" i="3"/>
  <c r="AX25" i="3"/>
  <c r="AI25" i="3"/>
  <c r="L2" i="2"/>
  <c r="BA25" i="3"/>
  <c r="G17" i="8" l="1"/>
  <c r="F18" i="8"/>
  <c r="K3" i="5"/>
  <c r="H18" i="3"/>
  <c r="AQ63" i="3"/>
  <c r="AT63" i="3"/>
  <c r="AO63" i="3"/>
  <c r="AY63" i="3"/>
  <c r="AU63" i="3"/>
  <c r="AK63" i="3"/>
  <c r="AW63" i="3"/>
  <c r="AV63" i="3"/>
  <c r="AG63" i="3"/>
  <c r="AZ63" i="3"/>
  <c r="AP63" i="3"/>
  <c r="AJ63" i="3"/>
  <c r="AI63" i="3"/>
  <c r="AM63" i="3"/>
  <c r="AR63" i="3"/>
  <c r="AN63" i="3"/>
  <c r="AX63" i="3"/>
  <c r="AL63" i="3"/>
  <c r="AH63" i="3"/>
  <c r="AS63" i="3"/>
  <c r="M2" i="2"/>
  <c r="H17" i="8" l="1"/>
  <c r="G18" i="8"/>
  <c r="L3" i="5"/>
  <c r="I18" i="3"/>
  <c r="N2" i="2"/>
  <c r="I17" i="8" l="1"/>
  <c r="H18" i="8"/>
  <c r="M3" i="5"/>
  <c r="J18" i="3"/>
  <c r="O2" i="2"/>
  <c r="J17" i="8" l="1"/>
  <c r="I18" i="8"/>
  <c r="N3" i="5"/>
  <c r="K18" i="3"/>
  <c r="P2" i="2"/>
  <c r="K17" i="8" l="1"/>
  <c r="J18" i="8"/>
  <c r="O3" i="5"/>
  <c r="L18" i="3"/>
  <c r="Q2" i="2"/>
  <c r="L17" i="8" l="1"/>
  <c r="K18" i="8"/>
  <c r="P3" i="5"/>
  <c r="M18" i="3"/>
  <c r="R2" i="2"/>
  <c r="M17" i="8" l="1"/>
  <c r="L18" i="8"/>
  <c r="Q3" i="5"/>
  <c r="N18" i="3"/>
  <c r="S2" i="2"/>
  <c r="N17" i="8" l="1"/>
  <c r="M18" i="8"/>
  <c r="R3" i="5"/>
  <c r="O18" i="3"/>
  <c r="T2" i="2"/>
  <c r="O17" i="8" l="1"/>
  <c r="N18" i="8"/>
  <c r="S3" i="5"/>
  <c r="P18" i="3"/>
  <c r="U2" i="2"/>
  <c r="P17" i="8" l="1"/>
  <c r="O18" i="8"/>
  <c r="T3" i="5"/>
  <c r="Q18" i="3"/>
  <c r="V2" i="2"/>
  <c r="Q17" i="8" l="1"/>
  <c r="P18" i="8"/>
  <c r="U3" i="5"/>
  <c r="R18" i="3"/>
  <c r="W2" i="2"/>
  <c r="R17" i="8" l="1"/>
  <c r="Q18" i="8"/>
  <c r="V3" i="5"/>
  <c r="S18" i="3"/>
  <c r="X2" i="2"/>
  <c r="S17" i="8" l="1"/>
  <c r="R18" i="8"/>
  <c r="W3" i="5"/>
  <c r="T18" i="3"/>
  <c r="Y2" i="2"/>
  <c r="T17" i="8" l="1"/>
  <c r="S18" i="8"/>
  <c r="X3" i="5"/>
  <c r="U18" i="3"/>
  <c r="Z2" i="2"/>
  <c r="U17" i="8" l="1"/>
  <c r="T18" i="8"/>
  <c r="Y3" i="5"/>
  <c r="V18" i="3"/>
  <c r="AA2" i="2"/>
  <c r="V17" i="8" l="1"/>
  <c r="U18" i="8"/>
  <c r="Z3" i="5"/>
  <c r="W18" i="3"/>
  <c r="AB2" i="2"/>
  <c r="W17" i="8" l="1"/>
  <c r="V18" i="8"/>
  <c r="AA3" i="5"/>
  <c r="X18" i="3"/>
  <c r="AC2" i="2"/>
  <c r="X17" i="8" l="1"/>
  <c r="W18" i="8"/>
  <c r="AB3" i="5"/>
  <c r="Y18" i="3"/>
  <c r="AD2" i="2"/>
  <c r="Y17" i="8" l="1"/>
  <c r="X18" i="8"/>
  <c r="AC3" i="5"/>
  <c r="Z18" i="3"/>
  <c r="AE2" i="2"/>
  <c r="Z17" i="8" l="1"/>
  <c r="Y18" i="8"/>
  <c r="AD3" i="5"/>
  <c r="AA18" i="3"/>
  <c r="AF2" i="2"/>
  <c r="AA17" i="8" l="1"/>
  <c r="Z18" i="8"/>
  <c r="AE3" i="5"/>
  <c r="AB18" i="3"/>
  <c r="AG2" i="2"/>
  <c r="AB17" i="8" l="1"/>
  <c r="AA18" i="8"/>
  <c r="AF3" i="5"/>
  <c r="AC18" i="3"/>
  <c r="AH2" i="2"/>
  <c r="AC17" i="8" l="1"/>
  <c r="AB18" i="8"/>
  <c r="AG3" i="5"/>
  <c r="AD18" i="3"/>
  <c r="AI2" i="2"/>
  <c r="AD17" i="8" l="1"/>
  <c r="AC18" i="8"/>
  <c r="AH3" i="5"/>
  <c r="AE18" i="3"/>
  <c r="AJ2" i="2"/>
  <c r="AE17" i="8" l="1"/>
  <c r="AD18" i="8"/>
  <c r="AI3" i="5"/>
  <c r="AF18" i="3"/>
  <c r="AK2" i="2"/>
  <c r="AF17" i="8" l="1"/>
  <c r="AE18" i="8"/>
  <c r="AJ3" i="5"/>
  <c r="AG18" i="3"/>
  <c r="AL2" i="2"/>
  <c r="AG17" i="8" l="1"/>
  <c r="AF18" i="8"/>
  <c r="AK3" i="5"/>
  <c r="AH18" i="3"/>
  <c r="AM2" i="2"/>
  <c r="AH17" i="8" l="1"/>
  <c r="AG18" i="8"/>
  <c r="AG21" i="8"/>
  <c r="AL3" i="5"/>
  <c r="AI18" i="3"/>
  <c r="AN2" i="2"/>
  <c r="H1" i="2"/>
  <c r="G10" i="5" s="1"/>
  <c r="AI17" i="8" l="1"/>
  <c r="AH18" i="8"/>
  <c r="AH21" i="8"/>
  <c r="C13" i="12"/>
  <c r="H3" i="2"/>
  <c r="G5" i="5" s="1"/>
  <c r="G2" i="5"/>
  <c r="AM3" i="5"/>
  <c r="AJ18" i="3"/>
  <c r="I16" i="11"/>
  <c r="AO2" i="2"/>
  <c r="I1" i="2"/>
  <c r="E17" i="3"/>
  <c r="F17" i="3" s="1"/>
  <c r="G17" i="3" s="1"/>
  <c r="H17" i="3" s="1"/>
  <c r="I17" i="3" s="1"/>
  <c r="J17" i="3" s="1"/>
  <c r="K17" i="3" s="1"/>
  <c r="L17" i="3" s="1"/>
  <c r="M17" i="3" s="1"/>
  <c r="N17" i="3" s="1"/>
  <c r="O17" i="3" s="1"/>
  <c r="P17" i="3" s="1"/>
  <c r="Q17" i="3" s="1"/>
  <c r="R17" i="3" s="1"/>
  <c r="S17" i="3" s="1"/>
  <c r="T17" i="3" s="1"/>
  <c r="U17" i="3" s="1"/>
  <c r="V17" i="3" s="1"/>
  <c r="W17" i="3" s="1"/>
  <c r="X17" i="3" s="1"/>
  <c r="Y17" i="3" s="1"/>
  <c r="Z17" i="3" s="1"/>
  <c r="AA17" i="3" s="1"/>
  <c r="AB17" i="3" s="1"/>
  <c r="AC17" i="3" s="1"/>
  <c r="AD17" i="3" s="1"/>
  <c r="AE17" i="3" s="1"/>
  <c r="AF17" i="3" s="1"/>
  <c r="AG17" i="3" s="1"/>
  <c r="I179" i="2"/>
  <c r="J179" i="2"/>
  <c r="K179" i="2"/>
  <c r="L179" i="2"/>
  <c r="M179" i="2"/>
  <c r="N179" i="2"/>
  <c r="O179" i="2"/>
  <c r="P179" i="2"/>
  <c r="Q179" i="2"/>
  <c r="R179" i="2"/>
  <c r="N33" i="3" s="1"/>
  <c r="M19" i="8" s="1"/>
  <c r="S179" i="2"/>
  <c r="O33" i="3" s="1"/>
  <c r="N19" i="8" s="1"/>
  <c r="T179" i="2"/>
  <c r="P33" i="3" s="1"/>
  <c r="O19" i="8" s="1"/>
  <c r="U179" i="2"/>
  <c r="Q33" i="3" s="1"/>
  <c r="P19" i="8" s="1"/>
  <c r="V179" i="2"/>
  <c r="R33" i="3" s="1"/>
  <c r="Q19" i="8" s="1"/>
  <c r="W179" i="2"/>
  <c r="S33" i="3" s="1"/>
  <c r="R19" i="8" s="1"/>
  <c r="X179" i="2"/>
  <c r="T33" i="3" s="1"/>
  <c r="S19" i="8" s="1"/>
  <c r="Y179" i="2"/>
  <c r="U33" i="3" s="1"/>
  <c r="T19" i="8" s="1"/>
  <c r="Z179" i="2"/>
  <c r="V33" i="3" s="1"/>
  <c r="U19" i="8" s="1"/>
  <c r="AA179" i="2"/>
  <c r="W33" i="3" s="1"/>
  <c r="V19" i="8" s="1"/>
  <c r="AB179" i="2"/>
  <c r="X33" i="3" s="1"/>
  <c r="W19" i="8" s="1"/>
  <c r="AC179" i="2"/>
  <c r="Y33" i="3" s="1"/>
  <c r="X19" i="8" s="1"/>
  <c r="AD179" i="2"/>
  <c r="Z33" i="3" s="1"/>
  <c r="Y19" i="8" s="1"/>
  <c r="AE179" i="2"/>
  <c r="AA33" i="3" s="1"/>
  <c r="Z19" i="8" s="1"/>
  <c r="AF179" i="2"/>
  <c r="AB33" i="3" s="1"/>
  <c r="AA19" i="8" s="1"/>
  <c r="AG179" i="2"/>
  <c r="AC33" i="3" s="1"/>
  <c r="AB19" i="8" s="1"/>
  <c r="AH179" i="2"/>
  <c r="AD33" i="3" s="1"/>
  <c r="AC19" i="8" s="1"/>
  <c r="AI179" i="2"/>
  <c r="AE33" i="3" s="1"/>
  <c r="AD19" i="8" s="1"/>
  <c r="AF33" i="3"/>
  <c r="H179" i="2"/>
  <c r="I136" i="2"/>
  <c r="E31" i="3" s="1"/>
  <c r="J136" i="2"/>
  <c r="F31" i="3" s="1"/>
  <c r="K136" i="2"/>
  <c r="G31" i="3" s="1"/>
  <c r="L136" i="2"/>
  <c r="H31" i="3" s="1"/>
  <c r="M136" i="2"/>
  <c r="I31" i="3" s="1"/>
  <c r="N136" i="2"/>
  <c r="J31" i="3" s="1"/>
  <c r="O136" i="2"/>
  <c r="K31" i="3" s="1"/>
  <c r="P136" i="2"/>
  <c r="L31" i="3" s="1"/>
  <c r="Q136" i="2"/>
  <c r="M31" i="3" s="1"/>
  <c r="R136" i="2"/>
  <c r="N31" i="3" s="1"/>
  <c r="S136" i="2"/>
  <c r="O31" i="3" s="1"/>
  <c r="T136" i="2"/>
  <c r="P31" i="3" s="1"/>
  <c r="Q31" i="3"/>
  <c r="V136" i="2"/>
  <c r="R31" i="3" s="1"/>
  <c r="W136" i="2"/>
  <c r="S31" i="3" s="1"/>
  <c r="X136" i="2"/>
  <c r="T31" i="3" s="1"/>
  <c r="Y136" i="2"/>
  <c r="U31" i="3" s="1"/>
  <c r="Z136" i="2"/>
  <c r="V31" i="3" s="1"/>
  <c r="AA136" i="2"/>
  <c r="W31" i="3" s="1"/>
  <c r="AB136" i="2"/>
  <c r="X31" i="3" s="1"/>
  <c r="AC136" i="2"/>
  <c r="Y31" i="3" s="1"/>
  <c r="AD136" i="2"/>
  <c r="Z31" i="3" s="1"/>
  <c r="AE136" i="2"/>
  <c r="AA31" i="3" s="1"/>
  <c r="AF136" i="2"/>
  <c r="AB31" i="3" s="1"/>
  <c r="AG136" i="2"/>
  <c r="AC31" i="3" s="1"/>
  <c r="AH136" i="2"/>
  <c r="AD31" i="3" s="1"/>
  <c r="AI136" i="2"/>
  <c r="AE31" i="3" s="1"/>
  <c r="AF31" i="3"/>
  <c r="H136" i="2"/>
  <c r="I95" i="2"/>
  <c r="BG95" i="2" s="1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4" i="3"/>
  <c r="C18" i="8" s="1"/>
  <c r="O17" i="2"/>
  <c r="K21" i="3" s="1"/>
  <c r="P17" i="2"/>
  <c r="L21" i="3" s="1"/>
  <c r="Q17" i="2"/>
  <c r="M21" i="3" s="1"/>
  <c r="R17" i="2"/>
  <c r="N21" i="3" s="1"/>
  <c r="S17" i="2"/>
  <c r="O21" i="3" s="1"/>
  <c r="T17" i="2"/>
  <c r="P21" i="3" s="1"/>
  <c r="U17" i="2"/>
  <c r="Q21" i="3" s="1"/>
  <c r="V17" i="2"/>
  <c r="R21" i="3" s="1"/>
  <c r="W17" i="2"/>
  <c r="S21" i="3" s="1"/>
  <c r="X17" i="2"/>
  <c r="T21" i="3" s="1"/>
  <c r="Y17" i="2"/>
  <c r="U21" i="3" s="1"/>
  <c r="Z17" i="2"/>
  <c r="V21" i="3" s="1"/>
  <c r="AA17" i="2"/>
  <c r="W21" i="3" s="1"/>
  <c r="AB17" i="2"/>
  <c r="X21" i="3" s="1"/>
  <c r="AC17" i="2"/>
  <c r="Y21" i="3" s="1"/>
  <c r="AD17" i="2"/>
  <c r="Z21" i="3" s="1"/>
  <c r="AE17" i="2"/>
  <c r="AA21" i="3" s="1"/>
  <c r="AF17" i="2"/>
  <c r="AB21" i="3" s="1"/>
  <c r="AG17" i="2"/>
  <c r="AC21" i="3" s="1"/>
  <c r="AH17" i="2"/>
  <c r="AD21" i="3" s="1"/>
  <c r="AI17" i="2"/>
  <c r="AE21" i="3" s="1"/>
  <c r="AF42" i="3" l="1"/>
  <c r="AE19" i="8"/>
  <c r="G55" i="5"/>
  <c r="AJ17" i="8"/>
  <c r="AI18" i="8"/>
  <c r="AI21" i="8"/>
  <c r="C26" i="12"/>
  <c r="C40" i="12"/>
  <c r="C12" i="12"/>
  <c r="C21" i="12" s="1"/>
  <c r="D20" i="3"/>
  <c r="G33" i="3"/>
  <c r="F19" i="8" s="1"/>
  <c r="F33" i="12"/>
  <c r="F32" i="12"/>
  <c r="F33" i="3"/>
  <c r="E19" i="8" s="1"/>
  <c r="E33" i="12"/>
  <c r="E32" i="12"/>
  <c r="I3" i="2"/>
  <c r="H5" i="5" s="1"/>
  <c r="D13" i="12"/>
  <c r="L33" i="3"/>
  <c r="K19" i="8" s="1"/>
  <c r="K32" i="12"/>
  <c r="K33" i="12"/>
  <c r="K33" i="3"/>
  <c r="J19" i="8" s="1"/>
  <c r="J33" i="12"/>
  <c r="J32" i="12"/>
  <c r="BG136" i="2"/>
  <c r="M33" i="3"/>
  <c r="L19" i="8" s="1"/>
  <c r="L32" i="12"/>
  <c r="L33" i="12"/>
  <c r="J33" i="3"/>
  <c r="I19" i="8" s="1"/>
  <c r="I32" i="12"/>
  <c r="I33" i="12"/>
  <c r="D33" i="3"/>
  <c r="BG179" i="2"/>
  <c r="C33" i="12"/>
  <c r="C32" i="12"/>
  <c r="I33" i="3"/>
  <c r="H19" i="8" s="1"/>
  <c r="H32" i="12"/>
  <c r="H33" i="12"/>
  <c r="H33" i="3"/>
  <c r="G19" i="8" s="1"/>
  <c r="G33" i="12"/>
  <c r="G32" i="12"/>
  <c r="E33" i="3"/>
  <c r="D19" i="8" s="1"/>
  <c r="D32" i="12"/>
  <c r="D33" i="12"/>
  <c r="H2" i="5"/>
  <c r="H55" i="5"/>
  <c r="H10" i="5"/>
  <c r="AN3" i="5"/>
  <c r="AK18" i="3"/>
  <c r="J16" i="11"/>
  <c r="D31" i="3"/>
  <c r="AG64" i="3"/>
  <c r="AF20" i="8"/>
  <c r="AP2" i="2"/>
  <c r="J1" i="2"/>
  <c r="X24" i="3"/>
  <c r="X42" i="3" s="1"/>
  <c r="AB116" i="2"/>
  <c r="V24" i="3"/>
  <c r="V42" i="3" s="1"/>
  <c r="Z116" i="2"/>
  <c r="J24" i="3"/>
  <c r="N116" i="2"/>
  <c r="Z24" i="3"/>
  <c r="Z42" i="3" s="1"/>
  <c r="AD116" i="2"/>
  <c r="N24" i="3"/>
  <c r="N42" i="3" s="1"/>
  <c r="R116" i="2"/>
  <c r="I24" i="3"/>
  <c r="M116" i="2"/>
  <c r="T24" i="3"/>
  <c r="T42" i="3" s="1"/>
  <c r="X116" i="2"/>
  <c r="H24" i="3"/>
  <c r="L116" i="2"/>
  <c r="U24" i="3"/>
  <c r="U42" i="3" s="1"/>
  <c r="Y116" i="2"/>
  <c r="AE24" i="3"/>
  <c r="AE42" i="3" s="1"/>
  <c r="AI116" i="2"/>
  <c r="S24" i="3"/>
  <c r="S42" i="3" s="1"/>
  <c r="W116" i="2"/>
  <c r="G24" i="3"/>
  <c r="K116" i="2"/>
  <c r="AD24" i="3"/>
  <c r="AD42" i="3" s="1"/>
  <c r="AH116" i="2"/>
  <c r="R24" i="3"/>
  <c r="R42" i="3" s="1"/>
  <c r="V116" i="2"/>
  <c r="AC24" i="3"/>
  <c r="AC42" i="3" s="1"/>
  <c r="AG116" i="2"/>
  <c r="Q24" i="3"/>
  <c r="Q42" i="3" s="1"/>
  <c r="U116" i="2"/>
  <c r="E24" i="3"/>
  <c r="D18" i="8" s="1"/>
  <c r="I116" i="2"/>
  <c r="AB24" i="3"/>
  <c r="AB42" i="3" s="1"/>
  <c r="AF116" i="2"/>
  <c r="O24" i="3"/>
  <c r="O42" i="3" s="1"/>
  <c r="S116" i="2"/>
  <c r="P24" i="3"/>
  <c r="P42" i="3" s="1"/>
  <c r="T116" i="2"/>
  <c r="AA24" i="3"/>
  <c r="AA42" i="3" s="1"/>
  <c r="AE116" i="2"/>
  <c r="Y24" i="3"/>
  <c r="Y42" i="3" s="1"/>
  <c r="AC116" i="2"/>
  <c r="M24" i="3"/>
  <c r="Q116" i="2"/>
  <c r="F24" i="3"/>
  <c r="J116" i="2"/>
  <c r="L24" i="3"/>
  <c r="P116" i="2"/>
  <c r="W24" i="3"/>
  <c r="W42" i="3" s="1"/>
  <c r="AA116" i="2"/>
  <c r="K24" i="3"/>
  <c r="O116" i="2"/>
  <c r="AH17" i="3"/>
  <c r="AB41" i="2"/>
  <c r="Y41" i="2"/>
  <c r="AA41" i="2"/>
  <c r="Z41" i="2"/>
  <c r="X41" i="2"/>
  <c r="AD41" i="2"/>
  <c r="AC41" i="2"/>
  <c r="AI41" i="2"/>
  <c r="AH41" i="2"/>
  <c r="AG41" i="2"/>
  <c r="I41" i="2"/>
  <c r="AF41" i="2"/>
  <c r="W41" i="2"/>
  <c r="AE41" i="2"/>
  <c r="H41" i="2"/>
  <c r="H159" i="2"/>
  <c r="I159" i="2"/>
  <c r="D42" i="3" l="1"/>
  <c r="C19" i="8"/>
  <c r="C20" i="8" s="1"/>
  <c r="AK17" i="8"/>
  <c r="AJ18" i="8"/>
  <c r="AJ21" i="8"/>
  <c r="E50" i="12"/>
  <c r="E51" i="12"/>
  <c r="D52" i="3"/>
  <c r="D53" i="3"/>
  <c r="D26" i="12"/>
  <c r="D40" i="12"/>
  <c r="D51" i="12"/>
  <c r="D50" i="12"/>
  <c r="E42" i="3"/>
  <c r="G42" i="3"/>
  <c r="D12" i="12"/>
  <c r="D21" i="12" s="1"/>
  <c r="E20" i="3"/>
  <c r="H42" i="3"/>
  <c r="J42" i="3"/>
  <c r="L42" i="3"/>
  <c r="F42" i="3"/>
  <c r="I42" i="3"/>
  <c r="L20" i="12"/>
  <c r="L19" i="12"/>
  <c r="D19" i="12"/>
  <c r="D20" i="12"/>
  <c r="BG116" i="2"/>
  <c r="K19" i="12"/>
  <c r="K20" i="12"/>
  <c r="E20" i="12"/>
  <c r="E19" i="12"/>
  <c r="H181" i="2"/>
  <c r="F20" i="12"/>
  <c r="F19" i="12"/>
  <c r="M42" i="3"/>
  <c r="H19" i="12"/>
  <c r="H20" i="12"/>
  <c r="J20" i="12"/>
  <c r="J19" i="12"/>
  <c r="I19" i="12"/>
  <c r="I20" i="12"/>
  <c r="K42" i="3"/>
  <c r="J3" i="2"/>
  <c r="I5" i="5" s="1"/>
  <c r="E13" i="12"/>
  <c r="G19" i="12"/>
  <c r="G20" i="12"/>
  <c r="K16" i="11"/>
  <c r="I10" i="5"/>
  <c r="I2" i="5"/>
  <c r="I55" i="5"/>
  <c r="AO3" i="5"/>
  <c r="AL18" i="3"/>
  <c r="D2" i="9"/>
  <c r="AH64" i="3"/>
  <c r="AG20" i="8"/>
  <c r="J159" i="2"/>
  <c r="F32" i="3" s="1"/>
  <c r="F34" i="3" s="1"/>
  <c r="AQ2" i="2"/>
  <c r="I17" i="2"/>
  <c r="E21" i="3" s="1"/>
  <c r="H17" i="2"/>
  <c r="K1" i="2"/>
  <c r="J17" i="2"/>
  <c r="F21" i="3" s="1"/>
  <c r="L17" i="2"/>
  <c r="H21" i="3" s="1"/>
  <c r="N17" i="2"/>
  <c r="J21" i="3" s="1"/>
  <c r="M17" i="2"/>
  <c r="I21" i="3" s="1"/>
  <c r="K17" i="2"/>
  <c r="G21" i="3" s="1"/>
  <c r="AI17" i="3"/>
  <c r="AE20" i="8"/>
  <c r="I181" i="2"/>
  <c r="E32" i="3"/>
  <c r="E34" i="3" s="1"/>
  <c r="D32" i="3"/>
  <c r="D34" i="3" s="1"/>
  <c r="AF32" i="3"/>
  <c r="AF34" i="3" s="1"/>
  <c r="W119" i="2"/>
  <c r="S22" i="3"/>
  <c r="Y119" i="2"/>
  <c r="U22" i="3"/>
  <c r="E22" i="3"/>
  <c r="AG119" i="2"/>
  <c r="AC22" i="3"/>
  <c r="AC119" i="2"/>
  <c r="Y22" i="3"/>
  <c r="AF22" i="3"/>
  <c r="AF119" i="2"/>
  <c r="AB22" i="3"/>
  <c r="AH119" i="2"/>
  <c r="AD22" i="3"/>
  <c r="Z119" i="2"/>
  <c r="V22" i="3"/>
  <c r="D22" i="3"/>
  <c r="AI119" i="2"/>
  <c r="AE22" i="3"/>
  <c r="AA119" i="2"/>
  <c r="W22" i="3"/>
  <c r="AD119" i="2"/>
  <c r="Z22" i="3"/>
  <c r="AE119" i="2"/>
  <c r="AA22" i="3"/>
  <c r="AB119" i="2"/>
  <c r="X22" i="3"/>
  <c r="X119" i="2"/>
  <c r="T22" i="3"/>
  <c r="AL17" i="8" l="1"/>
  <c r="AK18" i="8"/>
  <c r="AK21" i="8"/>
  <c r="E26" i="12"/>
  <c r="E40" i="12"/>
  <c r="E53" i="3"/>
  <c r="E52" i="3"/>
  <c r="E12" i="12"/>
  <c r="E21" i="12" s="1"/>
  <c r="F20" i="3"/>
  <c r="K3" i="2"/>
  <c r="J5" i="5" s="1"/>
  <c r="F13" i="12"/>
  <c r="J55" i="5"/>
  <c r="J10" i="5"/>
  <c r="J2" i="5"/>
  <c r="AP3" i="5"/>
  <c r="AM18" i="3"/>
  <c r="AF43" i="3"/>
  <c r="E43" i="3"/>
  <c r="L16" i="11"/>
  <c r="H119" i="2"/>
  <c r="D21" i="3"/>
  <c r="D43" i="3" s="1"/>
  <c r="W20" i="8"/>
  <c r="S20" i="8"/>
  <c r="K20" i="8"/>
  <c r="AI64" i="3"/>
  <c r="AH20" i="8"/>
  <c r="H20" i="8"/>
  <c r="U20" i="8"/>
  <c r="J181" i="2"/>
  <c r="D20" i="8"/>
  <c r="AA25" i="3"/>
  <c r="T25" i="3"/>
  <c r="AD25" i="3"/>
  <c r="U25" i="3"/>
  <c r="S25" i="3"/>
  <c r="Z25" i="3"/>
  <c r="AB25" i="3"/>
  <c r="W25" i="3"/>
  <c r="AF25" i="3"/>
  <c r="Y25" i="3"/>
  <c r="AE25" i="3"/>
  <c r="X25" i="3"/>
  <c r="V25" i="3"/>
  <c r="AC25" i="3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BG41" i="2" s="1"/>
  <c r="L1" i="2"/>
  <c r="K159" i="2"/>
  <c r="AA20" i="8"/>
  <c r="R20" i="8"/>
  <c r="AC20" i="8"/>
  <c r="X20" i="8"/>
  <c r="F21" i="8"/>
  <c r="AT54" i="3"/>
  <c r="Y20" i="8"/>
  <c r="Q20" i="8"/>
  <c r="AF54" i="3"/>
  <c r="AL54" i="3"/>
  <c r="AV54" i="3"/>
  <c r="AJ54" i="3"/>
  <c r="AW54" i="3"/>
  <c r="P20" i="8"/>
  <c r="AI54" i="3"/>
  <c r="AG54" i="3"/>
  <c r="AD54" i="3"/>
  <c r="AY54" i="3"/>
  <c r="BA54" i="3"/>
  <c r="W54" i="3"/>
  <c r="U54" i="3"/>
  <c r="R54" i="3"/>
  <c r="AM54" i="3"/>
  <c r="X54" i="3"/>
  <c r="AN54" i="3"/>
  <c r="T20" i="8"/>
  <c r="AO54" i="3"/>
  <c r="AA54" i="3"/>
  <c r="Q54" i="3"/>
  <c r="O54" i="3"/>
  <c r="AC54" i="3"/>
  <c r="AR54" i="3"/>
  <c r="AH54" i="3"/>
  <c r="V54" i="3"/>
  <c r="Z54" i="3"/>
  <c r="S54" i="3"/>
  <c r="AZ54" i="3"/>
  <c r="AK54" i="3"/>
  <c r="Y54" i="3"/>
  <c r="AQ54" i="3"/>
  <c r="AB54" i="3"/>
  <c r="T54" i="3"/>
  <c r="AE54" i="3"/>
  <c r="P54" i="3"/>
  <c r="AU54" i="3"/>
  <c r="AS54" i="3"/>
  <c r="AP54" i="3"/>
  <c r="N54" i="3"/>
  <c r="AD20" i="8"/>
  <c r="V21" i="8"/>
  <c r="U21" i="8"/>
  <c r="AX54" i="3"/>
  <c r="S21" i="8"/>
  <c r="E25" i="3"/>
  <c r="AJ17" i="3"/>
  <c r="AM17" i="8" l="1"/>
  <c r="AL18" i="8"/>
  <c r="AL21" i="8"/>
  <c r="F26" i="12"/>
  <c r="F40" i="12"/>
  <c r="F53" i="3"/>
  <c r="F52" i="3"/>
  <c r="E63" i="3"/>
  <c r="F12" i="12"/>
  <c r="F21" i="12" s="1"/>
  <c r="G20" i="3"/>
  <c r="L3" i="2"/>
  <c r="K5" i="5" s="1"/>
  <c r="G13" i="12"/>
  <c r="AQ3" i="5"/>
  <c r="AN18" i="3"/>
  <c r="K2" i="5"/>
  <c r="K55" i="5"/>
  <c r="K10" i="5"/>
  <c r="M16" i="11"/>
  <c r="D25" i="3"/>
  <c r="AJ64" i="3"/>
  <c r="AI20" i="8"/>
  <c r="AS2" i="2"/>
  <c r="K181" i="2"/>
  <c r="G32" i="3"/>
  <c r="G34" i="3" s="1"/>
  <c r="M1" i="2"/>
  <c r="L159" i="2"/>
  <c r="J119" i="2"/>
  <c r="F22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7" i="3"/>
  <c r="AN17" i="8" l="1"/>
  <c r="AM18" i="8"/>
  <c r="AM21" i="8"/>
  <c r="G26" i="12"/>
  <c r="G40" i="12"/>
  <c r="G53" i="3"/>
  <c r="G52" i="3"/>
  <c r="G12" i="12"/>
  <c r="G21" i="12" s="1"/>
  <c r="H20" i="3"/>
  <c r="M3" i="2"/>
  <c r="L5" i="5" s="1"/>
  <c r="H13" i="12"/>
  <c r="L55" i="5"/>
  <c r="L10" i="5"/>
  <c r="L2" i="5"/>
  <c r="AR3" i="5"/>
  <c r="AO18" i="3"/>
  <c r="F43" i="3"/>
  <c r="N16" i="11"/>
  <c r="D63" i="3"/>
  <c r="D64" i="3"/>
  <c r="D20" i="9"/>
  <c r="AK64" i="3"/>
  <c r="AJ20" i="8"/>
  <c r="AF63" i="3"/>
  <c r="E64" i="3"/>
  <c r="AF64" i="3"/>
  <c r="F25" i="3"/>
  <c r="L181" i="2"/>
  <c r="H32" i="3"/>
  <c r="H34" i="3" s="1"/>
  <c r="AT2" i="2"/>
  <c r="N1" i="2"/>
  <c r="M159" i="2"/>
  <c r="K41" i="2"/>
  <c r="AL17" i="3"/>
  <c r="AK20" i="8" s="1"/>
  <c r="AO17" i="8" l="1"/>
  <c r="AN18" i="8"/>
  <c r="AN21" i="8"/>
  <c r="H26" i="12"/>
  <c r="H40" i="12"/>
  <c r="H53" i="3"/>
  <c r="H52" i="3"/>
  <c r="H12" i="12"/>
  <c r="H21" i="12" s="1"/>
  <c r="I20" i="3"/>
  <c r="N3" i="2"/>
  <c r="M5" i="5" s="1"/>
  <c r="I13" i="12"/>
  <c r="AS3" i="5"/>
  <c r="AP18" i="3"/>
  <c r="O16" i="11"/>
  <c r="M10" i="5"/>
  <c r="M2" i="5"/>
  <c r="M55" i="5"/>
  <c r="F63" i="3"/>
  <c r="F64" i="3"/>
  <c r="AL64" i="3"/>
  <c r="M181" i="2"/>
  <c r="I32" i="3"/>
  <c r="I34" i="3" s="1"/>
  <c r="AU2" i="2"/>
  <c r="G22" i="3"/>
  <c r="K119" i="2"/>
  <c r="O1" i="2"/>
  <c r="N159" i="2"/>
  <c r="L41" i="2"/>
  <c r="AM17" i="3"/>
  <c r="AL20" i="8" s="1"/>
  <c r="AP17" i="8" l="1"/>
  <c r="AO18" i="8"/>
  <c r="AO21" i="8"/>
  <c r="I26" i="12"/>
  <c r="I40" i="12"/>
  <c r="I53" i="3"/>
  <c r="I52" i="3"/>
  <c r="I12" i="12"/>
  <c r="I21" i="12" s="1"/>
  <c r="J20" i="3"/>
  <c r="O3" i="2"/>
  <c r="N5" i="5" s="1"/>
  <c r="J13" i="12"/>
  <c r="AT3" i="5"/>
  <c r="AQ18" i="3"/>
  <c r="P16" i="11"/>
  <c r="N2" i="5"/>
  <c r="N55" i="5"/>
  <c r="N10" i="5"/>
  <c r="G43" i="3"/>
  <c r="G64" i="3" s="1"/>
  <c r="AM64" i="3"/>
  <c r="AV2" i="2"/>
  <c r="N181" i="2"/>
  <c r="J32" i="3"/>
  <c r="J34" i="3" s="1"/>
  <c r="H22" i="3"/>
  <c r="L119" i="2"/>
  <c r="P1" i="2"/>
  <c r="O159" i="2"/>
  <c r="M41" i="2"/>
  <c r="G25" i="3"/>
  <c r="AN17" i="3"/>
  <c r="AM20" i="8" s="1"/>
  <c r="AQ17" i="8" l="1"/>
  <c r="AP18" i="8"/>
  <c r="AP21" i="8"/>
  <c r="J26" i="12"/>
  <c r="J40" i="12"/>
  <c r="J53" i="3"/>
  <c r="J52" i="3"/>
  <c r="J12" i="12"/>
  <c r="J21" i="12" s="1"/>
  <c r="K20" i="3"/>
  <c r="G63" i="3"/>
  <c r="K13" i="12"/>
  <c r="P3" i="2"/>
  <c r="O5" i="5" s="1"/>
  <c r="AU3" i="5"/>
  <c r="AR18" i="3"/>
  <c r="Q16" i="11"/>
  <c r="O55" i="5"/>
  <c r="O2" i="5"/>
  <c r="O10" i="5"/>
  <c r="H43" i="3"/>
  <c r="AN64" i="3"/>
  <c r="O181" i="2"/>
  <c r="K32" i="3"/>
  <c r="K34" i="3" s="1"/>
  <c r="AW2" i="2"/>
  <c r="I22" i="3"/>
  <c r="M119" i="2"/>
  <c r="Q1" i="2"/>
  <c r="P159" i="2"/>
  <c r="N41" i="2"/>
  <c r="H25" i="3"/>
  <c r="AO17" i="3"/>
  <c r="AN20" i="8" s="1"/>
  <c r="AR17" i="8" l="1"/>
  <c r="AQ18" i="8"/>
  <c r="AQ21" i="8"/>
  <c r="K26" i="12"/>
  <c r="K40" i="12"/>
  <c r="K53" i="3"/>
  <c r="K52" i="3"/>
  <c r="K12" i="12"/>
  <c r="K21" i="12" s="1"/>
  <c r="L20" i="3"/>
  <c r="L13" i="12"/>
  <c r="Q3" i="2"/>
  <c r="P5" i="5" s="1"/>
  <c r="AV3" i="5"/>
  <c r="AS18" i="3"/>
  <c r="R16" i="11"/>
  <c r="P10" i="5"/>
  <c r="P2" i="5"/>
  <c r="P55" i="5"/>
  <c r="I43" i="3"/>
  <c r="H63" i="3"/>
  <c r="AO64" i="3"/>
  <c r="H64" i="3"/>
  <c r="AX2" i="2"/>
  <c r="L32" i="3"/>
  <c r="L34" i="3" s="1"/>
  <c r="P181" i="2"/>
  <c r="J22" i="3"/>
  <c r="N119" i="2"/>
  <c r="R1" i="2"/>
  <c r="R3" i="2" s="1"/>
  <c r="Q159" i="2"/>
  <c r="O41" i="2"/>
  <c r="I25" i="3"/>
  <c r="AP17" i="3"/>
  <c r="AO20" i="8" s="1"/>
  <c r="AS17" i="8" l="1"/>
  <c r="AR18" i="8"/>
  <c r="AR21" i="8"/>
  <c r="N20" i="3"/>
  <c r="N52" i="3" s="1"/>
  <c r="Q5" i="5"/>
  <c r="L26" i="12"/>
  <c r="L40" i="12"/>
  <c r="L53" i="3"/>
  <c r="L52" i="3"/>
  <c r="L12" i="12"/>
  <c r="L21" i="12" s="1"/>
  <c r="M20" i="3"/>
  <c r="S16" i="11"/>
  <c r="Q2" i="5"/>
  <c r="Q55" i="5"/>
  <c r="Q10" i="5"/>
  <c r="AW3" i="5"/>
  <c r="AT18" i="3"/>
  <c r="J43" i="3"/>
  <c r="I63" i="3"/>
  <c r="AP64" i="3"/>
  <c r="I64" i="3"/>
  <c r="Q181" i="2"/>
  <c r="M32" i="3"/>
  <c r="M34" i="3" s="1"/>
  <c r="AY2" i="2"/>
  <c r="O119" i="2"/>
  <c r="K22" i="3"/>
  <c r="S1" i="2"/>
  <c r="S3" i="2" s="1"/>
  <c r="R159" i="2"/>
  <c r="J25" i="3"/>
  <c r="P41" i="2"/>
  <c r="AQ17" i="3"/>
  <c r="AP20" i="8" s="1"/>
  <c r="AT17" i="8" l="1"/>
  <c r="AS18" i="8"/>
  <c r="AS21" i="8"/>
  <c r="N53" i="3"/>
  <c r="O20" i="3"/>
  <c r="O52" i="3" s="1"/>
  <c r="R5" i="5"/>
  <c r="M53" i="3"/>
  <c r="K54" i="3" s="1"/>
  <c r="M52" i="3"/>
  <c r="T16" i="11"/>
  <c r="R2" i="5"/>
  <c r="R10" i="5"/>
  <c r="R55" i="5"/>
  <c r="AX3" i="5"/>
  <c r="AU18" i="3"/>
  <c r="K43" i="3"/>
  <c r="J63" i="3"/>
  <c r="AQ64" i="3"/>
  <c r="J64" i="3"/>
  <c r="AZ2" i="2"/>
  <c r="R181" i="2"/>
  <c r="N32" i="3"/>
  <c r="N34" i="3" s="1"/>
  <c r="T1" i="2"/>
  <c r="T3" i="2" s="1"/>
  <c r="S159" i="2"/>
  <c r="Q41" i="2"/>
  <c r="L22" i="3"/>
  <c r="P119" i="2"/>
  <c r="K25" i="3"/>
  <c r="AR17" i="3"/>
  <c r="AQ20" i="8" s="1"/>
  <c r="AU17" i="8" l="1"/>
  <c r="AT18" i="8"/>
  <c r="AT21" i="8"/>
  <c r="O53" i="3"/>
  <c r="P20" i="3"/>
  <c r="P53" i="3" s="1"/>
  <c r="S5" i="5"/>
  <c r="M54" i="3"/>
  <c r="D54" i="3"/>
  <c r="J54" i="3"/>
  <c r="G54" i="3"/>
  <c r="I54" i="3"/>
  <c r="H54" i="3"/>
  <c r="F54" i="3"/>
  <c r="E54" i="3"/>
  <c r="L54" i="3"/>
  <c r="AY3" i="5"/>
  <c r="AV18" i="3"/>
  <c r="U16" i="11"/>
  <c r="S55" i="5"/>
  <c r="S10" i="5"/>
  <c r="S2" i="5"/>
  <c r="L43" i="3"/>
  <c r="K63" i="3"/>
  <c r="K64" i="3"/>
  <c r="AR64" i="3"/>
  <c r="S181" i="2"/>
  <c r="O32" i="3"/>
  <c r="O34" i="3" s="1"/>
  <c r="BA2" i="2"/>
  <c r="Q119" i="2"/>
  <c r="M22" i="3"/>
  <c r="U1" i="2"/>
  <c r="U3" i="2" s="1"/>
  <c r="T159" i="2"/>
  <c r="R41" i="2"/>
  <c r="L25" i="3"/>
  <c r="AS17" i="3"/>
  <c r="AR20" i="8" s="1"/>
  <c r="AV17" i="8" l="1"/>
  <c r="AU18" i="8"/>
  <c r="AU21" i="8"/>
  <c r="Q20" i="3"/>
  <c r="Q53" i="3" s="1"/>
  <c r="T5" i="5"/>
  <c r="P52" i="3"/>
  <c r="V16" i="11"/>
  <c r="T10" i="5"/>
  <c r="T2" i="5"/>
  <c r="T55" i="5"/>
  <c r="AZ3" i="5"/>
  <c r="AW18" i="3"/>
  <c r="M43" i="3"/>
  <c r="L63" i="3"/>
  <c r="AS64" i="3"/>
  <c r="L64" i="3"/>
  <c r="T181" i="2"/>
  <c r="P32" i="3"/>
  <c r="P34" i="3" s="1"/>
  <c r="BB2" i="2"/>
  <c r="V1" i="2"/>
  <c r="V3" i="2" s="1"/>
  <c r="U159" i="2"/>
  <c r="S41" i="2"/>
  <c r="M25" i="3"/>
  <c r="N22" i="3"/>
  <c r="R119" i="2"/>
  <c r="AT17" i="3"/>
  <c r="AS20" i="8" s="1"/>
  <c r="AW17" i="8" l="1"/>
  <c r="AV18" i="8"/>
  <c r="AV21" i="8"/>
  <c r="Q52" i="3"/>
  <c r="R20" i="3"/>
  <c r="R53" i="3" s="1"/>
  <c r="U5" i="5"/>
  <c r="W16" i="11"/>
  <c r="U2" i="5"/>
  <c r="U55" i="5"/>
  <c r="U10" i="5"/>
  <c r="BA3" i="5"/>
  <c r="AX18" i="3"/>
  <c r="N43" i="3"/>
  <c r="M63" i="3"/>
  <c r="M64" i="3"/>
  <c r="AT64" i="3"/>
  <c r="U181" i="2"/>
  <c r="Q32" i="3"/>
  <c r="Q34" i="3" s="1"/>
  <c r="BC2" i="2"/>
  <c r="O22" i="3"/>
  <c r="S119" i="2"/>
  <c r="W1" i="2"/>
  <c r="W3" i="2" s="1"/>
  <c r="V159" i="2"/>
  <c r="N25" i="3"/>
  <c r="T41" i="2"/>
  <c r="AU17" i="3"/>
  <c r="AT20" i="8" s="1"/>
  <c r="AX17" i="8" l="1"/>
  <c r="AW18" i="8"/>
  <c r="AW21" i="8"/>
  <c r="R52" i="3"/>
  <c r="S20" i="3"/>
  <c r="S53" i="3" s="1"/>
  <c r="V5" i="5"/>
  <c r="X16" i="11"/>
  <c r="V2" i="5"/>
  <c r="V55" i="5"/>
  <c r="V10" i="5"/>
  <c r="BB3" i="5"/>
  <c r="AY18" i="3"/>
  <c r="O43" i="3"/>
  <c r="N63" i="3"/>
  <c r="N64" i="3"/>
  <c r="AU64" i="3"/>
  <c r="BD2" i="2"/>
  <c r="V181" i="2"/>
  <c r="R32" i="3"/>
  <c r="R34" i="3" s="1"/>
  <c r="X1" i="2"/>
  <c r="X3" i="2" s="1"/>
  <c r="W159" i="2"/>
  <c r="T119" i="2"/>
  <c r="P22" i="3"/>
  <c r="O25" i="3"/>
  <c r="U41" i="2"/>
  <c r="AV17" i="3"/>
  <c r="AU20" i="8" s="1"/>
  <c r="AY17" i="8" l="1"/>
  <c r="AX18" i="8"/>
  <c r="AX21" i="8"/>
  <c r="S52" i="3"/>
  <c r="T20" i="3"/>
  <c r="T52" i="3" s="1"/>
  <c r="W5" i="5"/>
  <c r="BC3" i="5"/>
  <c r="AZ18" i="3"/>
  <c r="Y16" i="11"/>
  <c r="W55" i="5"/>
  <c r="W10" i="5"/>
  <c r="W2" i="5"/>
  <c r="P43" i="3"/>
  <c r="O63" i="3"/>
  <c r="AV64" i="3"/>
  <c r="O64" i="3"/>
  <c r="W181" i="2"/>
  <c r="S32" i="3"/>
  <c r="BE2" i="2"/>
  <c r="V41" i="2"/>
  <c r="P25" i="3"/>
  <c r="U119" i="2"/>
  <c r="Q22" i="3"/>
  <c r="Y1" i="2"/>
  <c r="Y3" i="2" s="1"/>
  <c r="X159" i="2"/>
  <c r="AW17" i="3"/>
  <c r="AV20" i="8" s="1"/>
  <c r="AZ17" i="8" l="1"/>
  <c r="AY18" i="8"/>
  <c r="AY21" i="8"/>
  <c r="U20" i="3"/>
  <c r="U53" i="3" s="1"/>
  <c r="X5" i="5"/>
  <c r="T53" i="3"/>
  <c r="Z16" i="11"/>
  <c r="X2" i="5"/>
  <c r="X55" i="5"/>
  <c r="X10" i="5"/>
  <c r="BD3" i="5"/>
  <c r="BA18" i="3"/>
  <c r="S43" i="3"/>
  <c r="Q43" i="3"/>
  <c r="P63" i="3"/>
  <c r="AW64" i="3"/>
  <c r="P64" i="3"/>
  <c r="S34" i="3"/>
  <c r="X181" i="2"/>
  <c r="T32" i="3"/>
  <c r="Q25" i="3"/>
  <c r="Z1" i="2"/>
  <c r="Z3" i="2" s="1"/>
  <c r="Y159" i="2"/>
  <c r="V119" i="2"/>
  <c r="BG119" i="2" s="1"/>
  <c r="R22" i="3"/>
  <c r="AX17" i="3"/>
  <c r="AW20" i="8" s="1"/>
  <c r="AZ18" i="8" l="1"/>
  <c r="AZ21" i="8"/>
  <c r="V20" i="3"/>
  <c r="V52" i="3" s="1"/>
  <c r="Y5" i="5"/>
  <c r="U52" i="3"/>
  <c r="AA16" i="11"/>
  <c r="Y10" i="5"/>
  <c r="Y2" i="5"/>
  <c r="Y55" i="5"/>
  <c r="R43" i="3"/>
  <c r="T43" i="3"/>
  <c r="Q63" i="3"/>
  <c r="Q64" i="3"/>
  <c r="AX64" i="3"/>
  <c r="T34" i="3"/>
  <c r="Y181" i="2"/>
  <c r="U32" i="3"/>
  <c r="R25" i="3"/>
  <c r="AA1" i="2"/>
  <c r="AA3" i="2" s="1"/>
  <c r="Z159" i="2"/>
  <c r="AY17" i="3"/>
  <c r="AX20" i="8" s="1"/>
  <c r="V53" i="3" l="1"/>
  <c r="W20" i="3"/>
  <c r="W53" i="3" s="1"/>
  <c r="Z5" i="5"/>
  <c r="AB16" i="11"/>
  <c r="Z10" i="5"/>
  <c r="Z2" i="5"/>
  <c r="Z55" i="5"/>
  <c r="U43" i="3"/>
  <c r="D26" i="3"/>
  <c r="D13" i="3" s="1"/>
  <c r="D27" i="3"/>
  <c r="S63" i="3"/>
  <c r="R63" i="3"/>
  <c r="AY64" i="3"/>
  <c r="S64" i="3"/>
  <c r="R64" i="3"/>
  <c r="U34" i="3"/>
  <c r="Z181" i="2"/>
  <c r="V32" i="3"/>
  <c r="AB1" i="2"/>
  <c r="AB3" i="2" s="1"/>
  <c r="AA159" i="2"/>
  <c r="AZ17" i="3"/>
  <c r="AY20" i="8" s="1"/>
  <c r="W52" i="3" l="1"/>
  <c r="X20" i="3"/>
  <c r="X53" i="3" s="1"/>
  <c r="AA5" i="5"/>
  <c r="AC16" i="11"/>
  <c r="AA55" i="5"/>
  <c r="AA10" i="5"/>
  <c r="AA2" i="5"/>
  <c r="V43" i="3"/>
  <c r="T63" i="3"/>
  <c r="AZ64" i="3"/>
  <c r="T64" i="3"/>
  <c r="V34" i="3"/>
  <c r="AA181" i="2"/>
  <c r="W32" i="3"/>
  <c r="AC1" i="2"/>
  <c r="AC3" i="2" s="1"/>
  <c r="AB159" i="2"/>
  <c r="BA17" i="3"/>
  <c r="AZ20" i="8" s="1"/>
  <c r="Y20" i="3" l="1"/>
  <c r="Y52" i="3" s="1"/>
  <c r="AB5" i="5"/>
  <c r="X52" i="3"/>
  <c r="AD16" i="11"/>
  <c r="AB55" i="5"/>
  <c r="AB2" i="5"/>
  <c r="AB10" i="5"/>
  <c r="W43" i="3"/>
  <c r="U63" i="3"/>
  <c r="BA64" i="3"/>
  <c r="U64" i="3"/>
  <c r="W34" i="3"/>
  <c r="AB181" i="2"/>
  <c r="X32" i="3"/>
  <c r="AD1" i="2"/>
  <c r="AD3" i="2" s="1"/>
  <c r="AC159" i="2"/>
  <c r="Y53" i="3" l="1"/>
  <c r="Z20" i="3"/>
  <c r="Z53" i="3" s="1"/>
  <c r="AC5" i="5"/>
  <c r="AE16" i="11"/>
  <c r="AC55" i="5"/>
  <c r="AC10" i="5"/>
  <c r="AC2" i="5"/>
  <c r="X43" i="3"/>
  <c r="V63" i="3"/>
  <c r="V64" i="3"/>
  <c r="X34" i="3"/>
  <c r="AC181" i="2"/>
  <c r="Y32" i="3"/>
  <c r="AE1" i="2"/>
  <c r="AE3" i="2" s="1"/>
  <c r="AD159" i="2"/>
  <c r="Z52" i="3" l="1"/>
  <c r="AA20" i="3"/>
  <c r="AA53" i="3" s="1"/>
  <c r="AD5" i="5"/>
  <c r="AF16" i="11"/>
  <c r="AD2" i="5"/>
  <c r="AD55" i="5"/>
  <c r="AD10" i="5"/>
  <c r="Y43" i="3"/>
  <c r="W63" i="3"/>
  <c r="W64" i="3"/>
  <c r="Y34" i="3"/>
  <c r="AD181" i="2"/>
  <c r="Z32" i="3"/>
  <c r="AF1" i="2"/>
  <c r="AF3" i="2" s="1"/>
  <c r="AE159" i="2"/>
  <c r="AA52" i="3" l="1"/>
  <c r="AB20" i="3"/>
  <c r="AB52" i="3" s="1"/>
  <c r="AE5" i="5"/>
  <c r="AG16" i="11"/>
  <c r="AE55" i="5"/>
  <c r="AE2" i="5"/>
  <c r="AE10" i="5"/>
  <c r="Z43" i="3"/>
  <c r="X63" i="3"/>
  <c r="X64" i="3"/>
  <c r="Z34" i="3"/>
  <c r="AA32" i="3"/>
  <c r="AE181" i="2"/>
  <c r="AG1" i="2"/>
  <c r="AG3" i="2" s="1"/>
  <c r="AF159" i="2"/>
  <c r="AB53" i="3" l="1"/>
  <c r="AC20" i="3"/>
  <c r="AC53" i="3" s="1"/>
  <c r="AF5" i="5"/>
  <c r="AH16" i="11"/>
  <c r="AF2" i="5"/>
  <c r="AF10" i="5"/>
  <c r="AF55" i="5"/>
  <c r="AA43" i="3"/>
  <c r="Y63" i="3"/>
  <c r="Y64" i="3"/>
  <c r="AA34" i="3"/>
  <c r="AB32" i="3"/>
  <c r="AF181" i="2"/>
  <c r="AH1" i="2"/>
  <c r="AH3" i="2" s="1"/>
  <c r="AG159" i="2"/>
  <c r="AC52" i="3" l="1"/>
  <c r="AD20" i="3"/>
  <c r="AD52" i="3" s="1"/>
  <c r="AG5" i="5"/>
  <c r="AI16" i="11"/>
  <c r="AG2" i="5"/>
  <c r="AG55" i="5"/>
  <c r="AG10" i="5"/>
  <c r="AB43" i="3"/>
  <c r="Z63" i="3"/>
  <c r="Z64" i="3"/>
  <c r="AB34" i="3"/>
  <c r="AG181" i="2"/>
  <c r="AC32" i="3"/>
  <c r="AI1" i="2"/>
  <c r="AI3" i="2" s="1"/>
  <c r="AH159" i="2"/>
  <c r="AD53" i="3" l="1"/>
  <c r="AE20" i="3"/>
  <c r="AE52" i="3" s="1"/>
  <c r="AH5" i="5"/>
  <c r="AJ16" i="11"/>
  <c r="AH55" i="5"/>
  <c r="AH10" i="5"/>
  <c r="AH2" i="5"/>
  <c r="AC43" i="3"/>
  <c r="AA63" i="3"/>
  <c r="AA64" i="3"/>
  <c r="AC34" i="3"/>
  <c r="AD32" i="3"/>
  <c r="AH181" i="2"/>
  <c r="AJ1" i="2"/>
  <c r="AJ3" i="2" s="1"/>
  <c r="AI159" i="2"/>
  <c r="BG159" i="2" s="1"/>
  <c r="AE53" i="3" l="1"/>
  <c r="AF20" i="3"/>
  <c r="AF53" i="3" s="1"/>
  <c r="AI5" i="5"/>
  <c r="AK16" i="11"/>
  <c r="AI2" i="5"/>
  <c r="AI55" i="5"/>
  <c r="AI10" i="5"/>
  <c r="AD43" i="3"/>
  <c r="AB63" i="3"/>
  <c r="AB64" i="3"/>
  <c r="AD34" i="3"/>
  <c r="AI181" i="2"/>
  <c r="BG181" i="2" s="1"/>
  <c r="AE32" i="3"/>
  <c r="AK1" i="2"/>
  <c r="AK3" i="2" s="1"/>
  <c r="AF52" i="3" l="1"/>
  <c r="AG20" i="3"/>
  <c r="AG53" i="3" s="1"/>
  <c r="AJ5" i="5"/>
  <c r="AL16" i="11"/>
  <c r="AJ55" i="5"/>
  <c r="AJ10" i="5"/>
  <c r="AJ2" i="5"/>
  <c r="AE43" i="3"/>
  <c r="AC63" i="3"/>
  <c r="AC64" i="3"/>
  <c r="AE34" i="3"/>
  <c r="D35" i="3" s="1"/>
  <c r="E13" i="3" s="1"/>
  <c r="AL1" i="2"/>
  <c r="AL3" i="2" s="1"/>
  <c r="AG52" i="3" l="1"/>
  <c r="AH20" i="3"/>
  <c r="AH53" i="3" s="1"/>
  <c r="AK5" i="5"/>
  <c r="AM16" i="11"/>
  <c r="AK10" i="5"/>
  <c r="AK2" i="5"/>
  <c r="AK55" i="5"/>
  <c r="D44" i="3"/>
  <c r="D36" i="3"/>
  <c r="AD63" i="3"/>
  <c r="AE63" i="3"/>
  <c r="AD64" i="3"/>
  <c r="AE64" i="3"/>
  <c r="AM1" i="2"/>
  <c r="AM3" i="2" s="1"/>
  <c r="AH52" i="3" l="1"/>
  <c r="AI20" i="3"/>
  <c r="AI53" i="3" s="1"/>
  <c r="AL5" i="5"/>
  <c r="AN16" i="11"/>
  <c r="AL2" i="5"/>
  <c r="AL55" i="5"/>
  <c r="AL10" i="5"/>
  <c r="D66" i="3"/>
  <c r="C14" i="8" s="1"/>
  <c r="D65" i="3"/>
  <c r="C12" i="8" s="1"/>
  <c r="AN1" i="2"/>
  <c r="AN3" i="2" s="1"/>
  <c r="AI52" i="3" l="1"/>
  <c r="AJ20" i="3"/>
  <c r="AJ53" i="3" s="1"/>
  <c r="AM5" i="5"/>
  <c r="AO16" i="11"/>
  <c r="AM55" i="5"/>
  <c r="AM2" i="5"/>
  <c r="AM10" i="5"/>
  <c r="C13" i="3"/>
  <c r="AO1" i="2"/>
  <c r="AO3" i="2" s="1"/>
  <c r="AJ52" i="3" l="1"/>
  <c r="AK20" i="3"/>
  <c r="AK52" i="3" s="1"/>
  <c r="AN5" i="5"/>
  <c r="AP16" i="11"/>
  <c r="AN10" i="5"/>
  <c r="AN2" i="5"/>
  <c r="AN55" i="5"/>
  <c r="AP1" i="2"/>
  <c r="AP3" i="2" s="1"/>
  <c r="AK53" i="3" l="1"/>
  <c r="AL20" i="3"/>
  <c r="AL52" i="3" s="1"/>
  <c r="AO5" i="5"/>
  <c r="AQ16" i="11"/>
  <c r="AO2" i="5"/>
  <c r="AO55" i="5"/>
  <c r="AO10" i="5"/>
  <c r="AQ1" i="2"/>
  <c r="AQ3" i="2" s="1"/>
  <c r="AL53" i="3" l="1"/>
  <c r="AM20" i="3"/>
  <c r="AM52" i="3" s="1"/>
  <c r="AP5" i="5"/>
  <c r="AR16" i="11"/>
  <c r="AP2" i="5"/>
  <c r="AP10" i="5"/>
  <c r="AP55" i="5"/>
  <c r="AR1" i="2"/>
  <c r="AR3" i="2" s="1"/>
  <c r="AM53" i="3" l="1"/>
  <c r="AN20" i="3"/>
  <c r="AN52" i="3" s="1"/>
  <c r="AQ5" i="5"/>
  <c r="AS16" i="11"/>
  <c r="AQ10" i="5"/>
  <c r="AQ2" i="5"/>
  <c r="AQ55" i="5"/>
  <c r="AS1" i="2"/>
  <c r="AS3" i="2" s="1"/>
  <c r="AN53" i="3" l="1"/>
  <c r="AO20" i="3"/>
  <c r="AO53" i="3" s="1"/>
  <c r="AR5" i="5"/>
  <c r="AT16" i="11"/>
  <c r="AR55" i="5"/>
  <c r="AR10" i="5"/>
  <c r="AR2" i="5"/>
  <c r="AT1" i="2"/>
  <c r="AT3" i="2" s="1"/>
  <c r="AO52" i="3" l="1"/>
  <c r="AP20" i="3"/>
  <c r="AP52" i="3" s="1"/>
  <c r="AS5" i="5"/>
  <c r="AU16" i="11"/>
  <c r="AS10" i="5"/>
  <c r="AS2" i="5"/>
  <c r="AS55" i="5"/>
  <c r="AU1" i="2"/>
  <c r="AU3" i="2" s="1"/>
  <c r="AP53" i="3" l="1"/>
  <c r="AQ20" i="3"/>
  <c r="AQ53" i="3" s="1"/>
  <c r="AT5" i="5"/>
  <c r="AV16" i="11"/>
  <c r="AT2" i="5"/>
  <c r="AT55" i="5"/>
  <c r="AT10" i="5"/>
  <c r="AV1" i="2"/>
  <c r="AV3" i="2" s="1"/>
  <c r="AQ52" i="3" l="1"/>
  <c r="AR20" i="3"/>
  <c r="AR53" i="3" s="1"/>
  <c r="AU5" i="5"/>
  <c r="AU55" i="5"/>
  <c r="AU10" i="5"/>
  <c r="AU2" i="5"/>
  <c r="AW1" i="2"/>
  <c r="AW3" i="2" s="1"/>
  <c r="AR52" i="3" l="1"/>
  <c r="AS20" i="3"/>
  <c r="AS53" i="3" s="1"/>
  <c r="AV5" i="5"/>
  <c r="AV2" i="5"/>
  <c r="AV55" i="5"/>
  <c r="AV10" i="5"/>
  <c r="AX1" i="2"/>
  <c r="AX3" i="2" s="1"/>
  <c r="AS52" i="3" l="1"/>
  <c r="AT20" i="3"/>
  <c r="AT53" i="3" s="1"/>
  <c r="AW5" i="5"/>
  <c r="AW10" i="5"/>
  <c r="AW2" i="5"/>
  <c r="AW55" i="5"/>
  <c r="AY1" i="2"/>
  <c r="AY3" i="2" s="1"/>
  <c r="AT52" i="3" l="1"/>
  <c r="AU20" i="3"/>
  <c r="AU53" i="3" s="1"/>
  <c r="AX5" i="5"/>
  <c r="AX10" i="5"/>
  <c r="AX2" i="5"/>
  <c r="AX55" i="5"/>
  <c r="AZ1" i="2"/>
  <c r="AZ3" i="2" s="1"/>
  <c r="AU52" i="3" l="1"/>
  <c r="AV20" i="3"/>
  <c r="AV52" i="3" s="1"/>
  <c r="AY5" i="5"/>
  <c r="AY55" i="5"/>
  <c r="AY10" i="5"/>
  <c r="AY2" i="5"/>
  <c r="BA1" i="2"/>
  <c r="BA3" i="2" s="1"/>
  <c r="AV53" i="3" l="1"/>
  <c r="AW20" i="3"/>
  <c r="AW53" i="3" s="1"/>
  <c r="AZ5" i="5"/>
  <c r="AZ55" i="5"/>
  <c r="AZ2" i="5"/>
  <c r="AZ10" i="5"/>
  <c r="BB1" i="2"/>
  <c r="BB3" i="2" s="1"/>
  <c r="AW52" i="3" l="1"/>
  <c r="AX20" i="3"/>
  <c r="AX53" i="3" s="1"/>
  <c r="BA5" i="5"/>
  <c r="BA55" i="5"/>
  <c r="BA10" i="5"/>
  <c r="BA2" i="5"/>
  <c r="BC1" i="2"/>
  <c r="BC3" i="2" s="1"/>
  <c r="AX52" i="3" l="1"/>
  <c r="AY20" i="3"/>
  <c r="AY52" i="3" s="1"/>
  <c r="BB5" i="5"/>
  <c r="BB2" i="5"/>
  <c r="BB55" i="5"/>
  <c r="BB10" i="5"/>
  <c r="BD1" i="2"/>
  <c r="BD3" i="2" s="1"/>
  <c r="AY53" i="3" l="1"/>
  <c r="AZ20" i="3"/>
  <c r="AZ52" i="3" s="1"/>
  <c r="BC5" i="5"/>
  <c r="BC2" i="5"/>
  <c r="BC55" i="5"/>
  <c r="BC10" i="5"/>
  <c r="BE1" i="2"/>
  <c r="BE3" i="2" s="1"/>
  <c r="AZ53" i="3" l="1"/>
  <c r="BA20" i="3"/>
  <c r="BA52" i="3" s="1"/>
  <c r="BD5" i="5"/>
  <c r="BD2" i="5"/>
  <c r="BD10" i="5"/>
  <c r="BD55" i="5"/>
  <c r="BA53" i="3" l="1"/>
  <c r="D5" i="3" s="1"/>
  <c r="C10" i="8" s="1"/>
  <c r="D7" i="3" l="1"/>
  <c r="D56" i="3" l="1"/>
  <c r="C11" i="8"/>
  <c r="I56" i="3"/>
  <c r="J56" i="3"/>
  <c r="AE56" i="3"/>
  <c r="V56" i="3"/>
  <c r="AQ56" i="3"/>
  <c r="P56" i="3"/>
  <c r="Y56" i="3"/>
  <c r="AW56" i="3"/>
  <c r="BA56" i="3"/>
  <c r="AX56" i="3"/>
  <c r="AF56" i="3"/>
  <c r="AB56" i="3"/>
  <c r="N56" i="3"/>
  <c r="Z56" i="3"/>
  <c r="R56" i="3"/>
  <c r="AS56" i="3"/>
  <c r="AK56" i="3"/>
  <c r="AU56" i="3"/>
  <c r="O56" i="3"/>
  <c r="U56" i="3"/>
  <c r="AZ56" i="3"/>
  <c r="AM56" i="3"/>
  <c r="AR56" i="3"/>
  <c r="AO56" i="3"/>
  <c r="AD56" i="3"/>
  <c r="AC56" i="3"/>
  <c r="AH56" i="3"/>
  <c r="AJ56" i="3"/>
  <c r="T56" i="3"/>
  <c r="L56" i="3"/>
  <c r="AP56" i="3"/>
  <c r="AY56" i="3"/>
  <c r="Q56" i="3"/>
  <c r="AI56" i="3"/>
  <c r="M56" i="3"/>
  <c r="S56" i="3"/>
  <c r="AT56" i="3"/>
  <c r="H56" i="3"/>
  <c r="W56" i="3"/>
  <c r="X56" i="3"/>
  <c r="AG56" i="3"/>
  <c r="AN56" i="3"/>
  <c r="AA56" i="3"/>
  <c r="F56" i="3"/>
  <c r="E56" i="3"/>
  <c r="K56" i="3"/>
  <c r="AL56" i="3"/>
  <c r="G56" i="3"/>
  <c r="AV56" i="3"/>
  <c r="Y69" i="3" l="1"/>
  <c r="Y68" i="3"/>
  <c r="K68" i="3"/>
  <c r="K69" i="3"/>
  <c r="E68" i="3"/>
  <c r="E69" i="3"/>
  <c r="D21" i="8"/>
  <c r="AX69" i="3"/>
  <c r="AX68" i="3"/>
  <c r="T69" i="3"/>
  <c r="T68" i="3"/>
  <c r="AF68" i="3"/>
  <c r="AF69" i="3"/>
  <c r="AZ69" i="3"/>
  <c r="AZ68" i="3"/>
  <c r="AP68" i="3"/>
  <c r="AP69" i="3"/>
  <c r="AI69" i="3"/>
  <c r="AI68" i="3"/>
  <c r="AM69" i="3"/>
  <c r="AM68" i="3"/>
  <c r="Q68" i="3"/>
  <c r="Q69" i="3"/>
  <c r="F69" i="3"/>
  <c r="E21" i="8"/>
  <c r="F68" i="3"/>
  <c r="AY68" i="3"/>
  <c r="AY69" i="3"/>
  <c r="U68" i="3"/>
  <c r="U69" i="3"/>
  <c r="BA69" i="3"/>
  <c r="BA68" i="3"/>
  <c r="AA69" i="3"/>
  <c r="AA68" i="3"/>
  <c r="O69" i="3"/>
  <c r="O68" i="3"/>
  <c r="D68" i="3"/>
  <c r="D57" i="3"/>
  <c r="E57" i="3"/>
  <c r="C21" i="8"/>
  <c r="D69" i="3"/>
  <c r="AN69" i="3"/>
  <c r="AN68" i="3"/>
  <c r="L68" i="3"/>
  <c r="L69" i="3"/>
  <c r="AU69" i="3"/>
  <c r="AU68" i="3"/>
  <c r="AW69" i="3"/>
  <c r="AW68" i="3"/>
  <c r="P68" i="3"/>
  <c r="P69" i="3"/>
  <c r="AG68" i="3"/>
  <c r="AG69" i="3"/>
  <c r="AQ68" i="3"/>
  <c r="AQ69" i="3"/>
  <c r="X69" i="3"/>
  <c r="X68" i="3"/>
  <c r="AK69" i="3"/>
  <c r="AK68" i="3"/>
  <c r="V69" i="3"/>
  <c r="V68" i="3"/>
  <c r="AJ69" i="3"/>
  <c r="AJ68" i="3"/>
  <c r="W68" i="3"/>
  <c r="W69" i="3"/>
  <c r="AH68" i="3"/>
  <c r="AH69" i="3"/>
  <c r="H68" i="3"/>
  <c r="H69" i="3"/>
  <c r="AD68" i="3"/>
  <c r="AD69" i="3"/>
  <c r="AE68" i="3"/>
  <c r="AE69" i="3"/>
  <c r="R68" i="3"/>
  <c r="R69" i="3"/>
  <c r="AV68" i="3"/>
  <c r="AV69" i="3"/>
  <c r="G68" i="3"/>
  <c r="G69" i="3"/>
  <c r="N68" i="3"/>
  <c r="N69" i="3"/>
  <c r="J68" i="3"/>
  <c r="J69" i="3"/>
  <c r="AS68" i="3"/>
  <c r="AS69" i="3"/>
  <c r="AC68" i="3"/>
  <c r="AC69" i="3"/>
  <c r="AT69" i="3"/>
  <c r="AT68" i="3"/>
  <c r="Z69" i="3"/>
  <c r="Z68" i="3"/>
  <c r="S68" i="3"/>
  <c r="S69" i="3"/>
  <c r="AO68" i="3"/>
  <c r="AO69" i="3"/>
  <c r="AL68" i="3"/>
  <c r="AL69" i="3"/>
  <c r="M68" i="3"/>
  <c r="M69" i="3"/>
  <c r="AR68" i="3"/>
  <c r="AR69" i="3"/>
  <c r="AB68" i="3"/>
  <c r="AB69" i="3"/>
  <c r="I68" i="3"/>
  <c r="I69" i="3"/>
  <c r="D71" i="3" l="1"/>
  <c r="C15" i="8" s="1"/>
  <c r="D70" i="3"/>
  <c r="C13" i="8" s="1"/>
  <c r="C1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B22" authorId="0" shapeId="0" xr:uid="{581A5F28-01AB-4C7B-A2E5-57020C26D947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Se støtteprogrammets prosjektbeskrivelsesmal for føringer knyttet til levetid.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karbonprisbane.</t>
        </r>
      </text>
    </comment>
    <comment ref="C55" authorId="0" shapeId="0" xr:uid="{98274402-8746-4644-A1F8-7A74F1D29948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<sst xmlns="http://schemas.openxmlformats.org/spreadsheetml/2006/main" count="831" uniqueCount="253">
  <si>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</si>
  <si>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</si>
  <si>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</si>
  <si>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</si>
  <si>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</si>
  <si>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</si>
  <si>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</si>
  <si>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</si>
  <si>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</si>
  <si>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</si>
  <si>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(1) Kvotepliktig utslipp (unntatt luftfart og petroleum)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</si>
  <si>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</si>
  <si>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</si>
  <si>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</si>
  <si>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</si>
  <si>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</si>
  <si>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</si>
  <si>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</si>
  <si>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</si>
  <si>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</si>
  <si>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</si>
  <si>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</si>
  <si>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</si>
  <si>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</si>
  <si>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</si>
  <si>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</si>
  <si>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</si>
  <si>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</si>
  <si>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</si>
  <si>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</si>
  <si>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</si>
  <si>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</si>
  <si>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</si>
  <si>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</si>
  <si>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</si>
  <si>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, input-celler som søker fyller ut i tråd med prosjektets økonomi og krav til beskrivelser.</t>
  </si>
  <si>
    <t>Fyll inn initiell informasjon om prosjektet.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</si>
  <si>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</si>
  <si>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</si>
  <si>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</si>
  <si>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</si>
  <si>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</si>
  <si>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</si>
  <si>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</si>
  <si>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</si>
  <si>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</si>
  <si>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</si>
  <si>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</si>
  <si>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</si>
  <si>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</si>
  <si>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</si>
  <si>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</si>
  <si>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</si>
  <si>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</si>
  <si>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</si>
  <si>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</si>
  <si>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</si>
  <si>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</si>
  <si>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</si>
  <si>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</si>
  <si>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</si>
  <si>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</si>
  <si>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</si>
  <si>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</si>
  <si>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</si>
  <si>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</si>
  <si>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</si>
  <si>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</si>
  <si>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</si>
  <si>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</si>
  <si>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</si>
  <si>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</si>
  <si>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</si>
  <si>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</si>
  <si>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</si>
  <si>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</si>
  <si>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</si>
  <si>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</si>
  <si>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</si>
  <si>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</si>
  <si>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</si>
  <si>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</si>
  <si>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</si>
  <si>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</si>
  <si>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</si>
  <si>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</si>
  <si>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</si>
  <si>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</si>
  <si>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</si>
  <si>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</si>
  <si>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</si>
  <si>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</si>
  <si>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</si>
  <si>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</si>
  <si>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</si>
  <si>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</si>
  <si>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</si>
  <si>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</si>
  <si>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</si>
  <si>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</si>
  <si>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</si>
  <si>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</si>
  <si>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</si>
  <si>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</si>
  <si>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</si>
  <si>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</si>
  <si>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</si>
  <si>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</si>
  <si>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</si>
  <si>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</si>
  <si>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</si>
  <si>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</si>
  <si>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</si>
  <si>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</si>
  <si>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</si>
  <si>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</si>
  <si>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</si>
  <si>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</si>
  <si>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</si>
  <si>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</si>
  <si>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</si>
  <si>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</si>
  <si>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</si>
  <si>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</si>
  <si>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</si>
  <si>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</si>
  <si>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</si>
  <si>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</si>
  <si>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</si>
  <si>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</si>
  <si>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</si>
  <si>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</si>
  <si>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</si>
  <si>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</si>
  <si>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</si>
  <si>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</si>
  <si>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</si>
  <si>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</si>
  <si>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</si>
  <si>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</si>
  <si>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</si>
  <si>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</si>
  <si>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</si>
  <si>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</si>
  <si>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</si>
  <si>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</si>
  <si>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</si>
  <si>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</si>
  <si>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</si>
  <si>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</si>
  <si>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</si>
  <si>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</si>
  <si>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</si>
  <si>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</si>
  <si>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</si>
  <si>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</si>
  <si>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</si>
  <si>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</si>
  <si>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</si>
  <si>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</si>
  <si>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</si>
  <si>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</si>
  <si>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</si>
  <si>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</si>
  <si>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</si>
  <si>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</si>
  <si>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</si>
  <si>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</si>
  <si>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</si>
  <si>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</si>
  <si>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</si>
  <si>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</si>
  <si>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</si>
  <si>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</si>
  <si>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</si>
  <si>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</si>
  <si>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</si>
  <si>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</si>
  <si>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</si>
  <si>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</si>
  <si>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</si>
  <si>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</si>
  <si>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</si>
  <si>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</si>
  <si>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</si>
  <si>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</si>
  <si>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</si>
  <si>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</si>
  <si>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</si>
  <si>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</si>
  <si>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</si>
  <si>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</si>
  <si>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</si>
  <si>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</si>
  <si>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</si>
  <si>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</si>
  <si>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</si>
  <si>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</si>
  <si>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</si>
  <si>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</si>
  <si>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</si>
  <si>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</si>
  <si>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</si>
  <si>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</si>
  <si>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</si>
  <si>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</si>
  <si>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Omsøkt prosjekt</t>
  </si>
  <si>
    <t>Totalprosjektet</t>
  </si>
  <si>
    <t>Prosjekt (nedtrekksmeny)</t>
  </si>
  <si>
    <t>Godkjente kostnader vil kun forekomme i år markert "INVESTERING". Videre beregnes støtten basert på den omsøkte støtteintensiteten og hvor stor andel av prosjektets kostnader som påløper i det relevante året.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</si>
  <si>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</si>
  <si>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</si>
  <si>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</si>
  <si>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</si>
  <si>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</si>
  <si>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</si>
  <si>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</si>
  <si>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</si>
  <si>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</si>
  <si>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</si>
  <si>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</si>
  <si>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</si>
  <si>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</si>
  <si>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7.2</t>
  </si>
  <si>
    <t>Karbonprisbane per 2025</t>
  </si>
  <si>
    <t>Det forventes at søker synliggjør forutsetninger og priser tilknyttet inntekt- og kostnadspostene i tabellene på årsbasis i arket "Forutsetninger prosjekt".</t>
  </si>
  <si>
    <t>7.3</t>
  </si>
  <si>
    <t>Levetid i drift</t>
  </si>
  <si>
    <t>Karbonprisbane 2026, bug-fix</t>
  </si>
  <si>
    <t>Versjon 7.3, dato 19.04.2026</t>
  </si>
  <si>
    <t>(1) Kvotepliktig utslipp (unntatt petroleum og innsatsfordelingen)</t>
  </si>
  <si>
    <t>(2) Utslipp under innsatsfordelingen</t>
  </si>
  <si>
    <t>(3) Petroleumsvirksomhet på sokkelen</t>
  </si>
  <si>
    <t>(4) Opptak og utslipp fra skog og arealbruk og arealbruksendringer</t>
  </si>
  <si>
    <t>Regjeringens karbonprisbane per 2026</t>
  </si>
  <si>
    <t>Unngå bruk av personopplysninger i utfyllingen.</t>
  </si>
  <si>
    <t>*Søker må fylle inn antall år tilsvarende perioden prosjektet skal investere, fra og med prosjektets start. Er overgangen fra investering og til drift i løpet av et helår, skal også det året inkluderes som investeringsår. I motsatt fall vil ikke det siste årets investeringskostnader inkluderes i støtteutmålingen.</t>
  </si>
  <si>
    <t>Ved beregning av karbonpriser, skal regjeringen.no sine anslag ligge til grunn, som er forhåndsutfylt gjennom nedtrekksmenyen (i arket "Forutsetninger prosjekt").</t>
  </si>
  <si>
    <t>Avkastningskravet skal være prosjektets reelle avkastningskrav før skatt. For ev. andre føringer og krav til dokumentasjon/beregning av avkastningskrav, se programmets Vilkår for støtte.</t>
  </si>
  <si>
    <t>For mer informasjon om hvordan godkjente kostnader beregnes, se grønn tekstbost i arket "LES MEG".</t>
  </si>
  <si>
    <r>
      <t xml:space="preserve">Nøkkeltall </t>
    </r>
    <r>
      <rPr>
        <sz val="14"/>
        <color theme="1"/>
        <rFont val="Calibri"/>
        <family val="2"/>
        <scheme val="minor"/>
      </rPr>
      <t>(blå felter skal fylles inn)</t>
    </r>
  </si>
  <si>
    <t>Differansen (delta) i investeringskostnader mellom det omsøkte prosjektet og alternativinvesteringen omtales som merkostnader. Prosjektets merkostnader vil være det godkjente kostnadsgrunnlag når metoden for "Alternativ investering" benyttes.</t>
  </si>
  <si>
    <t>Oppstillingen under viser de godkjente kostnadene for prosjektet. Ved "Alternativ investering", hentes godkjente kostnader fra merkostnadene. Ved "Ingen alternativ investering" hentes de fra prosjekt omsøkt sine "Godkjente investeringskostnader".</t>
  </si>
  <si>
    <t>Under følger oppstilling av det totale prosjektets nåverdi med og uten støtte.</t>
  </si>
  <si>
    <t>Tallstørrelsene må være reelle, altså ikke inflasjonsjusterte. Budsjettpostene skal være eks. mva. i de tilfeller søker er mva-pliktig.</t>
  </si>
  <si>
    <t xml:space="preserve"> </t>
  </si>
  <si>
    <t>Pris for håndtert CO2 (kr/tonn)</t>
  </si>
  <si>
    <t>Grunnarbeid</t>
  </si>
  <si>
    <t>Lagringstanker og tilhørende utstyr</t>
  </si>
  <si>
    <t>Utstyr for rensing og kondisjonering</t>
  </si>
  <si>
    <t>Utstyr for mottak av CO2 fra skip</t>
  </si>
  <si>
    <t>Øvrig infrastruktur</t>
  </si>
  <si>
    <t>Salgsvolum CO2 (tonn/år)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</si>
</sst>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\ %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  <font>
      <sz val="8"/>
      <color rgb="FF33333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</cellStyleXfs>
  <cellXfs count="216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  <xf numFmtId="164" fontId="0" fillId="14" borderId="17" xfId="1" applyNumberFormat="1" applyFont="1" applyFill="1" applyBorder="1"/>
    <xf numFmtId="164" fontId="0" fillId="14" borderId="20" xfId="1" applyNumberFormat="1" applyFont="1" applyFill="1" applyBorder="1"/>
    <xf numFmtId="0" fontId="0" fillId="7" borderId="17" xfId="0" applyFill="1" applyBorder="1"/>
    <xf numFmtId="3" fontId="0" fillId="0" borderId="17" xfId="0" applyNumberFormat="1" applyBorder="1"/>
    <xf numFmtId="0" fontId="0" fillId="0" borderId="0" xfId="0" applyAlignment="1">
      <alignment wrapText="1"/>
    </xf>
    <xf numFmtId="0" fontId="25" fillId="15" borderId="31" xfId="0" applyFont="1" applyFill="1" applyBorder="1" applyAlignment="1">
      <alignment vertical="center" wrapText="1"/>
    </xf>
    <xf numFmtId="0" fontId="0" fillId="0" borderId="31" xfId="0" applyBorder="1"/>
  </cellXfs>
  <cellStyles count="3">
    <cellStyle name="Inndata" xfId="2" builtinId="20" customBuiltin="1"/>
    <cellStyle name="Normal" xfId="0" builtinId="0"/>
    <cellStyle name="Prosent" xfId="1" builtinId="5"/>
  </cellStyles>
  <dxfs count="28"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67</xdr:row>
      <xdr:rowOff>171266</xdr:rowOff>
    </xdr:from>
    <xdr:to>
      <xdr:col>14</xdr:col>
      <xdr:colOff>496956</xdr:colOff>
      <xdr:row>83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18DBEF-793C-44EB-ABD6-34EFA450EDE1}" name="Table1" displayName="Table1" ref="BG5:BG17" totalsRowCount="1" tableBorderDxfId="27" totalsRowBorderDxfId="26">
  <autoFilter ref="BG5:BG16" xr:uid="{D618DBEF-793C-44EB-ABD6-34EFA450EDE1}"/>
  <tableColumns count="1">
    <tableColumn id="1" xr3:uid="{9C0913C9-28F3-4CC4-BAF6-791252330954}" name=" " totalsRowFunction="custom" dataDxfId="25" totalsRowDxfId="24">
      <calculatedColumnFormula>SUM(H6:BE6)</calculatedColumnFormula>
      <totalsRowFormula>SUM(H17:BE17)</totalsRow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755AA7-B150-4D3B-B095-8ACCC5B47479}" name="Table2" displayName="Table2" ref="BG19:BG40" totalsRowShown="0" headerRowDxfId="23" tableBorderDxfId="22">
  <autoFilter ref="BG19:BG40" xr:uid="{26755AA7-B150-4D3B-B095-8ACCC5B47479}"/>
  <tableColumns count="1">
    <tableColumn id="1" xr3:uid="{C3B45218-7051-4A49-9151-6C6EC475CFE6}" name=" " dataDxfId="21">
      <calculatedColumnFormula>SUM(H20:BE20)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BED39C-ECE2-46E9-94D4-48EA6A4B077A}" name="Table3" displayName="Table3" ref="BG43:BG94" totalsRowShown="0" headerRowDxfId="20" tableBorderDxfId="19">
  <autoFilter ref="BG43:BG94" xr:uid="{7DBED39C-ECE2-46E9-94D4-48EA6A4B077A}"/>
  <tableColumns count="1">
    <tableColumn id="1" xr3:uid="{1438D958-E0A1-43A1-A8FF-B752F4D8983D}" name=" " dataDxfId="18">
      <calculatedColumnFormula>SUM(H44:BE44)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D1DC57-8207-4878-B5B9-37BCBA8D55EC}" name="Table4" displayName="Table4" ref="BG125:BG135" totalsRowShown="0" headerRowDxfId="17" tableBorderDxfId="16">
  <autoFilter ref="BG125:BG135" xr:uid="{28D1DC57-8207-4878-B5B9-37BCBA8D55EC}"/>
  <tableColumns count="1">
    <tableColumn id="1" xr3:uid="{16CB3545-78FE-474D-BFDA-65F14DC02F3A}" name=" " dataDxfId="15">
      <calculatedColumnFormula>SUM(H126:BE126)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0499C7-9DC4-4927-A1F8-E97963B620A5}" name="Table5" displayName="Table5" ref="BG138:BG158" totalsRowShown="0" headerRowDxfId="14" tableBorderDxfId="13">
  <autoFilter ref="BG138:BG158" xr:uid="{5F0499C7-9DC4-4927-A1F8-E97963B620A5}"/>
  <tableColumns count="1">
    <tableColumn id="1" xr3:uid="{DECDF890-9DD8-4CD2-BF9A-7BF884E601F3}" name=" " dataDxfId="12">
      <calculatedColumnFormula>SUM(H139:BE139)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DE9913E-7A33-4939-95AB-4949158F223D}" name="Table6" displayName="Table6" ref="BG161:BG178" totalsRowShown="0" headerRowDxfId="11" tableBorderDxfId="10">
  <autoFilter ref="BG161:BG178" xr:uid="{4DE9913E-7A33-4939-95AB-4949158F223D}"/>
  <tableColumns count="1">
    <tableColumn id="1" xr3:uid="{8E263607-F07E-43F0-97C4-55B27D03F14A}" name=" " dataDxfId="9">
      <calculatedColumnFormula>SUM(H162:BE162)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B19" sqref="B19"/>
    </sheetView>
  </sheetViews>
  <sheetFormatPr baseColWidth="10" defaultColWidth="11.42578125" defaultRowHeight="15" x14ac:dyDescent="0.25"/>
  <cols>
    <col min="1" max="1" width="6.85546875" customWidth="1"/>
    <col min="2" max="2" width="42.5703125" bestFit="1" customWidth="1"/>
    <col min="3" max="3" width="15" customWidth="1"/>
    <col min="5" max="5" width="16.28515625" bestFit="1" customWidth="1"/>
  </cols>
  <sheetData>
    <row r="2" spans="2:6" x14ac:dyDescent="0.25">
      <c r="B2" s="5" t="s">
        <v>28</v>
      </c>
    </row>
    <row r="4" spans="2:6" x14ac:dyDescent="0.25">
      <c r="B4" s="16"/>
      <c r="C4" s="16" t="s">
        <v>19</v>
      </c>
      <c r="D4" s="16" t="s">
        <v>20</v>
      </c>
      <c r="E4" s="16" t="s">
        <v>16</v>
      </c>
    </row>
    <row r="5" spans="2:6" x14ac:dyDescent="0.25">
      <c r="B5" s="12" t="s">
        <v>71</v>
      </c>
      <c r="C5" s="11">
        <f>'LES MEG'!$C$20</f>
        <v>0</v>
      </c>
      <c r="D5" s="15" t="s">
        <v>5</v>
      </c>
      <c r="E5" s="10" t="s">
        <v>27</v>
      </c>
    </row>
    <row r="6" spans="2:6" x14ac:dyDescent="0.25">
      <c r="B6" s="12" t="s">
        <v>227</v>
      </c>
      <c r="C6" s="12">
        <f>'LES MEG'!$C$22-'LES MEG'!$C$21</f>
        <v>0</v>
      </c>
      <c r="D6" s="12" t="s">
        <v>5</v>
      </c>
      <c r="E6" s="10" t="s">
        <v>27</v>
      </c>
    </row>
    <row r="7" spans="2:6" x14ac:dyDescent="0.25">
      <c r="B7" s="12" t="s">
        <v>22</v>
      </c>
      <c r="C7" s="12">
        <f>'LES MEG'!$C$21</f>
        <v>0</v>
      </c>
      <c r="D7" s="12" t="s">
        <v>5</v>
      </c>
      <c r="E7" s="10" t="s">
        <v>27</v>
      </c>
    </row>
    <row r="8" spans="2:6" x14ac:dyDescent="0.25">
      <c r="B8" s="12" t="s">
        <v>11</v>
      </c>
      <c r="C8" s="13">
        <f>'(3) Støtteberegning og NNV'!$D$4</f>
        <v>0</v>
      </c>
      <c r="D8" s="12" t="s">
        <v>29</v>
      </c>
      <c r="E8" s="10" t="s">
        <v>26</v>
      </c>
    </row>
    <row r="9" spans="2:6" x14ac:dyDescent="0.25">
      <c r="B9" s="12" t="s">
        <v>7</v>
      </c>
      <c r="C9" s="14"/>
      <c r="D9" s="12" t="s">
        <v>21</v>
      </c>
      <c r="E9" s="10" t="s">
        <v>26</v>
      </c>
      <c r="F9" s="98" t="s">
        <v>96</v>
      </c>
    </row>
    <row r="10" spans="2:6" x14ac:dyDescent="0.25">
      <c r="B10" s="12" t="s">
        <v>79</v>
      </c>
      <c r="C10" s="4">
        <f>'(3) Støtteberegning og NNV'!$D$5</f>
        <v>0</v>
      </c>
      <c r="D10" s="37" t="s">
        <v>21</v>
      </c>
      <c r="E10" s="10" t="s">
        <v>26</v>
      </c>
    </row>
    <row r="11" spans="2:6" x14ac:dyDescent="0.25">
      <c r="B11" s="12" t="s">
        <v>14</v>
      </c>
      <c r="C11" s="36">
        <f>'(3) Støtteberegning og NNV'!$D$7</f>
        <v>0</v>
      </c>
      <c r="D11" s="38" t="s">
        <v>21</v>
      </c>
      <c r="E11" s="10" t="s">
        <v>26</v>
      </c>
    </row>
    <row r="12" spans="2:6" x14ac:dyDescent="0.25">
      <c r="B12" s="12" t="s">
        <v>17</v>
      </c>
      <c r="C12" s="36">
        <f>IFERROR('(3) Støtteberegning og NNV'!$D$65,"FeilBeregningNPV")</f>
        <v>0</v>
      </c>
      <c r="D12" s="38" t="s">
        <v>21</v>
      </c>
      <c r="E12" s="35" t="s">
        <v>26</v>
      </c>
    </row>
    <row r="13" spans="2:6" x14ac:dyDescent="0.25">
      <c r="B13" s="35" t="s">
        <v>18</v>
      </c>
      <c r="C13" s="212" t="e">
        <f>'(3) Støtteberegning og NNV'!$D$70</f>
        <v>#DIV/0!</v>
      </c>
      <c r="D13" s="38" t="s">
        <v>21</v>
      </c>
      <c r="E13" s="35" t="s">
        <v>26</v>
      </c>
    </row>
    <row r="14" spans="2:6" x14ac:dyDescent="0.25">
      <c r="B14" s="35" t="s">
        <v>40</v>
      </c>
      <c r="C14" s="209" t="str">
        <f>IFERROR('(3) Støtteberegning og NNV'!D66,"FeilBeregningIRR")</f>
        <v>FeilBeregningIRR</v>
      </c>
      <c r="D14" s="38" t="s">
        <v>29</v>
      </c>
      <c r="E14" s="35" t="s">
        <v>26</v>
      </c>
      <c r="F14" s="211" t="s">
        <v>96</v>
      </c>
    </row>
    <row r="15" spans="2:6" x14ac:dyDescent="0.25">
      <c r="B15" s="39" t="s">
        <v>41</v>
      </c>
      <c r="C15" s="210" t="str">
        <f>IFERROR('(3) Støtteberegning og NNV'!D71,"FeilBeregningIRR")</f>
        <v>FeilBeregningIRR</v>
      </c>
      <c r="D15" s="39" t="s">
        <v>29</v>
      </c>
      <c r="E15" s="39" t="s">
        <v>26</v>
      </c>
      <c r="F15" s="211" t="s">
        <v>96</v>
      </c>
    </row>
    <row r="17" spans="2:154" x14ac:dyDescent="0.25">
      <c r="B17" s="16" t="s">
        <v>5</v>
      </c>
      <c r="C17" s="16">
        <f>'LES MEG'!C20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25">
      <c r="B18" s="12" t="s">
        <v>79</v>
      </c>
      <c r="C18" s="14">
        <f>IF(C17&lt;&gt;"",'(3) Støtteberegning og NNV'!D23+'(3) Støtteberegning og NNV'!D24,0)</f>
        <v>0</v>
      </c>
      <c r="D18" s="14">
        <f>IF(D17&lt;&gt;"",'(3) Støtteberegning og NNV'!E23+'(3) Støtteberegning og NNV'!E24,0)</f>
        <v>0</v>
      </c>
      <c r="E18" s="14">
        <f>IF(E17&lt;&gt;"",'(3) Støtteberegning og NNV'!F23+'(3) Støtteberegning og NNV'!F24,0)</f>
        <v>0</v>
      </c>
      <c r="F18" s="14">
        <f>IF(F17&lt;&gt;"",'(3) Støtteberegning og NNV'!G23+'(3) Støtteberegning og NNV'!G24,0)</f>
        <v>0</v>
      </c>
      <c r="G18" s="14">
        <f>IF(G17&lt;&gt;"",'(3) Støtteberegning og NNV'!H23+'(3) Støtteberegning og NNV'!H24,0)</f>
        <v>0</v>
      </c>
      <c r="H18" s="14">
        <f>IF(H17&lt;&gt;"",'(3) Støtteberegning og NNV'!I23+'(3) Støtteberegning og NNV'!I24,0)</f>
        <v>0</v>
      </c>
      <c r="I18" s="14">
        <f>IF(I17&lt;&gt;"",'(3) Støtteberegning og NNV'!J23+'(3) Støtteberegning og NNV'!J24,0)</f>
        <v>0</v>
      </c>
      <c r="J18" s="14">
        <f>IF(J17&lt;&gt;"",'(3) Støtteberegning og NNV'!K23+'(3) Støtteberegning og NNV'!K24,0)</f>
        <v>0</v>
      </c>
      <c r="K18" s="14">
        <f>IF(K17&lt;&gt;"",'(3) Støtteberegning og NNV'!L23+'(3) Støtteberegning og NNV'!L24,0)</f>
        <v>0</v>
      </c>
      <c r="L18" s="14">
        <f>IF(L17&lt;&gt;"",'(3) Støtteberegning og NNV'!M23+'(3) Støtteberegning og NNV'!M24,0)</f>
        <v>0</v>
      </c>
      <c r="M18" s="14">
        <f>IF(M17&lt;&gt;"",'(3) Støtteberegning og NNV'!N23+'(3) Støtteberegning og NNV'!N24,0)</f>
        <v>0</v>
      </c>
      <c r="N18" s="14">
        <f>IF(N17&lt;&gt;"",'(3) Støtteberegning og NNV'!O23+'(3) Støtteberegning og NNV'!O24,0)</f>
        <v>0</v>
      </c>
      <c r="O18" s="14">
        <f>IF(O17&lt;&gt;"",'(3) Støtteberegning og NNV'!P23+'(3) Støtteberegning og NNV'!P24,0)</f>
        <v>0</v>
      </c>
      <c r="P18" s="14">
        <f>IF(P17&lt;&gt;"",'(3) Støtteberegning og NNV'!Q23+'(3) Støtteberegning og NNV'!Q24,0)</f>
        <v>0</v>
      </c>
      <c r="Q18" s="14">
        <f>IF(Q17&lt;&gt;"",'(3) Støtteberegning og NNV'!R23+'(3) Støtteberegning og NNV'!R24,0)</f>
        <v>0</v>
      </c>
      <c r="R18" s="14">
        <f>IF(R17&lt;&gt;"",'(3) Støtteberegning og NNV'!S23+'(3) Støtteberegning og NNV'!S24,0)</f>
        <v>0</v>
      </c>
      <c r="S18" s="14">
        <f>IF(S17&lt;&gt;"",'(3) Støtteberegning og NNV'!T23+'(3) Støtteberegning og NNV'!T24,0)</f>
        <v>0</v>
      </c>
      <c r="T18" s="14">
        <f>IF(T17&lt;&gt;"",'(3) Støtteberegning og NNV'!U23+'(3) Støtteberegning og NNV'!U24,0)</f>
        <v>0</v>
      </c>
      <c r="U18" s="14">
        <f>IF(U17&lt;&gt;"",'(3) Støtteberegning og NNV'!V23+'(3) Støtteberegning og NNV'!V24,0)</f>
        <v>0</v>
      </c>
      <c r="V18" s="14">
        <f>IF(V17&lt;&gt;"",'(3) Støtteberegning og NNV'!W23+'(3) Støtteberegning og NNV'!W24,0)</f>
        <v>0</v>
      </c>
      <c r="W18" s="14">
        <f>IF(W17&lt;&gt;"",'(3) Støtteberegning og NNV'!X23+'(3) Støtteberegning og NNV'!X24,0)</f>
        <v>0</v>
      </c>
      <c r="X18" s="14">
        <f>IF(X17&lt;&gt;"",'(3) Støtteberegning og NNV'!Y23+'(3) Støtteberegning og NNV'!Y24,0)</f>
        <v>0</v>
      </c>
      <c r="Y18" s="14">
        <f>IF(Y17&lt;&gt;"",'(3) Støtteberegning og NNV'!Z23+'(3) Støtteberegning og NNV'!Z24,0)</f>
        <v>0</v>
      </c>
      <c r="Z18" s="14">
        <f>IF(Z17&lt;&gt;"",'(3) Støtteberegning og NNV'!AA23+'(3) Støtteberegning og NNV'!AA24,0)</f>
        <v>0</v>
      </c>
      <c r="AA18" s="14">
        <f>IF(AA17&lt;&gt;"",'(3) Støtteberegning og NNV'!AB23+'(3) Støtteberegning og NNV'!AB24,0)</f>
        <v>0</v>
      </c>
      <c r="AB18" s="14">
        <f>IF(AB17&lt;&gt;"",'(3) Støtteberegning og NNV'!AC23+'(3) Støtteberegning og NNV'!AC24,0)</f>
        <v>0</v>
      </c>
      <c r="AC18" s="14">
        <f>IF(AC17&lt;&gt;"",'(3) Støtteberegning og NNV'!AD23+'(3) Støtteberegning og NNV'!AD24,0)</f>
        <v>0</v>
      </c>
      <c r="AD18" s="14">
        <f>IF(AD17&lt;&gt;"",'(3) Støtteberegning og NNV'!AE23+'(3) Støtteberegning og NNV'!AE24,0)</f>
        <v>0</v>
      </c>
      <c r="AE18" s="14">
        <f>IF(AE17&lt;&gt;"",'(3) Støtteberegning og NNV'!AF23+'(3) Støtteberegning og NNV'!AF24,0)</f>
        <v>0</v>
      </c>
      <c r="AF18" s="14">
        <f>IF(AF17&lt;&gt;"",'(3) Støtteberegning og NNV'!AG23+'(3) Støtteberegning og NNV'!AG24,0)</f>
        <v>0</v>
      </c>
      <c r="AG18" s="14">
        <f>IF(AG17&lt;&gt;"",'(3) Støtteberegning og NNV'!AH23+'(3) Støtteberegning og NNV'!AH24,0)</f>
        <v>0</v>
      </c>
      <c r="AH18" s="14">
        <f>IF(AH17&lt;&gt;"",'(3) Støtteberegning og NNV'!AI23+'(3) Støtteberegning og NNV'!AI24,0)</f>
        <v>0</v>
      </c>
      <c r="AI18" s="14">
        <f>IF(AI17&lt;&gt;"",'(3) Støtteberegning og NNV'!AJ23+'(3) Støtteberegning og NNV'!AJ24,0)</f>
        <v>0</v>
      </c>
      <c r="AJ18" s="14">
        <f>IF(AJ17&lt;&gt;"",'(3) Støtteberegning og NNV'!AK23+'(3) Støtteberegning og NNV'!AK24,0)</f>
        <v>0</v>
      </c>
      <c r="AK18" s="14">
        <f>IF(AK17&lt;&gt;"",'(3) Støtteberegning og NNV'!AL23+'(3) Støtteberegning og NNV'!AL24,0)</f>
        <v>0</v>
      </c>
      <c r="AL18" s="14">
        <f>IF(AL17&lt;&gt;"",'(3) Støtteberegning og NNV'!AM23+'(3) Støtteberegning og NNV'!AM24,0)</f>
        <v>0</v>
      </c>
      <c r="AM18" s="14">
        <f>IF(AM17&lt;&gt;"",'(3) Støtteberegning og NNV'!AN23+'(3) Støtteberegning og NNV'!AN24,0)</f>
        <v>0</v>
      </c>
      <c r="AN18" s="14">
        <f>IF(AN17&lt;&gt;"",'(3) Støtteberegning og NNV'!AO23+'(3) Støtteberegning og NNV'!AO24,0)</f>
        <v>0</v>
      </c>
      <c r="AO18" s="14">
        <f>IF(AO17&lt;&gt;"",'(3) Støtteberegning og NNV'!AP23+'(3) Støtteberegning og NNV'!AP24,0)</f>
        <v>0</v>
      </c>
      <c r="AP18" s="14">
        <f>IF(AP17&lt;&gt;"",'(3) Støtteberegning og NNV'!AQ23+'(3) Støtteberegning og NNV'!AQ24,0)</f>
        <v>0</v>
      </c>
      <c r="AQ18" s="14">
        <f>IF(AQ17&lt;&gt;"",'(3) Støtteberegning og NNV'!AR23+'(3) Støtteberegning og NNV'!AR24,0)</f>
        <v>0</v>
      </c>
      <c r="AR18" s="14">
        <f>IF(AR17&lt;&gt;"",'(3) Støtteberegning og NNV'!AS23+'(3) Støtteberegning og NNV'!AS24,0)</f>
        <v>0</v>
      </c>
      <c r="AS18" s="14">
        <f>IF(AS17&lt;&gt;"",'(3) Støtteberegning og NNV'!AT23+'(3) Støtteberegning og NNV'!AT24,0)</f>
        <v>0</v>
      </c>
      <c r="AT18" s="14">
        <f>IF(AT17&lt;&gt;"",'(3) Støtteberegning og NNV'!AU23+'(3) Støtteberegning og NNV'!AU24,0)</f>
        <v>0</v>
      </c>
      <c r="AU18" s="14">
        <f>IF(AU17&lt;&gt;"",'(3) Støtteberegning og NNV'!AV23+'(3) Støtteberegning og NNV'!AV24,0)</f>
        <v>0</v>
      </c>
      <c r="AV18" s="14">
        <f>IF(AV17&lt;&gt;"",'(3) Støtteberegning og NNV'!AW23+'(3) Støtteberegning og NNV'!AW24,0)</f>
        <v>0</v>
      </c>
      <c r="AW18" s="14">
        <f>IF(AW17&lt;&gt;"",'(3) Støtteberegning og NNV'!AX23+'(3) Støtteberegning og NNV'!AX24,0)</f>
        <v>0</v>
      </c>
      <c r="AX18" s="14">
        <f>IF(AX17&lt;&gt;"",'(3) Støtteberegning og NNV'!AY23+'(3) Støtteberegning og NNV'!AY24,0)</f>
        <v>0</v>
      </c>
      <c r="AY18" s="14">
        <f>IF(AY17&lt;&gt;"",'(3) Støtteberegning og NNV'!AZ23+'(3) Støtteberegning og NNV'!AZ24,0)</f>
        <v>0</v>
      </c>
      <c r="AZ18" s="14">
        <f>IF(AZ17&lt;&gt;"",'(3) Støtteberegning og NNV'!BA23+'(3) Støtteberegning og NNV'!BA24,0)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25">
      <c r="B19" s="19" t="s">
        <v>23</v>
      </c>
      <c r="C19" s="20">
        <f>IF('LES MEG'!$C$23="Alternativ investering",'(3) Støtteberegning og NNV'!D33,)</f>
        <v>0</v>
      </c>
      <c r="D19" s="20">
        <f>IF('LES MEG'!$C$23="Alternativ investering",'(3) Støtteberegning og NNV'!E33,)</f>
        <v>0</v>
      </c>
      <c r="E19" s="20">
        <f>IF('LES MEG'!$C$23="Alternativ investering",'(3) Støtteberegning og NNV'!F33,)</f>
        <v>0</v>
      </c>
      <c r="F19" s="20">
        <f>IF('LES MEG'!$C$23="Alternativ investering",'(3) Støtteberegning og NNV'!G33,)</f>
        <v>0</v>
      </c>
      <c r="G19" s="20">
        <f>IF('LES MEG'!$C$23="Alternativ investering",'(3) Støtteberegning og NNV'!H33,)</f>
        <v>0</v>
      </c>
      <c r="H19" s="20">
        <f>IF('LES MEG'!$C$23="Alternativ investering",'(3) Støtteberegning og NNV'!I33,)</f>
        <v>0</v>
      </c>
      <c r="I19" s="20">
        <f>IF('LES MEG'!$C$23="Alternativ investering",'(3) Støtteberegning og NNV'!J33,)</f>
        <v>0</v>
      </c>
      <c r="J19" s="20">
        <f>IF('LES MEG'!$C$23="Alternativ investering",'(3) Støtteberegning og NNV'!K33,)</f>
        <v>0</v>
      </c>
      <c r="K19" s="20">
        <f>IF('LES MEG'!$C$23="Alternativ investering",'(3) Støtteberegning og NNV'!L33,)</f>
        <v>0</v>
      </c>
      <c r="L19" s="20">
        <f>IF('LES MEG'!$C$23="Alternativ investering",'(3) Støtteberegning og NNV'!M33,)</f>
        <v>0</v>
      </c>
      <c r="M19" s="20">
        <f>IF('LES MEG'!$C$23="Alternativ investering",'(3) Støtteberegning og NNV'!N33,)</f>
        <v>0</v>
      </c>
      <c r="N19" s="20">
        <f>IF('LES MEG'!$C$23="Alternativ investering",'(3) Støtteberegning og NNV'!O33,)</f>
        <v>0</v>
      </c>
      <c r="O19" s="20">
        <f>IF('LES MEG'!$C$23="Alternativ investering",'(3) Støtteberegning og NNV'!P33,)</f>
        <v>0</v>
      </c>
      <c r="P19" s="20">
        <f>IF('LES MEG'!$C$23="Alternativ investering",'(3) Støtteberegning og NNV'!Q33,)</f>
        <v>0</v>
      </c>
      <c r="Q19" s="20">
        <f>IF('LES MEG'!$C$23="Alternativ investering",'(3) Støtteberegning og NNV'!R33,)</f>
        <v>0</v>
      </c>
      <c r="R19" s="20">
        <f>IF('LES MEG'!$C$23="Alternativ investering",'(3) Støtteberegning og NNV'!S33,)</f>
        <v>0</v>
      </c>
      <c r="S19" s="20">
        <f>IF('LES MEG'!$C$23="Alternativ investering",'(3) Støtteberegning og NNV'!T33,)</f>
        <v>0</v>
      </c>
      <c r="T19" s="20">
        <f>IF('LES MEG'!$C$23="Alternativ investering",'(3) Støtteberegning og NNV'!U33,)</f>
        <v>0</v>
      </c>
      <c r="U19" s="20">
        <f>IF('LES MEG'!$C$23="Alternativ investering",'(3) Støtteberegning og NNV'!V33,)</f>
        <v>0</v>
      </c>
      <c r="V19" s="20">
        <f>IF('LES MEG'!$C$23="Alternativ investering",'(3) Støtteberegning og NNV'!W33,)</f>
        <v>0</v>
      </c>
      <c r="W19" s="20">
        <f>IF('LES MEG'!$C$23="Alternativ investering",'(3) Støtteberegning og NNV'!X33,)</f>
        <v>0</v>
      </c>
      <c r="X19" s="20">
        <f>IF('LES MEG'!$C$23="Alternativ investering",'(3) Støtteberegning og NNV'!Y33,)</f>
        <v>0</v>
      </c>
      <c r="Y19" s="20">
        <f>IF('LES MEG'!$C$23="Alternativ investering",'(3) Støtteberegning og NNV'!Z33,)</f>
        <v>0</v>
      </c>
      <c r="Z19" s="20">
        <f>IF('LES MEG'!$C$23="Alternativ investering",'(3) Støtteberegning og NNV'!AA33,)</f>
        <v>0</v>
      </c>
      <c r="AA19" s="20">
        <f>IF('LES MEG'!$C$23="Alternativ investering",'(3) Støtteberegning og NNV'!AB33,)</f>
        <v>0</v>
      </c>
      <c r="AB19" s="20">
        <f>IF('LES MEG'!$C$23="Alternativ investering",'(3) Støtteberegning og NNV'!AC33,)</f>
        <v>0</v>
      </c>
      <c r="AC19" s="20">
        <f>IF('LES MEG'!$C$23="Alternativ investering",'(3) Støtteberegning og NNV'!AD33,)</f>
        <v>0</v>
      </c>
      <c r="AD19" s="20">
        <f>IF('LES MEG'!$C$23="Alternativ investering",'(3) Støtteberegning og NNV'!AE33,)</f>
        <v>0</v>
      </c>
      <c r="AE19" s="20">
        <f>IF('LES MEG'!$C$23="Alternativ investering",'(3) Støtteberegning og NNV'!AF33,)</f>
        <v>0</v>
      </c>
      <c r="AF19" s="20">
        <f>IF('LES MEG'!$C$23="Alternativ investering",'(3) Støtteberegning og NNV'!AG33,)</f>
        <v>0</v>
      </c>
      <c r="AG19" s="20">
        <f>IF('LES MEG'!$C$23="Alternativ investering",'(3) Støtteberegning og NNV'!AH33,)</f>
        <v>0</v>
      </c>
      <c r="AH19" s="20">
        <f>IF('LES MEG'!$C$23="Alternativ investering",'(3) Støtteberegning og NNV'!AI33,)</f>
        <v>0</v>
      </c>
      <c r="AI19" s="20">
        <f>IF('LES MEG'!$C$23="Alternativ investering",'(3) Støtteberegning og NNV'!AJ33,)</f>
        <v>0</v>
      </c>
      <c r="AJ19" s="20">
        <f>IF('LES MEG'!$C$23="Alternativ investering",'(3) Støtteberegning og NNV'!AK33,)</f>
        <v>0</v>
      </c>
      <c r="AK19" s="20">
        <f>IF('LES MEG'!$C$23="Alternativ investering",'(3) Støtteberegning og NNV'!AL33,)</f>
        <v>0</v>
      </c>
      <c r="AL19" s="20">
        <f>IF('LES MEG'!$C$23="Alternativ investering",'(3) Støtteberegning og NNV'!AM33,)</f>
        <v>0</v>
      </c>
      <c r="AM19" s="20">
        <f>IF('LES MEG'!$C$23="Alternativ investering",'(3) Støtteberegning og NNV'!AN33,)</f>
        <v>0</v>
      </c>
      <c r="AN19" s="20">
        <f>IF('LES MEG'!$C$23="Alternativ investering",'(3) Støtteberegning og NNV'!AO33,)</f>
        <v>0</v>
      </c>
      <c r="AO19" s="20">
        <f>IF('LES MEG'!$C$23="Alternativ investering",'(3) Støtteberegning og NNV'!AP33,)</f>
        <v>0</v>
      </c>
      <c r="AP19" s="20">
        <f>IF('LES MEG'!$C$23="Alternativ investering",'(3) Støtteberegning og NNV'!AQ33,)</f>
        <v>0</v>
      </c>
      <c r="AQ19" s="20">
        <f>IF('LES MEG'!$C$23="Alternativ investering",'(3) Støtteberegning og NNV'!AR33,)</f>
        <v>0</v>
      </c>
      <c r="AR19" s="20">
        <f>IF('LES MEG'!$C$23="Alternativ investering",'(3) Støtteberegning og NNV'!AS33,)</f>
        <v>0</v>
      </c>
      <c r="AS19" s="20">
        <f>IF('LES MEG'!$C$23="Alternativ investering",'(3) Støtteberegning og NNV'!AT33,)</f>
        <v>0</v>
      </c>
      <c r="AT19" s="20">
        <f>IF('LES MEG'!$C$23="Alternativ investering",'(3) Støtteberegning og NNV'!AU33,)</f>
        <v>0</v>
      </c>
      <c r="AU19" s="20">
        <f>IF('LES MEG'!$C$23="Alternativ investering",'(3) Støtteberegning og NNV'!AV33,)</f>
        <v>0</v>
      </c>
      <c r="AV19" s="20">
        <f>IF('LES MEG'!$C$23="Alternativ investering",'(3) Støtteberegning og NNV'!AW33,)</f>
        <v>0</v>
      </c>
      <c r="AW19" s="20">
        <f>IF('LES MEG'!$C$23="Alternativ investering",'(3) Støtteberegning og NNV'!AX33,)</f>
        <v>0</v>
      </c>
      <c r="AX19" s="20">
        <f>IF('LES MEG'!$C$23="Alternativ investering",'(3) Støtteberegning og NNV'!AY33,)</f>
        <v>0</v>
      </c>
      <c r="AY19" s="20">
        <f>IF('LES MEG'!$C$23="Alternativ investering",'(3) Støtteberegning og NNV'!AZ33,)</f>
        <v>0</v>
      </c>
      <c r="AZ19" s="20">
        <f>IF('LES MEG'!$C$23="Alternativ investering",'(3) Støtteberegning og NNV'!BA33,)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25">
      <c r="B20" s="19" t="s">
        <v>25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25">
      <c r="B21" s="17" t="s">
        <v>24</v>
      </c>
      <c r="C21" s="18" t="e">
        <f>IF(C17&lt;&gt;"",'(3) Støtteberegning og NNV'!D56,0)</f>
        <v>#DIV/0!</v>
      </c>
      <c r="D21" s="18">
        <f>IF(D17&lt;&gt;"",'(3) Støtteberegning og NNV'!E56,0)</f>
        <v>0</v>
      </c>
      <c r="E21" s="18">
        <f>IF(E17&lt;&gt;"",'(3) Støtteberegning og NNV'!F56,0)</f>
        <v>0</v>
      </c>
      <c r="F21" s="18">
        <f>IF(F17&lt;&gt;"",'(3) Støtteberegning og NNV'!G56,0)</f>
        <v>0</v>
      </c>
      <c r="G21" s="18">
        <f>IF(G17&lt;&gt;"",'(3) Støtteberegning og NNV'!H56,0)</f>
        <v>0</v>
      </c>
      <c r="H21" s="18">
        <f>IF(H17&lt;&gt;"",'(3) Støtteberegning og NNV'!I56,0)</f>
        <v>0</v>
      </c>
      <c r="I21" s="18">
        <f>IF(I17&lt;&gt;"",'(3) Støtteberegning og NNV'!J56,0)</f>
        <v>0</v>
      </c>
      <c r="J21" s="18">
        <f>IF(J17&lt;&gt;"",'(3) Støtteberegning og NNV'!K56,0)</f>
        <v>0</v>
      </c>
      <c r="K21" s="18">
        <f>IF(K17&lt;&gt;"",'(3) Støtteberegning og NNV'!L56,0)</f>
        <v>0</v>
      </c>
      <c r="L21" s="18">
        <f>IF(L17&lt;&gt;"",'(3) Støtteberegning og NNV'!M56,0)</f>
        <v>0</v>
      </c>
      <c r="M21" s="18">
        <f>IF(M17&lt;&gt;"",'(3) Støtteberegning og NNV'!N56,0)</f>
        <v>0</v>
      </c>
      <c r="N21" s="18">
        <f>IF(N17&lt;&gt;"",'(3) Støtteberegning og NNV'!O56,0)</f>
        <v>0</v>
      </c>
      <c r="O21" s="18">
        <f>IF(O17&lt;&gt;"",'(3) Støtteberegning og NNV'!P56,0)</f>
        <v>0</v>
      </c>
      <c r="P21" s="18">
        <f>IF(P17&lt;&gt;"",'(3) Støtteberegning og NNV'!Q56,0)</f>
        <v>0</v>
      </c>
      <c r="Q21" s="18">
        <f>IF(Q17&lt;&gt;"",'(3) Støtteberegning og NNV'!R56,0)</f>
        <v>0</v>
      </c>
      <c r="R21" s="18">
        <f>IF(R17&lt;&gt;"",'(3) Støtteberegning og NNV'!S56,0)</f>
        <v>0</v>
      </c>
      <c r="S21" s="18">
        <f>IF(S17&lt;&gt;"",'(3) Støtteberegning og NNV'!T56,0)</f>
        <v>0</v>
      </c>
      <c r="T21" s="18">
        <f>IF(T17&lt;&gt;"",'(3) Støtteberegning og NNV'!U56,0)</f>
        <v>0</v>
      </c>
      <c r="U21" s="18">
        <f>IF(U17&lt;&gt;"",'(3) Støtteberegning og NNV'!V56,0)</f>
        <v>0</v>
      </c>
      <c r="V21" s="18">
        <f>IF(V17&lt;&gt;"",'(3) Støtteberegning og NNV'!W56,0)</f>
        <v>0</v>
      </c>
      <c r="W21" s="18">
        <f>IF(W17&lt;&gt;"",'(3) Støtteberegning og NNV'!X56,0)</f>
        <v>0</v>
      </c>
      <c r="X21" s="18">
        <f>IF(X17&lt;&gt;"",'(3) Støtteberegning og NNV'!Y56,0)</f>
        <v>0</v>
      </c>
      <c r="Y21" s="18">
        <f>IF(Y17&lt;&gt;"",'(3) Støtteberegning og NNV'!Z56,0)</f>
        <v>0</v>
      </c>
      <c r="Z21" s="18">
        <f>IF(Z17&lt;&gt;"",'(3) Støtteberegning og NNV'!AA56,0)</f>
        <v>0</v>
      </c>
      <c r="AA21" s="18">
        <f>IF(AA17&lt;&gt;"",'(3) Støtteberegning og NNV'!AB56,0)</f>
        <v>0</v>
      </c>
      <c r="AB21" s="18">
        <f>IF(AB17&lt;&gt;"",'(3) Støtteberegning og NNV'!AC56,0)</f>
        <v>0</v>
      </c>
      <c r="AC21" s="18">
        <f>IF(AC17&lt;&gt;"",'(3) Støtteberegning og NNV'!AD56,0)</f>
        <v>0</v>
      </c>
      <c r="AD21" s="18">
        <f>IF(AD17&lt;&gt;"",'(3) Støtteberegning og NNV'!AE56,0)</f>
        <v>0</v>
      </c>
      <c r="AE21" s="18">
        <f>IF(AE17&lt;&gt;"",'(3) Støtteberegning og NNV'!AF56,0)</f>
        <v>0</v>
      </c>
      <c r="AF21" s="18">
        <f>IF(AF17&lt;&gt;"",'(3) Støtteberegning og NNV'!AG56,0)</f>
        <v>0</v>
      </c>
      <c r="AG21" s="18">
        <f>IF(AG17&lt;&gt;"",'(3) Støtteberegning og NNV'!AH56,0)</f>
        <v>0</v>
      </c>
      <c r="AH21" s="18">
        <f>IF(AH17&lt;&gt;"",'(3) Støtteberegning og NNV'!AI56,0)</f>
        <v>0</v>
      </c>
      <c r="AI21" s="18">
        <f>IF(AI17&lt;&gt;"",'(3) Støtteberegning og NNV'!AJ56,0)</f>
        <v>0</v>
      </c>
      <c r="AJ21" s="18">
        <f>IF(AJ17&lt;&gt;"",'(3) Støtteberegning og NNV'!AK56,0)</f>
        <v>0</v>
      </c>
      <c r="AK21" s="18">
        <f>IF(AK17&lt;&gt;"",'(3) Støtteberegning og NNV'!AL56,0)</f>
        <v>0</v>
      </c>
      <c r="AL21" s="18">
        <f>IF(AL17&lt;&gt;"",'(3) Støtteberegning og NNV'!AM56,0)</f>
        <v>0</v>
      </c>
      <c r="AM21" s="18">
        <f>IF(AM17&lt;&gt;"",'(3) Støtteberegning og NNV'!AN56,0)</f>
        <v>0</v>
      </c>
      <c r="AN21" s="18">
        <f>IF(AN17&lt;&gt;"",'(3) Støtteberegning og NNV'!AO56,0)</f>
        <v>0</v>
      </c>
      <c r="AO21" s="18">
        <f>IF(AO17&lt;&gt;"",'(3) Støtteberegning og NNV'!AP56,0)</f>
        <v>0</v>
      </c>
      <c r="AP21" s="18">
        <f>IF(AP17&lt;&gt;"",'(3) Støtteberegning og NNV'!AQ56,0)</f>
        <v>0</v>
      </c>
      <c r="AQ21" s="18">
        <f>IF(AQ17&lt;&gt;"",'(3) Støtteberegning og NNV'!AR56,0)</f>
        <v>0</v>
      </c>
      <c r="AR21" s="18">
        <f>IF(AR17&lt;&gt;"",'(3) Støtteberegning og NNV'!AS56,0)</f>
        <v>0</v>
      </c>
      <c r="AS21" s="18">
        <f>IF(AS17&lt;&gt;"",'(3) Støtteberegning og NNV'!AT56,0)</f>
        <v>0</v>
      </c>
      <c r="AT21" s="18">
        <f>IF(AT17&lt;&gt;"",'(3) Støtteberegning og NNV'!AU56,0)</f>
        <v>0</v>
      </c>
      <c r="AU21" s="18">
        <f>IF(AU17&lt;&gt;"",'(3) Støtteberegning og NNV'!AV56,0)</f>
        <v>0</v>
      </c>
      <c r="AV21" s="18">
        <f>IF(AV17&lt;&gt;"",'(3) Støtteberegning og NNV'!AW56,0)</f>
        <v>0</v>
      </c>
      <c r="AW21" s="18">
        <f>IF(AW17&lt;&gt;"",'(3) Støtteberegning og NNV'!AX56,0)</f>
        <v>0</v>
      </c>
      <c r="AX21" s="18">
        <f>IF(AX17&lt;&gt;"",'(3) Støtteberegning og NNV'!AY56,0)</f>
        <v>0</v>
      </c>
      <c r="AY21" s="18">
        <f>IF(AY17&lt;&gt;"",'(3) Støtteberegning og NNV'!AZ56,0)</f>
        <v>0</v>
      </c>
      <c r="AZ21" s="18">
        <f>IF(AZ17&lt;&gt;"",'(3) Støtteberegning og NNV'!BA56,0)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PWwGzAbY12ZDN4eQCV+TdOgZV4z6KBJi2EwbB9jrxX6TATN6fguYCa+oAZMYmQQj3fp8ZBfoER/C3sGCh0CtKw==" saltValue="yNfAuPeJ5t6JV0ttS5/A6w==" spinCount="100000" sheet="1" objects="1" scenarios="1"/>
  <phoneticPr fontId="3" type="noConversion"/>
  <pageMargins left="0.7" right="0.7" top="0.75" bottom="0.75" header="0.3" footer="0.3"/>
  <pageSetup paperSize="9" orientation="portrait" r:id="rId1"/>
  <ignoredErrors>
    <ignoredError sqref="C13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80"/>
  <sheetViews>
    <sheetView topLeftCell="E1" workbookViewId="0">
      <selection activeCell="K1" sqref="K1"/>
    </sheetView>
  </sheetViews>
  <sheetFormatPr baseColWidth="10" defaultColWidth="11.42578125" defaultRowHeight="15" x14ac:dyDescent="0.25"/>
  <cols>
    <col min="1" max="1" width="13.42578125" customWidth="1"/>
    <col min="2" max="2" width="45.85546875" bestFit="1" customWidth="1"/>
    <col min="3" max="3" width="31.5703125" customWidth="1"/>
    <col min="4" max="4" width="18.28515625" customWidth="1"/>
    <col min="5" max="5" width="40.28515625" customWidth="1"/>
    <col min="6" max="6" width="12.85546875" customWidth="1"/>
    <col min="7" max="7" width="6.140625" customWidth="1"/>
    <col min="8" max="8" width="3.85546875" customWidth="1"/>
    <col min="9" max="9" width="6.140625" customWidth="1"/>
    <col min="10" max="10" width="4.140625" customWidth="1"/>
    <col min="11" max="11" width="48" customWidth="1"/>
  </cols>
  <sheetData>
    <row r="1" spans="1:88" x14ac:dyDescent="0.25">
      <c r="B1" t="s">
        <v>230</v>
      </c>
      <c r="C1" t="s">
        <v>231</v>
      </c>
      <c r="D1" t="s">
        <v>232</v>
      </c>
      <c r="E1" t="s">
        <v>233</v>
      </c>
      <c r="F1" s="213"/>
      <c r="G1" s="213"/>
      <c r="H1" s="213"/>
      <c r="K1" cm="1">
        <f t="array" ref="K1:CJ5">TRANSPOSE(A1:E78)</f>
        <v>0</v>
      </c>
      <c r="L1">
        <v>2026</v>
      </c>
      <c r="M1">
        <v>2027</v>
      </c>
      <c r="N1">
        <v>2028</v>
      </c>
      <c r="O1">
        <v>2029</v>
      </c>
      <c r="P1">
        <v>2030</v>
      </c>
      <c r="Q1">
        <v>2031</v>
      </c>
      <c r="R1">
        <v>2032</v>
      </c>
      <c r="S1">
        <v>2033</v>
      </c>
      <c r="T1">
        <v>2034</v>
      </c>
      <c r="U1">
        <v>2035</v>
      </c>
      <c r="V1">
        <v>2036</v>
      </c>
      <c r="W1">
        <v>2037</v>
      </c>
      <c r="X1">
        <v>2038</v>
      </c>
      <c r="Y1">
        <v>2039</v>
      </c>
      <c r="Z1">
        <v>2040</v>
      </c>
      <c r="AA1">
        <v>2041</v>
      </c>
      <c r="AB1">
        <v>2042</v>
      </c>
      <c r="AC1">
        <v>2043</v>
      </c>
      <c r="AD1">
        <v>2044</v>
      </c>
      <c r="AE1">
        <v>2045</v>
      </c>
      <c r="AF1">
        <v>2046</v>
      </c>
      <c r="AG1">
        <v>2047</v>
      </c>
      <c r="AH1">
        <v>2048</v>
      </c>
      <c r="AI1">
        <v>2049</v>
      </c>
      <c r="AJ1">
        <v>2050</v>
      </c>
      <c r="AK1">
        <v>2051</v>
      </c>
      <c r="AL1">
        <v>2052</v>
      </c>
      <c r="AM1">
        <v>2053</v>
      </c>
      <c r="AN1">
        <v>2054</v>
      </c>
      <c r="AO1">
        <v>2055</v>
      </c>
      <c r="AP1">
        <v>2056</v>
      </c>
      <c r="AQ1">
        <v>2057</v>
      </c>
      <c r="AR1">
        <v>2058</v>
      </c>
      <c r="AS1">
        <v>2059</v>
      </c>
      <c r="AT1">
        <v>2060</v>
      </c>
      <c r="AU1">
        <v>2061</v>
      </c>
      <c r="AV1">
        <v>2062</v>
      </c>
      <c r="AW1">
        <v>2063</v>
      </c>
      <c r="AX1">
        <v>2064</v>
      </c>
      <c r="AY1">
        <v>2065</v>
      </c>
      <c r="AZ1">
        <v>2066</v>
      </c>
      <c r="BA1">
        <v>2067</v>
      </c>
      <c r="BB1">
        <v>2068</v>
      </c>
      <c r="BC1">
        <v>2069</v>
      </c>
      <c r="BD1">
        <v>2070</v>
      </c>
      <c r="BE1">
        <v>2071</v>
      </c>
      <c r="BF1">
        <v>2072</v>
      </c>
      <c r="BG1">
        <v>2073</v>
      </c>
      <c r="BH1">
        <v>2074</v>
      </c>
      <c r="BI1">
        <v>2075</v>
      </c>
      <c r="BJ1">
        <v>2076</v>
      </c>
      <c r="BK1">
        <v>2077</v>
      </c>
      <c r="BL1">
        <v>2078</v>
      </c>
      <c r="BM1">
        <v>2079</v>
      </c>
      <c r="BN1">
        <v>2080</v>
      </c>
      <c r="BO1">
        <v>2081</v>
      </c>
      <c r="BP1">
        <v>2082</v>
      </c>
      <c r="BQ1">
        <v>2083</v>
      </c>
      <c r="BR1">
        <v>2084</v>
      </c>
      <c r="BS1">
        <v>2085</v>
      </c>
      <c r="BT1">
        <v>2086</v>
      </c>
      <c r="BU1">
        <v>2087</v>
      </c>
      <c r="BV1">
        <v>2088</v>
      </c>
      <c r="BW1">
        <v>2089</v>
      </c>
      <c r="BX1">
        <v>2090</v>
      </c>
      <c r="BY1">
        <v>2091</v>
      </c>
      <c r="BZ1">
        <v>2092</v>
      </c>
      <c r="CA1">
        <v>2093</v>
      </c>
      <c r="CB1">
        <v>2094</v>
      </c>
      <c r="CC1">
        <v>2095</v>
      </c>
      <c r="CD1">
        <v>2096</v>
      </c>
      <c r="CE1">
        <v>2097</v>
      </c>
      <c r="CF1">
        <v>2098</v>
      </c>
      <c r="CG1">
        <v>2099</v>
      </c>
      <c r="CH1">
        <v>2100</v>
      </c>
      <c r="CI1">
        <v>2101</v>
      </c>
      <c r="CJ1">
        <v>2102</v>
      </c>
    </row>
    <row r="2" spans="1:88" x14ac:dyDescent="0.25">
      <c r="A2">
        <v>2026</v>
      </c>
      <c r="B2">
        <v>990</v>
      </c>
      <c r="C2">
        <v>1639</v>
      </c>
      <c r="D2">
        <v>2090</v>
      </c>
      <c r="E2">
        <v>990</v>
      </c>
      <c r="F2" s="214"/>
      <c r="G2" s="214"/>
      <c r="H2" s="214"/>
      <c r="K2" t="str">
        <v>(1) Kvotepliktig utslipp (unntatt petroleum og innsatsfordelingen)</v>
      </c>
      <c r="L2">
        <v>990</v>
      </c>
      <c r="M2">
        <v>998</v>
      </c>
      <c r="N2">
        <v>1009</v>
      </c>
      <c r="O2">
        <v>1023</v>
      </c>
      <c r="P2">
        <v>1049</v>
      </c>
      <c r="Q2">
        <v>1126</v>
      </c>
      <c r="R2">
        <v>1208</v>
      </c>
      <c r="S2">
        <v>1296</v>
      </c>
      <c r="T2">
        <v>1390</v>
      </c>
      <c r="U2">
        <v>1492</v>
      </c>
      <c r="V2">
        <v>1571</v>
      </c>
      <c r="W2">
        <v>1655</v>
      </c>
      <c r="X2">
        <v>1743</v>
      </c>
      <c r="Y2">
        <v>1836</v>
      </c>
      <c r="Z2">
        <v>1934</v>
      </c>
      <c r="AA2">
        <v>1960</v>
      </c>
      <c r="AB2">
        <v>1986</v>
      </c>
      <c r="AC2">
        <v>2013</v>
      </c>
      <c r="AD2">
        <v>2040</v>
      </c>
      <c r="AE2">
        <v>2067</v>
      </c>
      <c r="AF2">
        <v>2095</v>
      </c>
      <c r="AG2">
        <v>2123</v>
      </c>
      <c r="AH2">
        <v>2152</v>
      </c>
      <c r="AI2">
        <v>2180</v>
      </c>
      <c r="AJ2">
        <v>2210</v>
      </c>
      <c r="AK2">
        <v>2298</v>
      </c>
      <c r="AL2">
        <v>2390</v>
      </c>
      <c r="AM2">
        <v>2486</v>
      </c>
      <c r="AN2">
        <v>2585</v>
      </c>
      <c r="AO2">
        <v>2689</v>
      </c>
      <c r="AP2">
        <v>2796</v>
      </c>
      <c r="AQ2">
        <v>2908</v>
      </c>
      <c r="AR2">
        <v>3024</v>
      </c>
      <c r="AS2">
        <v>3145</v>
      </c>
      <c r="AT2">
        <v>3271</v>
      </c>
      <c r="AU2">
        <v>3402</v>
      </c>
      <c r="AV2">
        <v>3538</v>
      </c>
      <c r="AW2">
        <v>3679</v>
      </c>
      <c r="AX2">
        <v>3827</v>
      </c>
      <c r="AY2">
        <v>3980</v>
      </c>
      <c r="AZ2">
        <v>4139</v>
      </c>
      <c r="BA2">
        <v>4263</v>
      </c>
      <c r="BB2">
        <v>4391</v>
      </c>
      <c r="BC2">
        <v>4523</v>
      </c>
      <c r="BD2">
        <v>4658</v>
      </c>
      <c r="BE2">
        <v>4798</v>
      </c>
      <c r="BF2">
        <v>4942</v>
      </c>
      <c r="BG2">
        <v>5090</v>
      </c>
      <c r="BH2">
        <v>5243</v>
      </c>
      <c r="BI2">
        <v>5400</v>
      </c>
      <c r="BJ2">
        <v>5562</v>
      </c>
      <c r="BK2">
        <v>5729</v>
      </c>
      <c r="BL2">
        <v>5901</v>
      </c>
      <c r="BM2">
        <v>6078</v>
      </c>
      <c r="BN2">
        <v>6260</v>
      </c>
      <c r="BO2">
        <v>6448</v>
      </c>
      <c r="BP2">
        <v>6642</v>
      </c>
      <c r="BQ2">
        <v>6841</v>
      </c>
      <c r="BR2">
        <v>7046</v>
      </c>
      <c r="BS2">
        <v>7258</v>
      </c>
      <c r="BT2">
        <v>7475</v>
      </c>
      <c r="BU2">
        <v>7699</v>
      </c>
      <c r="BV2">
        <v>7930</v>
      </c>
      <c r="BW2">
        <v>8168</v>
      </c>
      <c r="BX2">
        <v>8413</v>
      </c>
      <c r="BY2">
        <v>8666</v>
      </c>
      <c r="BZ2">
        <v>8926</v>
      </c>
      <c r="CA2">
        <v>9194</v>
      </c>
      <c r="CB2">
        <v>9469</v>
      </c>
      <c r="CC2">
        <v>9753</v>
      </c>
      <c r="CD2">
        <v>10046</v>
      </c>
      <c r="CE2">
        <v>10347</v>
      </c>
      <c r="CF2">
        <v>10658</v>
      </c>
      <c r="CG2">
        <v>10978</v>
      </c>
      <c r="CH2">
        <v>11307</v>
      </c>
      <c r="CI2">
        <v>11533</v>
      </c>
      <c r="CJ2">
        <v>11764</v>
      </c>
    </row>
    <row r="3" spans="1:88" x14ac:dyDescent="0.25">
      <c r="A3">
        <v>2027</v>
      </c>
      <c r="B3">
        <v>998</v>
      </c>
      <c r="C3">
        <v>1813</v>
      </c>
      <c r="D3">
        <v>2175</v>
      </c>
      <c r="E3">
        <v>998</v>
      </c>
      <c r="F3" s="214"/>
      <c r="G3" s="214"/>
      <c r="H3" s="214"/>
      <c r="K3" t="str">
        <v>(2) Utslipp under innsatsfordelingen</v>
      </c>
      <c r="L3">
        <v>1639</v>
      </c>
      <c r="M3">
        <v>1813</v>
      </c>
      <c r="N3">
        <v>2005</v>
      </c>
      <c r="O3">
        <v>2218</v>
      </c>
      <c r="P3">
        <v>2453</v>
      </c>
      <c r="Q3">
        <v>2630</v>
      </c>
      <c r="R3">
        <v>2819</v>
      </c>
      <c r="S3">
        <v>3023</v>
      </c>
      <c r="T3">
        <v>3241</v>
      </c>
      <c r="U3">
        <v>3475</v>
      </c>
      <c r="V3">
        <v>3475</v>
      </c>
      <c r="W3">
        <v>3475</v>
      </c>
      <c r="X3">
        <v>3475</v>
      </c>
      <c r="Y3">
        <v>3475</v>
      </c>
      <c r="Z3">
        <v>3475</v>
      </c>
      <c r="AA3">
        <v>3475</v>
      </c>
      <c r="AB3">
        <v>3475</v>
      </c>
      <c r="AC3">
        <v>3475</v>
      </c>
      <c r="AD3">
        <v>3475</v>
      </c>
      <c r="AE3">
        <v>3475</v>
      </c>
      <c r="AF3">
        <v>3475</v>
      </c>
      <c r="AG3">
        <v>3475</v>
      </c>
      <c r="AH3">
        <v>3475</v>
      </c>
      <c r="AI3">
        <v>3475</v>
      </c>
      <c r="AJ3">
        <v>3475</v>
      </c>
      <c r="AK3">
        <v>3475</v>
      </c>
      <c r="AL3">
        <v>3475</v>
      </c>
      <c r="AM3">
        <v>3475</v>
      </c>
      <c r="AN3">
        <v>3475</v>
      </c>
      <c r="AO3">
        <v>3475</v>
      </c>
      <c r="AP3">
        <v>3475</v>
      </c>
      <c r="AQ3">
        <v>3475</v>
      </c>
      <c r="AR3">
        <v>3475</v>
      </c>
      <c r="AS3">
        <v>3475</v>
      </c>
      <c r="AT3">
        <v>3475</v>
      </c>
      <c r="AU3">
        <v>3475</v>
      </c>
      <c r="AV3">
        <v>3538</v>
      </c>
      <c r="AW3">
        <v>3679</v>
      </c>
      <c r="AX3">
        <v>3827</v>
      </c>
      <c r="AY3">
        <v>3980</v>
      </c>
      <c r="AZ3">
        <v>4139</v>
      </c>
      <c r="BA3">
        <v>4263</v>
      </c>
      <c r="BB3">
        <v>4391</v>
      </c>
      <c r="BC3">
        <v>4523</v>
      </c>
      <c r="BD3">
        <v>4658</v>
      </c>
      <c r="BE3">
        <v>4798</v>
      </c>
      <c r="BF3">
        <v>4942</v>
      </c>
      <c r="BG3">
        <v>5090</v>
      </c>
      <c r="BH3">
        <v>5243</v>
      </c>
      <c r="BI3">
        <v>5400</v>
      </c>
      <c r="BJ3">
        <v>5562</v>
      </c>
      <c r="BK3">
        <v>5729</v>
      </c>
      <c r="BL3">
        <v>5901</v>
      </c>
      <c r="BM3">
        <v>6078</v>
      </c>
      <c r="BN3">
        <v>6260</v>
      </c>
      <c r="BO3">
        <v>6448</v>
      </c>
      <c r="BP3">
        <v>6642</v>
      </c>
      <c r="BQ3">
        <v>6841</v>
      </c>
      <c r="BR3">
        <v>7046</v>
      </c>
      <c r="BS3">
        <v>7258</v>
      </c>
      <c r="BT3">
        <v>7475</v>
      </c>
      <c r="BU3">
        <v>7699</v>
      </c>
      <c r="BV3">
        <v>7930</v>
      </c>
      <c r="BW3">
        <v>8168</v>
      </c>
      <c r="BX3">
        <v>8413</v>
      </c>
      <c r="BY3">
        <v>8666</v>
      </c>
      <c r="BZ3">
        <v>8926</v>
      </c>
      <c r="CA3">
        <v>9194</v>
      </c>
      <c r="CB3">
        <v>9469</v>
      </c>
      <c r="CC3">
        <v>9753</v>
      </c>
      <c r="CD3">
        <v>10046</v>
      </c>
      <c r="CE3">
        <v>10347</v>
      </c>
      <c r="CF3">
        <v>10658</v>
      </c>
      <c r="CG3">
        <v>10978</v>
      </c>
      <c r="CH3">
        <v>11307</v>
      </c>
      <c r="CI3">
        <v>11533</v>
      </c>
      <c r="CJ3">
        <v>11764</v>
      </c>
    </row>
    <row r="4" spans="1:88" x14ac:dyDescent="0.25">
      <c r="A4">
        <v>2028</v>
      </c>
      <c r="B4">
        <v>1009</v>
      </c>
      <c r="C4">
        <v>2005</v>
      </c>
      <c r="D4">
        <v>2264</v>
      </c>
      <c r="E4">
        <v>1009</v>
      </c>
      <c r="F4" s="214"/>
      <c r="G4" s="214"/>
      <c r="H4" s="214"/>
      <c r="K4" t="str">
        <v>(3) Petroleumsvirksomhet på sokkelen</v>
      </c>
      <c r="L4">
        <v>2090</v>
      </c>
      <c r="M4">
        <v>2175</v>
      </c>
      <c r="N4">
        <v>2264</v>
      </c>
      <c r="O4">
        <v>2357</v>
      </c>
      <c r="P4">
        <v>2453</v>
      </c>
      <c r="Q4">
        <v>2453</v>
      </c>
      <c r="R4">
        <v>2453</v>
      </c>
      <c r="S4">
        <v>2453</v>
      </c>
      <c r="T4">
        <v>2453</v>
      </c>
      <c r="U4">
        <v>2453</v>
      </c>
      <c r="V4">
        <v>2453</v>
      </c>
      <c r="W4">
        <v>2453</v>
      </c>
      <c r="X4">
        <v>2453</v>
      </c>
      <c r="Y4">
        <v>2453</v>
      </c>
      <c r="Z4">
        <v>2453</v>
      </c>
      <c r="AA4">
        <v>2453</v>
      </c>
      <c r="AB4">
        <v>2453</v>
      </c>
      <c r="AC4">
        <v>2453</v>
      </c>
      <c r="AD4">
        <v>2453</v>
      </c>
      <c r="AE4">
        <v>2453</v>
      </c>
      <c r="AF4">
        <v>2453</v>
      </c>
      <c r="AG4">
        <v>2453</v>
      </c>
      <c r="AH4">
        <v>2453</v>
      </c>
      <c r="AI4">
        <v>2453</v>
      </c>
      <c r="AJ4">
        <v>2453</v>
      </c>
      <c r="AK4">
        <v>2453</v>
      </c>
      <c r="AL4">
        <v>2453</v>
      </c>
      <c r="AM4">
        <v>2486</v>
      </c>
      <c r="AN4">
        <v>2585</v>
      </c>
      <c r="AO4">
        <v>2689</v>
      </c>
      <c r="AP4">
        <v>2796</v>
      </c>
      <c r="AQ4">
        <v>2908</v>
      </c>
      <c r="AR4">
        <v>3024</v>
      </c>
      <c r="AS4">
        <v>3145</v>
      </c>
      <c r="AT4">
        <v>3271</v>
      </c>
      <c r="AU4">
        <v>3402</v>
      </c>
      <c r="AV4">
        <v>3538</v>
      </c>
      <c r="AW4">
        <v>3679</v>
      </c>
      <c r="AX4">
        <v>3827</v>
      </c>
      <c r="AY4">
        <v>3980</v>
      </c>
      <c r="AZ4">
        <v>4139</v>
      </c>
      <c r="BA4">
        <v>4263</v>
      </c>
      <c r="BB4">
        <v>4391</v>
      </c>
      <c r="BC4">
        <v>4523</v>
      </c>
      <c r="BD4">
        <v>4658</v>
      </c>
      <c r="BE4">
        <v>4798</v>
      </c>
      <c r="BF4">
        <v>4942</v>
      </c>
      <c r="BG4">
        <v>5090</v>
      </c>
      <c r="BH4">
        <v>5243</v>
      </c>
      <c r="BI4">
        <v>5400</v>
      </c>
      <c r="BJ4">
        <v>5562</v>
      </c>
      <c r="BK4">
        <v>5729</v>
      </c>
      <c r="BL4">
        <v>5901</v>
      </c>
      <c r="BM4">
        <v>6078</v>
      </c>
      <c r="BN4">
        <v>6260</v>
      </c>
      <c r="BO4">
        <v>6448</v>
      </c>
      <c r="BP4">
        <v>6642</v>
      </c>
      <c r="BQ4">
        <v>6841</v>
      </c>
      <c r="BR4">
        <v>7046</v>
      </c>
      <c r="BS4">
        <v>7258</v>
      </c>
      <c r="BT4">
        <v>7475</v>
      </c>
      <c r="BU4">
        <v>7699</v>
      </c>
      <c r="BV4">
        <v>7930</v>
      </c>
      <c r="BW4">
        <v>8168</v>
      </c>
      <c r="BX4">
        <v>8413</v>
      </c>
      <c r="BY4">
        <v>8666</v>
      </c>
      <c r="BZ4">
        <v>8926</v>
      </c>
      <c r="CA4">
        <v>9194</v>
      </c>
      <c r="CB4">
        <v>9469</v>
      </c>
      <c r="CC4">
        <v>9753</v>
      </c>
      <c r="CD4">
        <v>10046</v>
      </c>
      <c r="CE4">
        <v>10347</v>
      </c>
      <c r="CF4">
        <v>10658</v>
      </c>
      <c r="CG4">
        <v>10978</v>
      </c>
      <c r="CH4">
        <v>11307</v>
      </c>
      <c r="CI4">
        <v>11533</v>
      </c>
      <c r="CJ4">
        <v>11764</v>
      </c>
    </row>
    <row r="5" spans="1:88" x14ac:dyDescent="0.25">
      <c r="A5">
        <v>2029</v>
      </c>
      <c r="B5">
        <v>1023</v>
      </c>
      <c r="C5">
        <v>2218</v>
      </c>
      <c r="D5">
        <v>2357</v>
      </c>
      <c r="E5">
        <v>1023</v>
      </c>
      <c r="F5" s="214"/>
      <c r="G5" s="214"/>
      <c r="H5" s="214"/>
      <c r="K5" t="str">
        <v>(4) Opptak og utslipp fra skog og arealbruk og arealbruksendringer</v>
      </c>
      <c r="L5">
        <v>990</v>
      </c>
      <c r="M5">
        <v>998</v>
      </c>
      <c r="N5">
        <v>1009</v>
      </c>
      <c r="O5">
        <v>1023</v>
      </c>
      <c r="P5">
        <v>1049</v>
      </c>
      <c r="Q5">
        <v>1126</v>
      </c>
      <c r="R5">
        <v>1208</v>
      </c>
      <c r="S5">
        <v>1296</v>
      </c>
      <c r="T5">
        <v>1390</v>
      </c>
      <c r="U5">
        <v>1492</v>
      </c>
      <c r="V5">
        <v>1571</v>
      </c>
      <c r="W5">
        <v>1655</v>
      </c>
      <c r="X5">
        <v>1743</v>
      </c>
      <c r="Y5">
        <v>1836</v>
      </c>
      <c r="Z5">
        <v>1934</v>
      </c>
      <c r="AA5">
        <v>1960</v>
      </c>
      <c r="AB5">
        <v>1986</v>
      </c>
      <c r="AC5">
        <v>2013</v>
      </c>
      <c r="AD5">
        <v>2040</v>
      </c>
      <c r="AE5">
        <v>2067</v>
      </c>
      <c r="AF5">
        <v>2095</v>
      </c>
      <c r="AG5">
        <v>2123</v>
      </c>
      <c r="AH5">
        <v>2152</v>
      </c>
      <c r="AI5">
        <v>2180</v>
      </c>
      <c r="AJ5">
        <v>2210</v>
      </c>
      <c r="AK5">
        <v>2298</v>
      </c>
      <c r="AL5">
        <v>2390</v>
      </c>
      <c r="AM5">
        <v>2486</v>
      </c>
      <c r="AN5">
        <v>2585</v>
      </c>
      <c r="AO5">
        <v>2689</v>
      </c>
      <c r="AP5">
        <v>2796</v>
      </c>
      <c r="AQ5">
        <v>2908</v>
      </c>
      <c r="AR5">
        <v>3024</v>
      </c>
      <c r="AS5">
        <v>3145</v>
      </c>
      <c r="AT5">
        <v>3271</v>
      </c>
      <c r="AU5">
        <v>3402</v>
      </c>
      <c r="AV5">
        <v>3538</v>
      </c>
      <c r="AW5">
        <v>3679</v>
      </c>
      <c r="AX5">
        <v>3827</v>
      </c>
      <c r="AY5">
        <v>3980</v>
      </c>
      <c r="AZ5">
        <v>4139</v>
      </c>
      <c r="BA5">
        <v>4263</v>
      </c>
      <c r="BB5">
        <v>4391</v>
      </c>
      <c r="BC5">
        <v>4523</v>
      </c>
      <c r="BD5">
        <v>4658</v>
      </c>
      <c r="BE5">
        <v>4798</v>
      </c>
      <c r="BF5">
        <v>4942</v>
      </c>
      <c r="BG5">
        <v>5090</v>
      </c>
      <c r="BH5">
        <v>5243</v>
      </c>
      <c r="BI5">
        <v>5400</v>
      </c>
      <c r="BJ5">
        <v>5562</v>
      </c>
      <c r="BK5">
        <v>5729</v>
      </c>
      <c r="BL5">
        <v>5901</v>
      </c>
      <c r="BM5">
        <v>6078</v>
      </c>
      <c r="BN5">
        <v>6260</v>
      </c>
      <c r="BO5">
        <v>6448</v>
      </c>
      <c r="BP5">
        <v>6642</v>
      </c>
      <c r="BQ5">
        <v>6841</v>
      </c>
      <c r="BR5">
        <v>7046</v>
      </c>
      <c r="BS5">
        <v>7258</v>
      </c>
      <c r="BT5">
        <v>7475</v>
      </c>
      <c r="BU5">
        <v>7699</v>
      </c>
      <c r="BV5">
        <v>7930</v>
      </c>
      <c r="BW5">
        <v>8168</v>
      </c>
      <c r="BX5">
        <v>8413</v>
      </c>
      <c r="BY5">
        <v>8666</v>
      </c>
      <c r="BZ5">
        <v>8926</v>
      </c>
      <c r="CA5">
        <v>9194</v>
      </c>
      <c r="CB5">
        <v>9469</v>
      </c>
      <c r="CC5">
        <v>9753</v>
      </c>
      <c r="CD5">
        <v>10046</v>
      </c>
      <c r="CE5">
        <v>10347</v>
      </c>
      <c r="CF5">
        <v>10658</v>
      </c>
      <c r="CG5">
        <v>10978</v>
      </c>
      <c r="CH5">
        <v>11307</v>
      </c>
      <c r="CI5">
        <v>11533</v>
      </c>
      <c r="CJ5">
        <v>11764</v>
      </c>
    </row>
    <row r="6" spans="1:88" x14ac:dyDescent="0.25">
      <c r="A6">
        <v>2030</v>
      </c>
      <c r="B6">
        <v>1049</v>
      </c>
      <c r="C6">
        <v>2453</v>
      </c>
      <c r="D6">
        <v>2453</v>
      </c>
      <c r="E6">
        <v>1049</v>
      </c>
      <c r="F6" s="214"/>
      <c r="G6" s="214"/>
      <c r="H6" s="214"/>
    </row>
    <row r="7" spans="1:88" x14ac:dyDescent="0.25">
      <c r="A7">
        <v>2031</v>
      </c>
      <c r="B7">
        <v>1126</v>
      </c>
      <c r="C7">
        <v>2630</v>
      </c>
      <c r="D7">
        <v>2453</v>
      </c>
      <c r="E7">
        <v>1126</v>
      </c>
      <c r="F7" s="214"/>
      <c r="G7" s="214"/>
      <c r="H7" s="214"/>
    </row>
    <row r="8" spans="1:88" x14ac:dyDescent="0.25">
      <c r="A8">
        <v>2032</v>
      </c>
      <c r="B8">
        <v>1208</v>
      </c>
      <c r="C8">
        <v>2819</v>
      </c>
      <c r="D8">
        <v>2453</v>
      </c>
      <c r="E8">
        <v>1208</v>
      </c>
      <c r="F8" s="214"/>
      <c r="G8" s="214"/>
      <c r="H8" s="214"/>
    </row>
    <row r="9" spans="1:88" x14ac:dyDescent="0.25">
      <c r="A9">
        <v>2033</v>
      </c>
      <c r="B9">
        <v>1296</v>
      </c>
      <c r="C9">
        <v>3023</v>
      </c>
      <c r="D9">
        <v>2453</v>
      </c>
      <c r="E9">
        <v>1296</v>
      </c>
      <c r="F9" s="214"/>
      <c r="G9" s="214"/>
      <c r="H9" s="214"/>
    </row>
    <row r="10" spans="1:88" x14ac:dyDescent="0.25">
      <c r="A10">
        <v>2034</v>
      </c>
      <c r="B10">
        <v>1390</v>
      </c>
      <c r="C10">
        <v>3241</v>
      </c>
      <c r="D10">
        <v>2453</v>
      </c>
      <c r="E10">
        <v>1390</v>
      </c>
      <c r="F10" s="214"/>
      <c r="G10" s="214"/>
      <c r="H10" s="214"/>
    </row>
    <row r="11" spans="1:88" x14ac:dyDescent="0.25">
      <c r="A11">
        <v>2035</v>
      </c>
      <c r="B11">
        <v>1492</v>
      </c>
      <c r="C11">
        <v>3475</v>
      </c>
      <c r="D11">
        <v>2453</v>
      </c>
      <c r="E11">
        <v>1492</v>
      </c>
      <c r="F11" s="214"/>
      <c r="G11" s="214"/>
      <c r="H11" s="214"/>
    </row>
    <row r="12" spans="1:88" x14ac:dyDescent="0.25">
      <c r="A12">
        <v>2036</v>
      </c>
      <c r="B12">
        <v>1571</v>
      </c>
      <c r="C12">
        <v>3475</v>
      </c>
      <c r="D12">
        <v>2453</v>
      </c>
      <c r="E12">
        <v>1571</v>
      </c>
      <c r="F12" s="214"/>
      <c r="G12" s="214"/>
      <c r="H12" s="214"/>
    </row>
    <row r="13" spans="1:88" x14ac:dyDescent="0.25">
      <c r="A13">
        <v>2037</v>
      </c>
      <c r="B13">
        <v>1655</v>
      </c>
      <c r="C13">
        <v>3475</v>
      </c>
      <c r="D13">
        <v>2453</v>
      </c>
      <c r="E13">
        <v>1655</v>
      </c>
      <c r="F13" s="214"/>
      <c r="G13" s="214"/>
      <c r="H13" s="214"/>
    </row>
    <row r="14" spans="1:88" x14ac:dyDescent="0.25">
      <c r="A14">
        <v>2038</v>
      </c>
      <c r="B14">
        <v>1743</v>
      </c>
      <c r="C14">
        <v>3475</v>
      </c>
      <c r="D14">
        <v>2453</v>
      </c>
      <c r="E14">
        <v>1743</v>
      </c>
      <c r="F14" s="214"/>
      <c r="G14" s="214"/>
      <c r="H14" s="214"/>
    </row>
    <row r="15" spans="1:88" x14ac:dyDescent="0.25">
      <c r="A15">
        <v>2039</v>
      </c>
      <c r="B15">
        <v>1836</v>
      </c>
      <c r="C15">
        <v>3475</v>
      </c>
      <c r="D15">
        <v>2453</v>
      </c>
      <c r="E15">
        <v>1836</v>
      </c>
      <c r="F15" s="214"/>
      <c r="G15" s="214"/>
      <c r="H15" s="214"/>
    </row>
    <row r="16" spans="1:88" x14ac:dyDescent="0.25">
      <c r="A16">
        <v>2040</v>
      </c>
      <c r="B16">
        <v>1934</v>
      </c>
      <c r="C16">
        <v>3475</v>
      </c>
      <c r="D16">
        <v>2453</v>
      </c>
      <c r="E16">
        <v>1934</v>
      </c>
      <c r="F16" s="214"/>
      <c r="G16" s="214"/>
      <c r="H16" s="214"/>
    </row>
    <row r="17" spans="1:8" x14ac:dyDescent="0.25">
      <c r="A17">
        <v>2041</v>
      </c>
      <c r="B17">
        <v>1960</v>
      </c>
      <c r="C17">
        <v>3475</v>
      </c>
      <c r="D17">
        <v>2453</v>
      </c>
      <c r="E17">
        <v>1960</v>
      </c>
      <c r="F17" s="214"/>
      <c r="G17" s="214"/>
      <c r="H17" s="214"/>
    </row>
    <row r="18" spans="1:8" x14ac:dyDescent="0.25">
      <c r="A18">
        <v>2042</v>
      </c>
      <c r="B18">
        <v>1986</v>
      </c>
      <c r="C18">
        <v>3475</v>
      </c>
      <c r="D18">
        <v>2453</v>
      </c>
      <c r="E18">
        <v>1986</v>
      </c>
      <c r="F18" s="214"/>
      <c r="G18" s="214"/>
      <c r="H18" s="214"/>
    </row>
    <row r="19" spans="1:8" x14ac:dyDescent="0.25">
      <c r="A19">
        <v>2043</v>
      </c>
      <c r="B19">
        <v>2013</v>
      </c>
      <c r="C19">
        <v>3475</v>
      </c>
      <c r="D19">
        <v>2453</v>
      </c>
      <c r="E19">
        <v>2013</v>
      </c>
      <c r="F19" s="214"/>
      <c r="G19" s="214"/>
      <c r="H19" s="214"/>
    </row>
    <row r="20" spans="1:8" x14ac:dyDescent="0.25">
      <c r="A20">
        <v>2044</v>
      </c>
      <c r="B20">
        <v>2040</v>
      </c>
      <c r="C20">
        <v>3475</v>
      </c>
      <c r="D20">
        <v>2453</v>
      </c>
      <c r="E20">
        <v>2040</v>
      </c>
      <c r="F20" s="214"/>
      <c r="G20" s="214"/>
      <c r="H20" s="214"/>
    </row>
    <row r="21" spans="1:8" x14ac:dyDescent="0.25">
      <c r="A21">
        <v>2045</v>
      </c>
      <c r="B21">
        <v>2067</v>
      </c>
      <c r="C21">
        <v>3475</v>
      </c>
      <c r="D21">
        <v>2453</v>
      </c>
      <c r="E21">
        <v>2067</v>
      </c>
      <c r="F21" s="214"/>
      <c r="G21" s="214"/>
      <c r="H21" s="214"/>
    </row>
    <row r="22" spans="1:8" x14ac:dyDescent="0.25">
      <c r="A22">
        <v>2046</v>
      </c>
      <c r="B22">
        <v>2095</v>
      </c>
      <c r="C22">
        <v>3475</v>
      </c>
      <c r="D22">
        <v>2453</v>
      </c>
      <c r="E22">
        <v>2095</v>
      </c>
      <c r="F22" s="214"/>
      <c r="G22" s="214"/>
      <c r="H22" s="214"/>
    </row>
    <row r="23" spans="1:8" x14ac:dyDescent="0.25">
      <c r="A23">
        <v>2047</v>
      </c>
      <c r="B23">
        <v>2123</v>
      </c>
      <c r="C23">
        <v>3475</v>
      </c>
      <c r="D23">
        <v>2453</v>
      </c>
      <c r="E23">
        <v>2123</v>
      </c>
      <c r="F23" s="214"/>
      <c r="G23" s="214"/>
      <c r="H23" s="214"/>
    </row>
    <row r="24" spans="1:8" x14ac:dyDescent="0.25">
      <c r="A24">
        <v>2048</v>
      </c>
      <c r="B24">
        <v>2152</v>
      </c>
      <c r="C24">
        <v>3475</v>
      </c>
      <c r="D24">
        <v>2453</v>
      </c>
      <c r="E24">
        <v>2152</v>
      </c>
      <c r="F24" s="214"/>
      <c r="G24" s="214"/>
      <c r="H24" s="214"/>
    </row>
    <row r="25" spans="1:8" x14ac:dyDescent="0.25">
      <c r="A25">
        <v>2049</v>
      </c>
      <c r="B25">
        <v>2180</v>
      </c>
      <c r="C25">
        <v>3475</v>
      </c>
      <c r="D25">
        <v>2453</v>
      </c>
      <c r="E25">
        <v>2180</v>
      </c>
      <c r="F25" s="214"/>
      <c r="G25" s="214"/>
      <c r="H25" s="214"/>
    </row>
    <row r="26" spans="1:8" x14ac:dyDescent="0.25">
      <c r="A26">
        <v>2050</v>
      </c>
      <c r="B26">
        <v>2210</v>
      </c>
      <c r="C26">
        <v>3475</v>
      </c>
      <c r="D26">
        <v>2453</v>
      </c>
      <c r="E26">
        <v>2210</v>
      </c>
      <c r="F26" s="214"/>
      <c r="G26" s="214"/>
      <c r="H26" s="214"/>
    </row>
    <row r="27" spans="1:8" x14ac:dyDescent="0.25">
      <c r="A27">
        <v>2051</v>
      </c>
      <c r="B27">
        <v>2298</v>
      </c>
      <c r="C27">
        <v>3475</v>
      </c>
      <c r="D27">
        <v>2453</v>
      </c>
      <c r="E27">
        <v>2298</v>
      </c>
      <c r="F27" s="214"/>
      <c r="G27" s="214"/>
      <c r="H27" s="214"/>
    </row>
    <row r="28" spans="1:8" x14ac:dyDescent="0.25">
      <c r="A28">
        <v>2052</v>
      </c>
      <c r="B28">
        <v>2390</v>
      </c>
      <c r="C28">
        <v>3475</v>
      </c>
      <c r="D28">
        <v>2453</v>
      </c>
      <c r="E28">
        <v>2390</v>
      </c>
      <c r="F28" s="214"/>
      <c r="G28" s="214"/>
      <c r="H28" s="214"/>
    </row>
    <row r="29" spans="1:8" x14ac:dyDescent="0.25">
      <c r="A29">
        <v>2053</v>
      </c>
      <c r="B29">
        <v>2486</v>
      </c>
      <c r="C29">
        <v>3475</v>
      </c>
      <c r="D29">
        <v>2486</v>
      </c>
      <c r="E29">
        <v>2486</v>
      </c>
      <c r="F29" s="214"/>
      <c r="G29" s="214"/>
      <c r="H29" s="214"/>
    </row>
    <row r="30" spans="1:8" x14ac:dyDescent="0.25">
      <c r="A30">
        <v>2054</v>
      </c>
      <c r="B30">
        <v>2585</v>
      </c>
      <c r="C30">
        <v>3475</v>
      </c>
      <c r="D30">
        <v>2585</v>
      </c>
      <c r="E30">
        <v>2585</v>
      </c>
      <c r="F30" s="214"/>
      <c r="G30" s="214"/>
      <c r="H30" s="214"/>
    </row>
    <row r="31" spans="1:8" x14ac:dyDescent="0.25">
      <c r="A31">
        <v>2055</v>
      </c>
      <c r="B31">
        <v>2689</v>
      </c>
      <c r="C31">
        <v>3475</v>
      </c>
      <c r="D31">
        <v>2689</v>
      </c>
      <c r="E31">
        <v>2689</v>
      </c>
      <c r="F31" s="214"/>
      <c r="G31" s="214"/>
      <c r="H31" s="214"/>
    </row>
    <row r="32" spans="1:8" x14ac:dyDescent="0.25">
      <c r="A32">
        <v>2056</v>
      </c>
      <c r="B32">
        <v>2796</v>
      </c>
      <c r="C32">
        <v>3475</v>
      </c>
      <c r="D32">
        <v>2796</v>
      </c>
      <c r="E32">
        <v>2796</v>
      </c>
      <c r="F32" s="214"/>
      <c r="G32" s="214"/>
      <c r="H32" s="214"/>
    </row>
    <row r="33" spans="1:8" x14ac:dyDescent="0.25">
      <c r="A33">
        <v>2057</v>
      </c>
      <c r="B33">
        <v>2908</v>
      </c>
      <c r="C33">
        <v>3475</v>
      </c>
      <c r="D33">
        <v>2908</v>
      </c>
      <c r="E33">
        <v>2908</v>
      </c>
      <c r="F33" s="214"/>
      <c r="G33" s="214"/>
      <c r="H33" s="214"/>
    </row>
    <row r="34" spans="1:8" x14ac:dyDescent="0.25">
      <c r="A34">
        <v>2058</v>
      </c>
      <c r="B34">
        <v>3024</v>
      </c>
      <c r="C34">
        <v>3475</v>
      </c>
      <c r="D34">
        <v>3024</v>
      </c>
      <c r="E34">
        <v>3024</v>
      </c>
      <c r="F34" s="214"/>
      <c r="G34" s="214"/>
      <c r="H34" s="214"/>
    </row>
    <row r="35" spans="1:8" x14ac:dyDescent="0.25">
      <c r="A35">
        <v>2059</v>
      </c>
      <c r="B35">
        <v>3145</v>
      </c>
      <c r="C35">
        <v>3475</v>
      </c>
      <c r="D35">
        <v>3145</v>
      </c>
      <c r="E35">
        <v>3145</v>
      </c>
      <c r="F35" s="214"/>
      <c r="G35" s="214"/>
      <c r="H35" s="214"/>
    </row>
    <row r="36" spans="1:8" x14ac:dyDescent="0.25">
      <c r="A36">
        <v>2060</v>
      </c>
      <c r="B36">
        <v>3271</v>
      </c>
      <c r="C36">
        <v>3475</v>
      </c>
      <c r="D36">
        <v>3271</v>
      </c>
      <c r="E36">
        <v>3271</v>
      </c>
      <c r="F36" s="214"/>
      <c r="G36" s="214"/>
      <c r="H36" s="214"/>
    </row>
    <row r="37" spans="1:8" x14ac:dyDescent="0.25">
      <c r="A37">
        <v>2061</v>
      </c>
      <c r="B37">
        <v>3402</v>
      </c>
      <c r="C37">
        <v>3475</v>
      </c>
      <c r="D37">
        <v>3402</v>
      </c>
      <c r="E37">
        <v>3402</v>
      </c>
      <c r="F37" s="214"/>
      <c r="G37" s="214"/>
      <c r="H37" s="214"/>
    </row>
    <row r="38" spans="1:8" x14ac:dyDescent="0.25">
      <c r="A38">
        <v>2062</v>
      </c>
      <c r="B38">
        <v>3538</v>
      </c>
      <c r="C38">
        <v>3538</v>
      </c>
      <c r="D38">
        <v>3538</v>
      </c>
      <c r="E38">
        <v>3538</v>
      </c>
      <c r="F38" s="214"/>
      <c r="G38" s="214"/>
      <c r="H38" s="214"/>
    </row>
    <row r="39" spans="1:8" x14ac:dyDescent="0.25">
      <c r="A39">
        <v>2063</v>
      </c>
      <c r="B39">
        <v>3679</v>
      </c>
      <c r="C39">
        <v>3679</v>
      </c>
      <c r="D39">
        <v>3679</v>
      </c>
      <c r="E39">
        <v>3679</v>
      </c>
      <c r="F39" s="214"/>
      <c r="G39" s="214"/>
      <c r="H39" s="214"/>
    </row>
    <row r="40" spans="1:8" x14ac:dyDescent="0.25">
      <c r="A40">
        <v>2064</v>
      </c>
      <c r="B40">
        <v>3827</v>
      </c>
      <c r="C40">
        <v>3827</v>
      </c>
      <c r="D40">
        <v>3827</v>
      </c>
      <c r="E40">
        <v>3827</v>
      </c>
      <c r="F40" s="214"/>
      <c r="G40" s="214"/>
      <c r="H40" s="214"/>
    </row>
    <row r="41" spans="1:8" x14ac:dyDescent="0.25">
      <c r="A41">
        <v>2065</v>
      </c>
      <c r="B41">
        <v>3980</v>
      </c>
      <c r="C41">
        <v>3980</v>
      </c>
      <c r="D41">
        <v>3980</v>
      </c>
      <c r="E41">
        <v>3980</v>
      </c>
      <c r="F41" s="214"/>
      <c r="G41" s="214"/>
      <c r="H41" s="214"/>
    </row>
    <row r="42" spans="1:8" x14ac:dyDescent="0.25">
      <c r="A42">
        <v>2066</v>
      </c>
      <c r="B42">
        <v>4139</v>
      </c>
      <c r="C42">
        <v>4139</v>
      </c>
      <c r="D42">
        <v>4139</v>
      </c>
      <c r="E42">
        <v>4139</v>
      </c>
      <c r="F42" s="214"/>
      <c r="G42" s="214"/>
      <c r="H42" s="214"/>
    </row>
    <row r="43" spans="1:8" x14ac:dyDescent="0.25">
      <c r="A43">
        <v>2067</v>
      </c>
      <c r="B43">
        <v>4263</v>
      </c>
      <c r="C43">
        <v>4263</v>
      </c>
      <c r="D43">
        <v>4263</v>
      </c>
      <c r="E43">
        <v>4263</v>
      </c>
      <c r="F43" s="214"/>
      <c r="G43" s="214"/>
      <c r="H43" s="214"/>
    </row>
    <row r="44" spans="1:8" x14ac:dyDescent="0.25">
      <c r="A44">
        <v>2068</v>
      </c>
      <c r="B44">
        <v>4391</v>
      </c>
      <c r="C44">
        <v>4391</v>
      </c>
      <c r="D44">
        <v>4391</v>
      </c>
      <c r="E44">
        <v>4391</v>
      </c>
      <c r="F44" s="214"/>
      <c r="G44" s="214"/>
      <c r="H44" s="214"/>
    </row>
    <row r="45" spans="1:8" x14ac:dyDescent="0.25">
      <c r="A45">
        <v>2069</v>
      </c>
      <c r="B45">
        <v>4523</v>
      </c>
      <c r="C45">
        <v>4523</v>
      </c>
      <c r="D45">
        <v>4523</v>
      </c>
      <c r="E45">
        <v>4523</v>
      </c>
      <c r="F45" s="214"/>
      <c r="G45" s="214"/>
      <c r="H45" s="214"/>
    </row>
    <row r="46" spans="1:8" x14ac:dyDescent="0.25">
      <c r="A46">
        <v>2070</v>
      </c>
      <c r="B46">
        <v>4658</v>
      </c>
      <c r="C46">
        <v>4658</v>
      </c>
      <c r="D46">
        <v>4658</v>
      </c>
      <c r="E46">
        <v>4658</v>
      </c>
      <c r="F46" s="214"/>
      <c r="G46" s="214"/>
      <c r="H46" s="214"/>
    </row>
    <row r="47" spans="1:8" x14ac:dyDescent="0.25">
      <c r="A47">
        <v>2071</v>
      </c>
      <c r="B47">
        <v>4798</v>
      </c>
      <c r="C47">
        <v>4798</v>
      </c>
      <c r="D47">
        <v>4798</v>
      </c>
      <c r="E47">
        <v>4798</v>
      </c>
      <c r="F47" s="214"/>
      <c r="G47" s="214"/>
      <c r="H47" s="214"/>
    </row>
    <row r="48" spans="1:8" x14ac:dyDescent="0.25">
      <c r="A48">
        <v>2072</v>
      </c>
      <c r="B48">
        <v>4942</v>
      </c>
      <c r="C48">
        <v>4942</v>
      </c>
      <c r="D48">
        <v>4942</v>
      </c>
      <c r="E48">
        <v>4942</v>
      </c>
      <c r="F48" s="214"/>
      <c r="G48" s="214"/>
      <c r="H48" s="214"/>
    </row>
    <row r="49" spans="1:8" x14ac:dyDescent="0.25">
      <c r="A49">
        <v>2073</v>
      </c>
      <c r="B49">
        <v>5090</v>
      </c>
      <c r="C49">
        <v>5090</v>
      </c>
      <c r="D49">
        <v>5090</v>
      </c>
      <c r="E49">
        <v>5090</v>
      </c>
      <c r="F49" s="214"/>
      <c r="G49" s="214"/>
      <c r="H49" s="214"/>
    </row>
    <row r="50" spans="1:8" x14ac:dyDescent="0.25">
      <c r="A50">
        <v>2074</v>
      </c>
      <c r="B50">
        <v>5243</v>
      </c>
      <c r="C50">
        <v>5243</v>
      </c>
      <c r="D50">
        <v>5243</v>
      </c>
      <c r="E50">
        <v>5243</v>
      </c>
      <c r="F50" s="214"/>
      <c r="G50" s="214"/>
      <c r="H50" s="214"/>
    </row>
    <row r="51" spans="1:8" x14ac:dyDescent="0.25">
      <c r="A51">
        <v>2075</v>
      </c>
      <c r="B51">
        <v>5400</v>
      </c>
      <c r="C51">
        <v>5400</v>
      </c>
      <c r="D51">
        <v>5400</v>
      </c>
      <c r="E51">
        <v>5400</v>
      </c>
      <c r="F51" s="214"/>
      <c r="G51" s="214"/>
      <c r="H51" s="214"/>
    </row>
    <row r="52" spans="1:8" x14ac:dyDescent="0.25">
      <c r="A52">
        <v>2076</v>
      </c>
      <c r="B52">
        <v>5562</v>
      </c>
      <c r="C52">
        <v>5562</v>
      </c>
      <c r="D52">
        <v>5562</v>
      </c>
      <c r="E52">
        <v>5562</v>
      </c>
      <c r="F52" s="214"/>
      <c r="G52" s="214"/>
      <c r="H52" s="214"/>
    </row>
    <row r="53" spans="1:8" x14ac:dyDescent="0.25">
      <c r="A53">
        <v>2077</v>
      </c>
      <c r="B53">
        <v>5729</v>
      </c>
      <c r="C53">
        <v>5729</v>
      </c>
      <c r="D53">
        <v>5729</v>
      </c>
      <c r="E53">
        <v>5729</v>
      </c>
      <c r="F53" s="214"/>
      <c r="G53" s="214"/>
      <c r="H53" s="214"/>
    </row>
    <row r="54" spans="1:8" x14ac:dyDescent="0.25">
      <c r="A54">
        <v>2078</v>
      </c>
      <c r="B54">
        <v>5901</v>
      </c>
      <c r="C54">
        <v>5901</v>
      </c>
      <c r="D54">
        <v>5901</v>
      </c>
      <c r="E54">
        <v>5901</v>
      </c>
      <c r="F54" s="214"/>
      <c r="G54" s="214"/>
      <c r="H54" s="214"/>
    </row>
    <row r="55" spans="1:8" x14ac:dyDescent="0.25">
      <c r="A55">
        <v>2079</v>
      </c>
      <c r="B55">
        <v>6078</v>
      </c>
      <c r="C55">
        <v>6078</v>
      </c>
      <c r="D55">
        <v>6078</v>
      </c>
      <c r="E55">
        <v>6078</v>
      </c>
      <c r="F55" s="214"/>
      <c r="G55" s="214"/>
      <c r="H55" s="214"/>
    </row>
    <row r="56" spans="1:8" x14ac:dyDescent="0.25">
      <c r="A56">
        <v>2080</v>
      </c>
      <c r="B56">
        <v>6260</v>
      </c>
      <c r="C56">
        <v>6260</v>
      </c>
      <c r="D56">
        <v>6260</v>
      </c>
      <c r="E56">
        <v>6260</v>
      </c>
      <c r="F56" s="214"/>
      <c r="G56" s="214"/>
      <c r="H56" s="214"/>
    </row>
    <row r="57" spans="1:8" x14ac:dyDescent="0.25">
      <c r="A57">
        <v>2081</v>
      </c>
      <c r="B57">
        <v>6448</v>
      </c>
      <c r="C57">
        <v>6448</v>
      </c>
      <c r="D57">
        <v>6448</v>
      </c>
      <c r="E57">
        <v>6448</v>
      </c>
      <c r="F57" s="214"/>
      <c r="G57" s="214"/>
      <c r="H57" s="214"/>
    </row>
    <row r="58" spans="1:8" x14ac:dyDescent="0.25">
      <c r="A58">
        <v>2082</v>
      </c>
      <c r="B58">
        <v>6642</v>
      </c>
      <c r="C58">
        <v>6642</v>
      </c>
      <c r="D58">
        <v>6642</v>
      </c>
      <c r="E58">
        <v>6642</v>
      </c>
      <c r="F58" s="214"/>
      <c r="G58" s="214"/>
      <c r="H58" s="214"/>
    </row>
    <row r="59" spans="1:8" x14ac:dyDescent="0.25">
      <c r="A59">
        <v>2083</v>
      </c>
      <c r="B59">
        <v>6841</v>
      </c>
      <c r="C59">
        <v>6841</v>
      </c>
      <c r="D59">
        <v>6841</v>
      </c>
      <c r="E59">
        <v>6841</v>
      </c>
      <c r="F59" s="214"/>
      <c r="G59" s="214"/>
      <c r="H59" s="214"/>
    </row>
    <row r="60" spans="1:8" x14ac:dyDescent="0.25">
      <c r="A60">
        <v>2084</v>
      </c>
      <c r="B60">
        <v>7046</v>
      </c>
      <c r="C60">
        <v>7046</v>
      </c>
      <c r="D60">
        <v>7046</v>
      </c>
      <c r="E60">
        <v>7046</v>
      </c>
      <c r="F60" s="214"/>
      <c r="G60" s="214"/>
      <c r="H60" s="214"/>
    </row>
    <row r="61" spans="1:8" x14ac:dyDescent="0.25">
      <c r="A61">
        <v>2085</v>
      </c>
      <c r="B61">
        <v>7258</v>
      </c>
      <c r="C61">
        <v>7258</v>
      </c>
      <c r="D61">
        <v>7258</v>
      </c>
      <c r="E61">
        <v>7258</v>
      </c>
      <c r="F61" s="214"/>
      <c r="G61" s="214"/>
      <c r="H61" s="214"/>
    </row>
    <row r="62" spans="1:8" x14ac:dyDescent="0.25">
      <c r="A62">
        <v>2086</v>
      </c>
      <c r="B62">
        <v>7475</v>
      </c>
      <c r="C62">
        <v>7475</v>
      </c>
      <c r="D62">
        <v>7475</v>
      </c>
      <c r="E62">
        <v>7475</v>
      </c>
      <c r="F62" s="214"/>
      <c r="G62" s="214"/>
      <c r="H62" s="214"/>
    </row>
    <row r="63" spans="1:8" x14ac:dyDescent="0.25">
      <c r="A63">
        <v>2087</v>
      </c>
      <c r="B63">
        <v>7699</v>
      </c>
      <c r="C63">
        <v>7699</v>
      </c>
      <c r="D63">
        <v>7699</v>
      </c>
      <c r="E63">
        <v>7699</v>
      </c>
      <c r="F63" s="214"/>
      <c r="G63" s="214"/>
      <c r="H63" s="214"/>
    </row>
    <row r="64" spans="1:8" x14ac:dyDescent="0.25">
      <c r="A64">
        <v>2088</v>
      </c>
      <c r="B64">
        <v>7930</v>
      </c>
      <c r="C64">
        <v>7930</v>
      </c>
      <c r="D64">
        <v>7930</v>
      </c>
      <c r="E64">
        <v>7930</v>
      </c>
      <c r="F64" s="214"/>
      <c r="G64" s="214"/>
      <c r="H64" s="214"/>
    </row>
    <row r="65" spans="1:8" x14ac:dyDescent="0.25">
      <c r="A65">
        <v>2089</v>
      </c>
      <c r="B65">
        <v>8168</v>
      </c>
      <c r="C65">
        <v>8168</v>
      </c>
      <c r="D65">
        <v>8168</v>
      </c>
      <c r="E65">
        <v>8168</v>
      </c>
      <c r="F65" s="214"/>
      <c r="G65" s="214"/>
      <c r="H65" s="214"/>
    </row>
    <row r="66" spans="1:8" x14ac:dyDescent="0.25">
      <c r="A66">
        <v>2090</v>
      </c>
      <c r="B66">
        <v>8413</v>
      </c>
      <c r="C66">
        <v>8413</v>
      </c>
      <c r="D66">
        <v>8413</v>
      </c>
      <c r="E66">
        <v>8413</v>
      </c>
      <c r="F66" s="214"/>
      <c r="G66" s="214"/>
      <c r="H66" s="214"/>
    </row>
    <row r="67" spans="1:8" x14ac:dyDescent="0.25">
      <c r="A67">
        <v>2091</v>
      </c>
      <c r="B67">
        <v>8666</v>
      </c>
      <c r="C67">
        <v>8666</v>
      </c>
      <c r="D67">
        <v>8666</v>
      </c>
      <c r="E67">
        <v>8666</v>
      </c>
      <c r="F67" s="214"/>
      <c r="G67" s="214"/>
      <c r="H67" s="214"/>
    </row>
    <row r="68" spans="1:8" x14ac:dyDescent="0.25">
      <c r="A68">
        <v>2092</v>
      </c>
      <c r="B68">
        <v>8926</v>
      </c>
      <c r="C68">
        <v>8926</v>
      </c>
      <c r="D68">
        <v>8926</v>
      </c>
      <c r="E68">
        <v>8926</v>
      </c>
      <c r="F68" s="214"/>
      <c r="G68" s="214"/>
      <c r="H68" s="214"/>
    </row>
    <row r="69" spans="1:8" x14ac:dyDescent="0.25">
      <c r="A69">
        <v>2093</v>
      </c>
      <c r="B69">
        <v>9194</v>
      </c>
      <c r="C69">
        <v>9194</v>
      </c>
      <c r="D69">
        <v>9194</v>
      </c>
      <c r="E69">
        <v>9194</v>
      </c>
      <c r="F69" s="214"/>
      <c r="G69" s="214"/>
      <c r="H69" s="214"/>
    </row>
    <row r="70" spans="1:8" x14ac:dyDescent="0.25">
      <c r="A70">
        <v>2094</v>
      </c>
      <c r="B70">
        <v>9469</v>
      </c>
      <c r="C70">
        <v>9469</v>
      </c>
      <c r="D70">
        <v>9469</v>
      </c>
      <c r="E70">
        <v>9469</v>
      </c>
      <c r="F70" s="214"/>
      <c r="G70" s="214"/>
      <c r="H70" s="214"/>
    </row>
    <row r="71" spans="1:8" x14ac:dyDescent="0.25">
      <c r="A71">
        <v>2095</v>
      </c>
      <c r="B71">
        <v>9753</v>
      </c>
      <c r="C71">
        <v>9753</v>
      </c>
      <c r="D71">
        <v>9753</v>
      </c>
      <c r="E71">
        <v>9753</v>
      </c>
      <c r="F71" s="214"/>
      <c r="G71" s="214"/>
      <c r="H71" s="214"/>
    </row>
    <row r="72" spans="1:8" x14ac:dyDescent="0.25">
      <c r="A72">
        <v>2096</v>
      </c>
      <c r="B72">
        <v>10046</v>
      </c>
      <c r="C72">
        <v>10046</v>
      </c>
      <c r="D72">
        <v>10046</v>
      </c>
      <c r="E72">
        <v>10046</v>
      </c>
      <c r="F72" s="214"/>
      <c r="G72" s="214"/>
      <c r="H72" s="214"/>
    </row>
    <row r="73" spans="1:8" x14ac:dyDescent="0.25">
      <c r="A73">
        <v>2097</v>
      </c>
      <c r="B73">
        <v>10347</v>
      </c>
      <c r="C73">
        <v>10347</v>
      </c>
      <c r="D73">
        <v>10347</v>
      </c>
      <c r="E73">
        <v>10347</v>
      </c>
      <c r="F73" s="214"/>
      <c r="G73" s="214"/>
      <c r="H73" s="214"/>
    </row>
    <row r="74" spans="1:8" x14ac:dyDescent="0.25">
      <c r="A74">
        <v>2098</v>
      </c>
      <c r="B74">
        <v>10658</v>
      </c>
      <c r="C74">
        <v>10658</v>
      </c>
      <c r="D74">
        <v>10658</v>
      </c>
      <c r="E74">
        <v>10658</v>
      </c>
      <c r="F74" s="214"/>
      <c r="G74" s="214"/>
      <c r="H74" s="214"/>
    </row>
    <row r="75" spans="1:8" x14ac:dyDescent="0.25">
      <c r="A75">
        <v>2099</v>
      </c>
      <c r="B75">
        <v>10978</v>
      </c>
      <c r="C75">
        <v>10978</v>
      </c>
      <c r="D75">
        <v>10978</v>
      </c>
      <c r="E75">
        <v>10978</v>
      </c>
      <c r="F75" s="214"/>
      <c r="G75" s="214"/>
      <c r="H75" s="214"/>
    </row>
    <row r="76" spans="1:8" x14ac:dyDescent="0.25">
      <c r="A76">
        <v>2100</v>
      </c>
      <c r="B76">
        <v>11307</v>
      </c>
      <c r="C76">
        <v>11307</v>
      </c>
      <c r="D76">
        <v>11307</v>
      </c>
      <c r="E76">
        <v>11307</v>
      </c>
      <c r="F76" s="214"/>
      <c r="G76" s="214"/>
      <c r="H76" s="214"/>
    </row>
    <row r="77" spans="1:8" x14ac:dyDescent="0.25">
      <c r="A77">
        <v>2101</v>
      </c>
      <c r="B77">
        <v>11533</v>
      </c>
      <c r="C77">
        <v>11533</v>
      </c>
      <c r="D77">
        <v>11533</v>
      </c>
      <c r="E77">
        <v>11533</v>
      </c>
      <c r="F77" s="214"/>
      <c r="G77" s="214"/>
      <c r="H77" s="214"/>
    </row>
    <row r="78" spans="1:8" x14ac:dyDescent="0.25">
      <c r="A78">
        <v>2102</v>
      </c>
      <c r="B78">
        <v>11764</v>
      </c>
      <c r="C78">
        <v>11764</v>
      </c>
      <c r="D78">
        <v>11764</v>
      </c>
      <c r="E78">
        <v>11764</v>
      </c>
      <c r="F78" s="214"/>
      <c r="G78" s="214"/>
      <c r="H78" s="214"/>
    </row>
    <row r="79" spans="1:8" x14ac:dyDescent="0.25">
      <c r="A79" s="215"/>
      <c r="B79" s="215"/>
      <c r="C79" s="215"/>
      <c r="D79" s="215"/>
      <c r="E79" s="215"/>
      <c r="F79" s="215"/>
      <c r="G79" s="215"/>
      <c r="H79" s="215"/>
    </row>
    <row r="80" spans="1:8" x14ac:dyDescent="0.25">
      <c r="A80" s="215"/>
      <c r="B80" s="215"/>
      <c r="C80" s="215"/>
      <c r="D80" s="215"/>
      <c r="E80" s="215"/>
      <c r="F80" s="215"/>
      <c r="G80" s="215"/>
      <c r="H80" s="215"/>
    </row>
  </sheetData>
  <sheetProtection algorithmName="SHA-512" hashValue="02JAVI1fMAru7pOP5gI2x+9CSjWeQ5tOsXSzuVMSya1ySJGSIaJfE74p77kAiX1nn7aGukV6hykgvL4JvPqCpw==" saltValue="JohG4aveAmBvrhbRHWYm0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8"/>
  <sheetViews>
    <sheetView showGridLines="0" topLeftCell="A95" zoomScaleNormal="100" workbookViewId="0">
      <selection activeCell="A2" sqref="A2"/>
    </sheetView>
  </sheetViews>
  <sheetFormatPr baseColWidth="10" defaultColWidth="9.140625" defaultRowHeight="15" x14ac:dyDescent="0.25"/>
  <cols>
    <col min="1" max="1" width="4.42578125" customWidth="1"/>
    <col min="2" max="2" width="43.42578125" customWidth="1"/>
    <col min="3" max="3" width="25.85546875" customWidth="1"/>
    <col min="4" max="4" width="14.7109375" customWidth="1"/>
  </cols>
  <sheetData>
    <row r="2" spans="2:3" ht="18.75" x14ac:dyDescent="0.3">
      <c r="B2" s="48" t="s">
        <v>73</v>
      </c>
    </row>
    <row r="3" spans="2:3" x14ac:dyDescent="0.25">
      <c r="B3" t="s">
        <v>229</v>
      </c>
    </row>
    <row r="5" spans="2:3" ht="18.75" x14ac:dyDescent="0.3">
      <c r="B5" s="162" t="s">
        <v>146</v>
      </c>
      <c r="C5" s="9"/>
    </row>
    <row r="6" spans="2:3" x14ac:dyDescent="0.25">
      <c r="B6" s="5"/>
    </row>
    <row r="7" spans="2:3" x14ac:dyDescent="0.25">
      <c r="B7" s="40" t="s">
        <v>117</v>
      </c>
    </row>
    <row r="8" spans="2:3" x14ac:dyDescent="0.25">
      <c r="B8" s="42" t="s">
        <v>118</v>
      </c>
    </row>
    <row r="9" spans="2:3" x14ac:dyDescent="0.25">
      <c r="B9" s="41" t="s">
        <v>186</v>
      </c>
    </row>
    <row r="10" spans="2:3" x14ac:dyDescent="0.25">
      <c r="B10" s="102"/>
    </row>
    <row r="11" spans="2:3" x14ac:dyDescent="0.25">
      <c r="B11" s="41" t="s">
        <v>235</v>
      </c>
    </row>
    <row r="12" spans="2:3" x14ac:dyDescent="0.25">
      <c r="B12" s="102"/>
    </row>
    <row r="13" spans="2:3" ht="18.75" x14ac:dyDescent="0.3">
      <c r="B13" s="162" t="s">
        <v>177</v>
      </c>
      <c r="C13" s="9"/>
    </row>
    <row r="14" spans="2:3" x14ac:dyDescent="0.25">
      <c r="B14" s="5"/>
    </row>
    <row r="15" spans="2:3" x14ac:dyDescent="0.25">
      <c r="B15" t="s">
        <v>36</v>
      </c>
    </row>
    <row r="16" spans="2:3" x14ac:dyDescent="0.25">
      <c r="B16" s="5"/>
    </row>
    <row r="17" spans="2:5" x14ac:dyDescent="0.25">
      <c r="B17" s="5"/>
      <c r="C17" t="s">
        <v>30</v>
      </c>
      <c r="D17" t="s">
        <v>20</v>
      </c>
      <c r="E17" t="s">
        <v>16</v>
      </c>
    </row>
    <row r="18" spans="2:5" x14ac:dyDescent="0.25">
      <c r="B18" t="s">
        <v>34</v>
      </c>
      <c r="C18" s="26"/>
      <c r="D18" s="22" t="s">
        <v>32</v>
      </c>
      <c r="E18" t="s">
        <v>95</v>
      </c>
    </row>
    <row r="19" spans="2:5" x14ac:dyDescent="0.25">
      <c r="B19" t="s">
        <v>51</v>
      </c>
      <c r="C19" s="26"/>
      <c r="D19" s="22" t="s">
        <v>32</v>
      </c>
      <c r="E19" t="s">
        <v>95</v>
      </c>
    </row>
    <row r="20" spans="2:5" x14ac:dyDescent="0.25">
      <c r="B20" t="s">
        <v>71</v>
      </c>
      <c r="C20" s="26"/>
      <c r="D20" s="22" t="s">
        <v>31</v>
      </c>
      <c r="E20" t="s">
        <v>178</v>
      </c>
    </row>
    <row r="21" spans="2:5" x14ac:dyDescent="0.25">
      <c r="B21" t="s">
        <v>183</v>
      </c>
      <c r="C21" s="26"/>
      <c r="D21" s="22" t="s">
        <v>33</v>
      </c>
      <c r="E21" t="s">
        <v>184</v>
      </c>
    </row>
    <row r="22" spans="2:5" x14ac:dyDescent="0.25">
      <c r="B22" t="s">
        <v>70</v>
      </c>
      <c r="C22" s="26"/>
      <c r="D22" s="22" t="s">
        <v>33</v>
      </c>
      <c r="E22" t="s">
        <v>179</v>
      </c>
    </row>
    <row r="23" spans="2:5" x14ac:dyDescent="0.25">
      <c r="B23" t="s">
        <v>181</v>
      </c>
      <c r="C23" s="132" t="s">
        <v>15</v>
      </c>
      <c r="D23" s="51" t="s">
        <v>171</v>
      </c>
      <c r="E23" t="s">
        <v>95</v>
      </c>
    </row>
    <row r="24" spans="2:5" x14ac:dyDescent="0.25">
      <c r="C24" s="171"/>
      <c r="D24" s="51"/>
    </row>
    <row r="25" spans="2:5" x14ac:dyDescent="0.25">
      <c r="B25" s="170" t="s">
        <v>236</v>
      </c>
      <c r="C25" s="171"/>
      <c r="D25" s="51"/>
    </row>
    <row r="26" spans="2:5" x14ac:dyDescent="0.25">
      <c r="B26" s="170" t="s">
        <v>182</v>
      </c>
    </row>
    <row r="27" spans="2:5" x14ac:dyDescent="0.25">
      <c r="B27" s="170"/>
    </row>
    <row r="28" spans="2:5" x14ac:dyDescent="0.25">
      <c r="B28" s="170"/>
    </row>
    <row r="29" spans="2:5" x14ac:dyDescent="0.25">
      <c r="B29" t="s">
        <v>199</v>
      </c>
    </row>
    <row r="30" spans="2:5" x14ac:dyDescent="0.25">
      <c r="B30" s="170"/>
    </row>
    <row r="31" spans="2:5" x14ac:dyDescent="0.25">
      <c r="B31" s="26"/>
    </row>
    <row r="32" spans="2:5" x14ac:dyDescent="0.25">
      <c r="B32" s="26"/>
    </row>
    <row r="33" spans="2:3" x14ac:dyDescent="0.25">
      <c r="B33" s="26"/>
    </row>
    <row r="34" spans="2:3" x14ac:dyDescent="0.25">
      <c r="B34" s="26"/>
    </row>
    <row r="35" spans="2:3" x14ac:dyDescent="0.25">
      <c r="B35" s="26"/>
    </row>
    <row r="36" spans="2:3" x14ac:dyDescent="0.25">
      <c r="B36" s="26"/>
    </row>
    <row r="37" spans="2:3" x14ac:dyDescent="0.25">
      <c r="B37" s="26"/>
    </row>
    <row r="38" spans="2:3" x14ac:dyDescent="0.25">
      <c r="B38" s="26"/>
    </row>
    <row r="39" spans="2:3" x14ac:dyDescent="0.25">
      <c r="B39" s="160"/>
    </row>
    <row r="40" spans="2:3" ht="18.75" x14ac:dyDescent="0.3">
      <c r="B40" s="207" t="s">
        <v>185</v>
      </c>
      <c r="C40" s="30"/>
    </row>
    <row r="41" spans="2:3" x14ac:dyDescent="0.25">
      <c r="B41" s="102"/>
    </row>
    <row r="42" spans="2:3" x14ac:dyDescent="0.25">
      <c r="B42" s="40" t="s">
        <v>42</v>
      </c>
    </row>
    <row r="43" spans="2:3" x14ac:dyDescent="0.25">
      <c r="B43" s="41" t="s">
        <v>188</v>
      </c>
    </row>
    <row r="44" spans="2:3" x14ac:dyDescent="0.25">
      <c r="B44" s="41" t="s">
        <v>244</v>
      </c>
    </row>
    <row r="45" spans="2:3" x14ac:dyDescent="0.25">
      <c r="B45" s="41" t="s">
        <v>189</v>
      </c>
    </row>
    <row r="46" spans="2:3" x14ac:dyDescent="0.25">
      <c r="B46" s="7"/>
    </row>
    <row r="47" spans="2:3" x14ac:dyDescent="0.25">
      <c r="B47" s="41" t="s">
        <v>44</v>
      </c>
    </row>
    <row r="48" spans="2:3" x14ac:dyDescent="0.25">
      <c r="B48" s="41" t="s">
        <v>94</v>
      </c>
    </row>
    <row r="49" spans="2:2" x14ac:dyDescent="0.25">
      <c r="B49" s="204" t="s">
        <v>63</v>
      </c>
    </row>
    <row r="50" spans="2:2" x14ac:dyDescent="0.25">
      <c r="B50" s="41"/>
    </row>
    <row r="51" spans="2:2" s="1" customFormat="1" x14ac:dyDescent="0.25">
      <c r="B51" s="41" t="s">
        <v>193</v>
      </c>
    </row>
    <row r="52" spans="2:2" s="1" customFormat="1" x14ac:dyDescent="0.25">
      <c r="B52" s="42" t="s">
        <v>192</v>
      </c>
    </row>
    <row r="53" spans="2:2" s="1" customFormat="1" x14ac:dyDescent="0.25">
      <c r="B53" s="103" t="s">
        <v>50</v>
      </c>
    </row>
    <row r="54" spans="2:2" s="1" customFormat="1" x14ac:dyDescent="0.25">
      <c r="B54" s="103" t="s">
        <v>37</v>
      </c>
    </row>
    <row r="55" spans="2:2" s="1" customFormat="1" x14ac:dyDescent="0.25">
      <c r="B55" s="104" t="s">
        <v>38</v>
      </c>
    </row>
    <row r="56" spans="2:2" s="1" customFormat="1" x14ac:dyDescent="0.25">
      <c r="B56" s="104"/>
    </row>
    <row r="57" spans="2:2" s="1" customFormat="1" x14ac:dyDescent="0.25">
      <c r="B57" s="104"/>
    </row>
    <row r="58" spans="2:2" s="1" customFormat="1" x14ac:dyDescent="0.25">
      <c r="B58" s="40" t="s">
        <v>43</v>
      </c>
    </row>
    <row r="59" spans="2:2" s="1" customFormat="1" x14ac:dyDescent="0.25">
      <c r="B59" s="41" t="s">
        <v>190</v>
      </c>
    </row>
    <row r="60" spans="2:2" s="1" customFormat="1" x14ac:dyDescent="0.25">
      <c r="B60" s="42" t="s">
        <v>237</v>
      </c>
    </row>
    <row r="61" spans="2:2" s="1" customFormat="1" x14ac:dyDescent="0.25">
      <c r="B61" s="41" t="s">
        <v>225</v>
      </c>
    </row>
    <row r="62" spans="2:2" s="1" customFormat="1" x14ac:dyDescent="0.25">
      <c r="B62" s="41" t="s">
        <v>191</v>
      </c>
    </row>
    <row r="63" spans="2:2" s="1" customFormat="1" x14ac:dyDescent="0.25"/>
    <row r="64" spans="2:2" s="1" customFormat="1" x14ac:dyDescent="0.25">
      <c r="B64" s="104"/>
    </row>
    <row r="65" spans="2:2" x14ac:dyDescent="0.25">
      <c r="B65" s="40" t="s">
        <v>180</v>
      </c>
    </row>
    <row r="66" spans="2:2" x14ac:dyDescent="0.25">
      <c r="B66" s="41" t="s">
        <v>119</v>
      </c>
    </row>
    <row r="67" spans="2:2" x14ac:dyDescent="0.25">
      <c r="B67" s="41" t="s">
        <v>194</v>
      </c>
    </row>
    <row r="68" spans="2:2" x14ac:dyDescent="0.25">
      <c r="B68" s="41"/>
    </row>
    <row r="69" spans="2:2" x14ac:dyDescent="0.25">
      <c r="B69" s="41"/>
    </row>
    <row r="70" spans="2:2" x14ac:dyDescent="0.25">
      <c r="B70" s="41"/>
    </row>
    <row r="71" spans="2:2" x14ac:dyDescent="0.25">
      <c r="B71" s="41"/>
    </row>
    <row r="72" spans="2:2" x14ac:dyDescent="0.25">
      <c r="B72" s="41"/>
    </row>
    <row r="73" spans="2:2" x14ac:dyDescent="0.25">
      <c r="B73" s="41"/>
    </row>
    <row r="74" spans="2:2" x14ac:dyDescent="0.25">
      <c r="B74" s="41"/>
    </row>
    <row r="75" spans="2:2" x14ac:dyDescent="0.25">
      <c r="B75" s="41"/>
    </row>
    <row r="76" spans="2:2" x14ac:dyDescent="0.25">
      <c r="B76" s="41"/>
    </row>
    <row r="77" spans="2:2" x14ac:dyDescent="0.25">
      <c r="B77" s="41"/>
    </row>
    <row r="78" spans="2:2" x14ac:dyDescent="0.25">
      <c r="B78" s="41"/>
    </row>
    <row r="79" spans="2:2" x14ac:dyDescent="0.25">
      <c r="B79" s="41"/>
    </row>
    <row r="80" spans="2:2" x14ac:dyDescent="0.25">
      <c r="B80" s="41"/>
    </row>
    <row r="81" spans="2:3" x14ac:dyDescent="0.25">
      <c r="B81" s="41"/>
    </row>
    <row r="82" spans="2:3" x14ac:dyDescent="0.25">
      <c r="B82" s="41"/>
    </row>
    <row r="83" spans="2:3" x14ac:dyDescent="0.25">
      <c r="B83" s="41"/>
    </row>
    <row r="84" spans="2:3" x14ac:dyDescent="0.25">
      <c r="B84" s="41"/>
    </row>
    <row r="87" spans="2:3" x14ac:dyDescent="0.25">
      <c r="B87" s="40" t="s">
        <v>58</v>
      </c>
    </row>
    <row r="88" spans="2:3" x14ac:dyDescent="0.25">
      <c r="B88" s="42" t="s">
        <v>120</v>
      </c>
    </row>
    <row r="89" spans="2:3" x14ac:dyDescent="0.25">
      <c r="B89" s="42"/>
    </row>
    <row r="91" spans="2:3" ht="18.75" x14ac:dyDescent="0.3">
      <c r="B91" s="162" t="s">
        <v>187</v>
      </c>
      <c r="C91" s="9"/>
    </row>
    <row r="92" spans="2:3" x14ac:dyDescent="0.25">
      <c r="B92" s="5"/>
    </row>
    <row r="93" spans="2:3" x14ac:dyDescent="0.25">
      <c r="B93" t="s">
        <v>175</v>
      </c>
    </row>
    <row r="95" spans="2:3" x14ac:dyDescent="0.25">
      <c r="B95" s="21"/>
      <c r="C95" t="s">
        <v>35</v>
      </c>
    </row>
    <row r="97" spans="2:26" x14ac:dyDescent="0.25">
      <c r="B97" s="25"/>
      <c r="C97" t="s">
        <v>82</v>
      </c>
    </row>
    <row r="99" spans="2:26" x14ac:dyDescent="0.25">
      <c r="B99" s="169"/>
      <c r="C99" t="s">
        <v>176</v>
      </c>
    </row>
    <row r="106" spans="2:26" x14ac:dyDescent="0.2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8" spans="2:26" x14ac:dyDescent="0.25">
      <c r="C108" t="s">
        <v>75</v>
      </c>
      <c r="D108" t="s">
        <v>74</v>
      </c>
      <c r="E108" t="s">
        <v>16</v>
      </c>
    </row>
    <row r="109" spans="2:26" x14ac:dyDescent="0.25">
      <c r="C109" s="50" t="s">
        <v>108</v>
      </c>
      <c r="D109" s="49">
        <v>45406</v>
      </c>
    </row>
    <row r="110" spans="2:26" x14ac:dyDescent="0.25">
      <c r="C110" s="50" t="s">
        <v>109</v>
      </c>
      <c r="D110" s="49">
        <v>45412</v>
      </c>
    </row>
    <row r="111" spans="2:26" x14ac:dyDescent="0.25">
      <c r="C111" s="50" t="s">
        <v>110</v>
      </c>
      <c r="D111" s="49">
        <v>45425</v>
      </c>
    </row>
    <row r="112" spans="2:26" x14ac:dyDescent="0.25">
      <c r="C112" s="50" t="s">
        <v>111</v>
      </c>
      <c r="D112" s="49">
        <v>45441</v>
      </c>
    </row>
    <row r="113" spans="3:5" x14ac:dyDescent="0.25">
      <c r="C113" s="50" t="s">
        <v>112</v>
      </c>
      <c r="D113" s="49">
        <v>45463</v>
      </c>
    </row>
    <row r="114" spans="3:5" x14ac:dyDescent="0.25">
      <c r="C114" s="50" t="s">
        <v>113</v>
      </c>
      <c r="D114" s="49">
        <v>45513</v>
      </c>
    </row>
    <row r="115" spans="3:5" x14ac:dyDescent="0.25">
      <c r="C115" s="50" t="s">
        <v>114</v>
      </c>
      <c r="D115" s="49">
        <v>45527</v>
      </c>
    </row>
    <row r="116" spans="3:5" x14ac:dyDescent="0.25">
      <c r="C116" s="50" t="s">
        <v>115</v>
      </c>
      <c r="D116" s="49">
        <v>45638</v>
      </c>
    </row>
    <row r="117" spans="3:5" x14ac:dyDescent="0.25">
      <c r="C117" s="50" t="s">
        <v>223</v>
      </c>
      <c r="D117" s="49">
        <v>45663</v>
      </c>
      <c r="E117" t="s">
        <v>224</v>
      </c>
    </row>
    <row r="118" spans="3:5" x14ac:dyDescent="0.25">
      <c r="C118" s="50" t="s">
        <v>226</v>
      </c>
      <c r="D118" s="49">
        <v>46131</v>
      </c>
      <c r="E118" t="s">
        <v>228</v>
      </c>
    </row>
  </sheetData>
  <sheetProtection algorithmName="SHA-512" hashValue="CmYTp/ksZt0H/fnpYwDy57Oqi6f9CdBFw0QsJt6M5okhExZ9eoIWscegxHCwhT1fJzjKwNOFJR9Ce1opJrWoYw==" saltValue="2Jm6xDsCUJoPv+Pu9ULzCw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C23:C25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3"/>
  <sheetViews>
    <sheetView showGridLines="0" zoomScale="90" zoomScaleNormal="90" workbookViewId="0">
      <pane ySplit="2" topLeftCell="A3" activePane="bottomLeft" state="frozen"/>
      <selection pane="bottomLeft" activeCell="E44" sqref="E44"/>
    </sheetView>
  </sheetViews>
  <sheetFormatPr baseColWidth="10" defaultColWidth="11.42578125" defaultRowHeight="15" x14ac:dyDescent="0.25"/>
  <cols>
    <col min="2" max="2" width="6.140625" customWidth="1"/>
    <col min="3" max="3" width="68.85546875" customWidth="1"/>
    <col min="4" max="4" width="54.140625" bestFit="1" customWidth="1"/>
    <col min="5" max="5" width="30.140625" customWidth="1"/>
    <col min="6" max="6" width="19.5703125" customWidth="1"/>
    <col min="7" max="7" width="3.28515625" customWidth="1"/>
    <col min="8" max="57" width="13.140625" customWidth="1"/>
  </cols>
  <sheetData>
    <row r="1" spans="3:59" s="78" customFormat="1" ht="18.75" x14ac:dyDescent="0.3">
      <c r="C1" s="77"/>
      <c r="D1" s="77"/>
      <c r="E1" s="77"/>
      <c r="F1" s="77"/>
      <c r="G1" s="77"/>
      <c r="H1" s="78">
        <f>'LES MEG'!C20</f>
        <v>0</v>
      </c>
      <c r="I1" s="78">
        <f>H1+1</f>
        <v>1</v>
      </c>
      <c r="J1" s="78">
        <f t="shared" ref="J1:AJ2" si="0">I1+1</f>
        <v>2</v>
      </c>
      <c r="K1" s="78">
        <f t="shared" si="0"/>
        <v>3</v>
      </c>
      <c r="L1" s="78">
        <f t="shared" si="0"/>
        <v>4</v>
      </c>
      <c r="M1" s="78">
        <f t="shared" si="0"/>
        <v>5</v>
      </c>
      <c r="N1" s="78">
        <f t="shared" si="0"/>
        <v>6</v>
      </c>
      <c r="O1" s="78">
        <f t="shared" si="0"/>
        <v>7</v>
      </c>
      <c r="P1" s="78">
        <f t="shared" si="0"/>
        <v>8</v>
      </c>
      <c r="Q1" s="78">
        <f t="shared" si="0"/>
        <v>9</v>
      </c>
      <c r="R1" s="78">
        <f t="shared" si="0"/>
        <v>10</v>
      </c>
      <c r="S1" s="78">
        <f t="shared" si="0"/>
        <v>11</v>
      </c>
      <c r="T1" s="78">
        <f t="shared" si="0"/>
        <v>12</v>
      </c>
      <c r="U1" s="78">
        <f t="shared" si="0"/>
        <v>13</v>
      </c>
      <c r="V1" s="78">
        <f t="shared" si="0"/>
        <v>14</v>
      </c>
      <c r="W1" s="78">
        <f t="shared" si="0"/>
        <v>15</v>
      </c>
      <c r="X1" s="78">
        <f t="shared" si="0"/>
        <v>16</v>
      </c>
      <c r="Y1" s="78">
        <f t="shared" si="0"/>
        <v>17</v>
      </c>
      <c r="Z1" s="78">
        <f t="shared" si="0"/>
        <v>18</v>
      </c>
      <c r="AA1" s="78">
        <f t="shared" si="0"/>
        <v>19</v>
      </c>
      <c r="AB1" s="78">
        <f t="shared" si="0"/>
        <v>20</v>
      </c>
      <c r="AC1" s="78">
        <f t="shared" si="0"/>
        <v>21</v>
      </c>
      <c r="AD1" s="78">
        <f t="shared" si="0"/>
        <v>22</v>
      </c>
      <c r="AE1" s="78">
        <f t="shared" si="0"/>
        <v>23</v>
      </c>
      <c r="AF1" s="78">
        <f t="shared" si="0"/>
        <v>24</v>
      </c>
      <c r="AG1" s="78">
        <f t="shared" si="0"/>
        <v>25</v>
      </c>
      <c r="AH1" s="78">
        <f t="shared" si="0"/>
        <v>26</v>
      </c>
      <c r="AI1" s="78">
        <f t="shared" si="0"/>
        <v>27</v>
      </c>
      <c r="AJ1" s="78">
        <f t="shared" si="0"/>
        <v>28</v>
      </c>
      <c r="AK1" s="78">
        <f t="shared" ref="AK1:BE1" si="1">AJ1+1</f>
        <v>29</v>
      </c>
      <c r="AL1" s="78">
        <f t="shared" si="1"/>
        <v>30</v>
      </c>
      <c r="AM1" s="78">
        <f t="shared" si="1"/>
        <v>31</v>
      </c>
      <c r="AN1" s="78">
        <f t="shared" si="1"/>
        <v>32</v>
      </c>
      <c r="AO1" s="78">
        <f t="shared" si="1"/>
        <v>33</v>
      </c>
      <c r="AP1" s="78">
        <f t="shared" si="1"/>
        <v>34</v>
      </c>
      <c r="AQ1" s="78">
        <f t="shared" si="1"/>
        <v>35</v>
      </c>
      <c r="AR1" s="78">
        <f t="shared" si="1"/>
        <v>36</v>
      </c>
      <c r="AS1" s="78">
        <f t="shared" si="1"/>
        <v>37</v>
      </c>
      <c r="AT1" s="78">
        <f t="shared" si="1"/>
        <v>38</v>
      </c>
      <c r="AU1" s="78">
        <f t="shared" si="1"/>
        <v>39</v>
      </c>
      <c r="AV1" s="78">
        <f t="shared" si="1"/>
        <v>40</v>
      </c>
      <c r="AW1" s="78">
        <f t="shared" si="1"/>
        <v>41</v>
      </c>
      <c r="AX1" s="78">
        <f t="shared" si="1"/>
        <v>42</v>
      </c>
      <c r="AY1" s="78">
        <f t="shared" si="1"/>
        <v>43</v>
      </c>
      <c r="AZ1" s="78">
        <f t="shared" si="1"/>
        <v>44</v>
      </c>
      <c r="BA1" s="78">
        <f t="shared" si="1"/>
        <v>45</v>
      </c>
      <c r="BB1" s="78">
        <f t="shared" si="1"/>
        <v>46</v>
      </c>
      <c r="BC1" s="78">
        <f t="shared" si="1"/>
        <v>47</v>
      </c>
      <c r="BD1" s="78">
        <f t="shared" si="1"/>
        <v>48</v>
      </c>
      <c r="BE1" s="78">
        <f t="shared" si="1"/>
        <v>49</v>
      </c>
      <c r="BG1" s="78" t="s">
        <v>164</v>
      </c>
    </row>
    <row r="2" spans="3:59" s="1" customFormat="1" x14ac:dyDescent="0.25">
      <c r="C2" s="1" t="s">
        <v>49</v>
      </c>
      <c r="H2" s="108">
        <v>0</v>
      </c>
      <c r="I2" s="108">
        <f>H2+1</f>
        <v>1</v>
      </c>
      <c r="J2" s="108">
        <f t="shared" si="0"/>
        <v>2</v>
      </c>
      <c r="K2" s="108">
        <f t="shared" si="0"/>
        <v>3</v>
      </c>
      <c r="L2" s="108">
        <f t="shared" si="0"/>
        <v>4</v>
      </c>
      <c r="M2" s="108">
        <f t="shared" si="0"/>
        <v>5</v>
      </c>
      <c r="N2" s="108">
        <f t="shared" si="0"/>
        <v>6</v>
      </c>
      <c r="O2" s="108">
        <f t="shared" si="0"/>
        <v>7</v>
      </c>
      <c r="P2" s="108">
        <f t="shared" si="0"/>
        <v>8</v>
      </c>
      <c r="Q2" s="108">
        <f t="shared" si="0"/>
        <v>9</v>
      </c>
      <c r="R2" s="108">
        <f t="shared" si="0"/>
        <v>10</v>
      </c>
      <c r="S2" s="108">
        <f t="shared" si="0"/>
        <v>11</v>
      </c>
      <c r="T2" s="108">
        <f t="shared" si="0"/>
        <v>12</v>
      </c>
      <c r="U2" s="108">
        <f t="shared" si="0"/>
        <v>13</v>
      </c>
      <c r="V2" s="108">
        <f t="shared" si="0"/>
        <v>14</v>
      </c>
      <c r="W2" s="108">
        <f t="shared" si="0"/>
        <v>15</v>
      </c>
      <c r="X2" s="108">
        <f t="shared" si="0"/>
        <v>16</v>
      </c>
      <c r="Y2" s="108">
        <f t="shared" si="0"/>
        <v>17</v>
      </c>
      <c r="Z2" s="108">
        <f t="shared" si="0"/>
        <v>18</v>
      </c>
      <c r="AA2" s="108">
        <f t="shared" si="0"/>
        <v>19</v>
      </c>
      <c r="AB2" s="108">
        <f t="shared" si="0"/>
        <v>20</v>
      </c>
      <c r="AC2" s="108">
        <f t="shared" si="0"/>
        <v>21</v>
      </c>
      <c r="AD2" s="108">
        <f t="shared" si="0"/>
        <v>22</v>
      </c>
      <c r="AE2" s="108">
        <f t="shared" si="0"/>
        <v>23</v>
      </c>
      <c r="AF2" s="108">
        <f t="shared" si="0"/>
        <v>24</v>
      </c>
      <c r="AG2" s="108">
        <f t="shared" si="0"/>
        <v>25</v>
      </c>
      <c r="AH2" s="108">
        <f t="shared" si="0"/>
        <v>26</v>
      </c>
      <c r="AI2" s="108">
        <f t="shared" si="0"/>
        <v>27</v>
      </c>
      <c r="AJ2" s="108">
        <f t="shared" si="0"/>
        <v>28</v>
      </c>
      <c r="AK2" s="108">
        <f t="shared" ref="AK2:BE2" si="2">AJ2+1</f>
        <v>29</v>
      </c>
      <c r="AL2" s="108">
        <f t="shared" si="2"/>
        <v>30</v>
      </c>
      <c r="AM2" s="108">
        <f t="shared" si="2"/>
        <v>31</v>
      </c>
      <c r="AN2" s="108">
        <f t="shared" si="2"/>
        <v>32</v>
      </c>
      <c r="AO2" s="108">
        <f t="shared" si="2"/>
        <v>33</v>
      </c>
      <c r="AP2" s="108">
        <f t="shared" si="2"/>
        <v>34</v>
      </c>
      <c r="AQ2" s="108">
        <f t="shared" si="2"/>
        <v>35</v>
      </c>
      <c r="AR2" s="108">
        <f t="shared" si="2"/>
        <v>36</v>
      </c>
      <c r="AS2" s="108">
        <f t="shared" si="2"/>
        <v>37</v>
      </c>
      <c r="AT2" s="108">
        <f t="shared" si="2"/>
        <v>38</v>
      </c>
      <c r="AU2" s="108">
        <f t="shared" si="2"/>
        <v>39</v>
      </c>
      <c r="AV2" s="108">
        <f t="shared" si="2"/>
        <v>40</v>
      </c>
      <c r="AW2" s="108">
        <f t="shared" si="2"/>
        <v>41</v>
      </c>
      <c r="AX2" s="108">
        <f t="shared" si="2"/>
        <v>42</v>
      </c>
      <c r="AY2" s="108">
        <f t="shared" si="2"/>
        <v>43</v>
      </c>
      <c r="AZ2" s="108">
        <f t="shared" si="2"/>
        <v>44</v>
      </c>
      <c r="BA2" s="108">
        <f t="shared" si="2"/>
        <v>45</v>
      </c>
      <c r="BB2" s="108">
        <f t="shared" si="2"/>
        <v>46</v>
      </c>
      <c r="BC2" s="108">
        <f t="shared" si="2"/>
        <v>47</v>
      </c>
      <c r="BD2" s="108">
        <f t="shared" si="2"/>
        <v>48</v>
      </c>
      <c r="BE2" s="108">
        <f t="shared" si="2"/>
        <v>49</v>
      </c>
    </row>
    <row r="3" spans="3:59" x14ac:dyDescent="0.25">
      <c r="C3" s="139" t="s">
        <v>159</v>
      </c>
      <c r="D3" s="140"/>
      <c r="E3" s="140"/>
      <c r="F3" s="141"/>
      <c r="G3" s="71"/>
      <c r="H3" s="150" t="str">
        <f>IF(H1&lt;'LES MEG'!$C$20+'LES MEG'!$C$21,"INVESTERING",IF(AND(H1&gt;='LES MEG'!$C$20+'LES MEG'!$C$21,H1&lt;'LES MEG'!$C$20+'LES MEG'!$C$22),"DRIFT",""))</f>
        <v/>
      </c>
      <c r="I3" s="151" t="str">
        <f>IF(I1&lt;'LES MEG'!$C$20+'LES MEG'!$C$21,"INVESTERING",IF(AND(I1&gt;='LES MEG'!$C$20+'LES MEG'!$C$21,I1&lt;'LES MEG'!$C$20+'LES MEG'!$C$22),"DRIFT",""))</f>
        <v/>
      </c>
      <c r="J3" s="151" t="str">
        <f>IF(J1&lt;'LES MEG'!$C$20+'LES MEG'!$C$21,"INVESTERING",IF(AND(J1&gt;='LES MEG'!$C$20+'LES MEG'!$C$21,J1&lt;'LES MEG'!$C$20+'LES MEG'!$C$22),"DRIFT",""))</f>
        <v/>
      </c>
      <c r="K3" s="151" t="str">
        <f>IF(K1&lt;'LES MEG'!$C$20+'LES MEG'!$C$21,"INVESTERING",IF(AND(K1&gt;='LES MEG'!$C$20+'LES MEG'!$C$21,K1&lt;'LES MEG'!$C$20+'LES MEG'!$C$22),"DRIFT",""))</f>
        <v/>
      </c>
      <c r="L3" s="151" t="str">
        <f>IF(L1&lt;'LES MEG'!$C$20+'LES MEG'!$C$21,"INVESTERING",IF(AND(L1&gt;='LES MEG'!$C$20+'LES MEG'!$C$21,L1&lt;'LES MEG'!$C$20+'LES MEG'!$C$22),"DRIFT",""))</f>
        <v/>
      </c>
      <c r="M3" s="151" t="str">
        <f>IF(M1&lt;'LES MEG'!$C$20+'LES MEG'!$C$21,"INVESTERING",IF(AND(M1&gt;='LES MEG'!$C$20+'LES MEG'!$C$21,M1&lt;'LES MEG'!$C$20+'LES MEG'!$C$22),"DRIFT",""))</f>
        <v/>
      </c>
      <c r="N3" s="151" t="str">
        <f>IF(N1&lt;'LES MEG'!$C$20+'LES MEG'!$C$21,"INVESTERING",IF(AND(N1&gt;='LES MEG'!$C$20+'LES MEG'!$C$21,N1&lt;'LES MEG'!$C$20+'LES MEG'!$C$22),"DRIFT",""))</f>
        <v/>
      </c>
      <c r="O3" s="151" t="str">
        <f>IF(O1&lt;'LES MEG'!$C$20+'LES MEG'!$C$21,"INVESTERING",IF(AND(O1&gt;='LES MEG'!$C$20+'LES MEG'!$C$21,O1&lt;'LES MEG'!$C$20+'LES MEG'!$C$22),"DRIFT",""))</f>
        <v/>
      </c>
      <c r="P3" s="151" t="str">
        <f>IF(P1&lt;'LES MEG'!$C$20+'LES MEG'!$C$21,"INVESTERING",IF(AND(P1&gt;='LES MEG'!$C$20+'LES MEG'!$C$21,P1&lt;'LES MEG'!$C$20+'LES MEG'!$C$22),"DRIFT",""))</f>
        <v/>
      </c>
      <c r="Q3" s="151" t="str">
        <f>IF(Q1&lt;'LES MEG'!$C$20+'LES MEG'!$C$21,"INVESTERING",IF(AND(Q1&gt;='LES MEG'!$C$20+'LES MEG'!$C$21,Q1&lt;'LES MEG'!$C$20+'LES MEG'!$C$22),"DRIFT",""))</f>
        <v/>
      </c>
      <c r="R3" s="151" t="str">
        <f>IF(R1&lt;'LES MEG'!$C$20+'LES MEG'!$C$21,"INVESTERING",IF(AND(R1&gt;='LES MEG'!$C$20+'LES MEG'!$C$21,R1&lt;'LES MEG'!$C$20+'LES MEG'!$C$22),"DRIFT",""))</f>
        <v/>
      </c>
      <c r="S3" s="151" t="str">
        <f>IF(S1&lt;'LES MEG'!$C$20+'LES MEG'!$C$21,"INVESTERING",IF(AND(S1&gt;='LES MEG'!$C$20+'LES MEG'!$C$21,S1&lt;'LES MEG'!$C$20+'LES MEG'!$C$22),"DRIFT",""))</f>
        <v/>
      </c>
      <c r="T3" s="151" t="str">
        <f>IF(T1&lt;'LES MEG'!$C$20+'LES MEG'!$C$21,"INVESTERING",IF(AND(T1&gt;='LES MEG'!$C$20+'LES MEG'!$C$21,T1&lt;'LES MEG'!$C$20+'LES MEG'!$C$22),"DRIFT",""))</f>
        <v/>
      </c>
      <c r="U3" s="151" t="str">
        <f>IF(U1&lt;'LES MEG'!$C$20+'LES MEG'!$C$21,"INVESTERING",IF(AND(U1&gt;='LES MEG'!$C$20+'LES MEG'!$C$21,U1&lt;'LES MEG'!$C$20+'LES MEG'!$C$22),"DRIFT",""))</f>
        <v/>
      </c>
      <c r="V3" s="151" t="str">
        <f>IF(V1&lt;'LES MEG'!$C$20+'LES MEG'!$C$21,"INVESTERING",IF(AND(V1&gt;='LES MEG'!$C$20+'LES MEG'!$C$21,V1&lt;'LES MEG'!$C$20+'LES MEG'!$C$22),"DRIFT",""))</f>
        <v/>
      </c>
      <c r="W3" s="151" t="str">
        <f>IF(W1&lt;'LES MEG'!$C$20+'LES MEG'!$C$21,"INVESTERING",IF(AND(W1&gt;='LES MEG'!$C$20+'LES MEG'!$C$21,W1&lt;'LES MEG'!$C$20+'LES MEG'!$C$22),"DRIFT",""))</f>
        <v/>
      </c>
      <c r="X3" s="151" t="str">
        <f>IF(X1&lt;'LES MEG'!$C$20+'LES MEG'!$C$21,"INVESTERING",IF(AND(X1&gt;='LES MEG'!$C$20+'LES MEG'!$C$21,X1&lt;'LES MEG'!$C$20+'LES MEG'!$C$22),"DRIFT",""))</f>
        <v/>
      </c>
      <c r="Y3" s="151" t="str">
        <f>IF(Y1&lt;'LES MEG'!$C$20+'LES MEG'!$C$21,"INVESTERING",IF(AND(Y1&gt;='LES MEG'!$C$20+'LES MEG'!$C$21,Y1&lt;'LES MEG'!$C$20+'LES MEG'!$C$22),"DRIFT",""))</f>
        <v/>
      </c>
      <c r="Z3" s="151" t="str">
        <f>IF(Z1&lt;'LES MEG'!$C$20+'LES MEG'!$C$21,"INVESTERING",IF(AND(Z1&gt;='LES MEG'!$C$20+'LES MEG'!$C$21,Z1&lt;'LES MEG'!$C$20+'LES MEG'!$C$22),"DRIFT",""))</f>
        <v/>
      </c>
      <c r="AA3" s="151" t="str">
        <f>IF(AA1&lt;'LES MEG'!$C$20+'LES MEG'!$C$21,"INVESTERING",IF(AND(AA1&gt;='LES MEG'!$C$20+'LES MEG'!$C$21,AA1&lt;'LES MEG'!$C$20+'LES MEG'!$C$22),"DRIFT",""))</f>
        <v/>
      </c>
      <c r="AB3" s="151" t="str">
        <f>IF(AB1&lt;'LES MEG'!$C$20+'LES MEG'!$C$21,"INVESTERING",IF(AND(AB1&gt;='LES MEG'!$C$20+'LES MEG'!$C$21,AB1&lt;'LES MEG'!$C$20+'LES MEG'!$C$22),"DRIFT",""))</f>
        <v/>
      </c>
      <c r="AC3" s="151" t="str">
        <f>IF(AC1&lt;'LES MEG'!$C$20+'LES MEG'!$C$21,"INVESTERING",IF(AND(AC1&gt;='LES MEG'!$C$20+'LES MEG'!$C$21,AC1&lt;'LES MEG'!$C$20+'LES MEG'!$C$22),"DRIFT",""))</f>
        <v/>
      </c>
      <c r="AD3" s="151" t="str">
        <f>IF(AD1&lt;'LES MEG'!$C$20+'LES MEG'!$C$21,"INVESTERING",IF(AND(AD1&gt;='LES MEG'!$C$20+'LES MEG'!$C$21,AD1&lt;'LES MEG'!$C$20+'LES MEG'!$C$22),"DRIFT",""))</f>
        <v/>
      </c>
      <c r="AE3" s="151" t="str">
        <f>IF(AE1&lt;'LES MEG'!$C$20+'LES MEG'!$C$21,"INVESTERING",IF(AND(AE1&gt;='LES MEG'!$C$20+'LES MEG'!$C$21,AE1&lt;'LES MEG'!$C$20+'LES MEG'!$C$22),"DRIFT",""))</f>
        <v/>
      </c>
      <c r="AF3" s="151" t="str">
        <f>IF(AF1&lt;'LES MEG'!$C$20+'LES MEG'!$C$21,"INVESTERING",IF(AND(AF1&gt;='LES MEG'!$C$20+'LES MEG'!$C$21,AF1&lt;'LES MEG'!$C$20+'LES MEG'!$C$22),"DRIFT",""))</f>
        <v/>
      </c>
      <c r="AG3" s="151" t="str">
        <f>IF(AG1&lt;'LES MEG'!$C$20+'LES MEG'!$C$21,"INVESTERING",IF(AND(AG1&gt;='LES MEG'!$C$20+'LES MEG'!$C$21,AG1&lt;'LES MEG'!$C$20+'LES MEG'!$C$22),"DRIFT",""))</f>
        <v/>
      </c>
      <c r="AH3" s="151" t="str">
        <f>IF(AH1&lt;'LES MEG'!$C$20+'LES MEG'!$C$21,"INVESTERING",IF(AND(AH1&gt;='LES MEG'!$C$20+'LES MEG'!$C$21,AH1&lt;'LES MEG'!$C$20+'LES MEG'!$C$22),"DRIFT",""))</f>
        <v/>
      </c>
      <c r="AI3" s="151" t="str">
        <f>IF(AI1&lt;'LES MEG'!$C$20+'LES MEG'!$C$21,"INVESTERING",IF(AND(AI1&gt;='LES MEG'!$C$20+'LES MEG'!$C$21,AI1&lt;'LES MEG'!$C$20+'LES MEG'!$C$22),"DRIFT",""))</f>
        <v/>
      </c>
      <c r="AJ3" s="151" t="str">
        <f>IF(AJ1&lt;'LES MEG'!$C$20+'LES MEG'!$C$21,"INVESTERING",IF(AND(AJ1&gt;='LES MEG'!$C$20+'LES MEG'!$C$21,AJ1&lt;'LES MEG'!$C$20+'LES MEG'!$C$22),"DRIFT",""))</f>
        <v/>
      </c>
      <c r="AK3" s="151" t="str">
        <f>IF(AK1&lt;'LES MEG'!$C$20+'LES MEG'!$C$21,"INVESTERING",IF(AND(AK1&gt;='LES MEG'!$C$20+'LES MEG'!$C$21,AK1&lt;'LES MEG'!$C$20+'LES MEG'!$C$22),"DRIFT",""))</f>
        <v/>
      </c>
      <c r="AL3" s="151" t="str">
        <f>IF(AL1&lt;'LES MEG'!$C$20+'LES MEG'!$C$21,"INVESTERING",IF(AND(AL1&gt;='LES MEG'!$C$20+'LES MEG'!$C$21,AL1&lt;'LES MEG'!$C$20+'LES MEG'!$C$22),"DRIFT",""))</f>
        <v/>
      </c>
      <c r="AM3" s="151" t="str">
        <f>IF(AM1&lt;'LES MEG'!$C$20+'LES MEG'!$C$21,"INVESTERING",IF(AND(AM1&gt;='LES MEG'!$C$20+'LES MEG'!$C$21,AM1&lt;'LES MEG'!$C$20+'LES MEG'!$C$22),"DRIFT",""))</f>
        <v/>
      </c>
      <c r="AN3" s="151" t="str">
        <f>IF(AN1&lt;'LES MEG'!$C$20+'LES MEG'!$C$21,"INVESTERING",IF(AND(AN1&gt;='LES MEG'!$C$20+'LES MEG'!$C$21,AN1&lt;'LES MEG'!$C$20+'LES MEG'!$C$22),"DRIFT",""))</f>
        <v/>
      </c>
      <c r="AO3" s="151" t="str">
        <f>IF(AO1&lt;'LES MEG'!$C$20+'LES MEG'!$C$21,"INVESTERING",IF(AND(AO1&gt;='LES MEG'!$C$20+'LES MEG'!$C$21,AO1&lt;'LES MEG'!$C$20+'LES MEG'!$C$22),"DRIFT",""))</f>
        <v/>
      </c>
      <c r="AP3" s="151" t="str">
        <f>IF(AP1&lt;'LES MEG'!$C$20+'LES MEG'!$C$21,"INVESTERING",IF(AND(AP1&gt;='LES MEG'!$C$20+'LES MEG'!$C$21,AP1&lt;'LES MEG'!$C$20+'LES MEG'!$C$22),"DRIFT",""))</f>
        <v/>
      </c>
      <c r="AQ3" s="151" t="str">
        <f>IF(AQ1&lt;'LES MEG'!$C$20+'LES MEG'!$C$21,"INVESTERING",IF(AND(AQ1&gt;='LES MEG'!$C$20+'LES MEG'!$C$21,AQ1&lt;'LES MEG'!$C$20+'LES MEG'!$C$22),"DRIFT",""))</f>
        <v/>
      </c>
      <c r="AR3" s="151" t="str">
        <f>IF(AR1&lt;'LES MEG'!$C$20+'LES MEG'!$C$21,"INVESTERING",IF(AND(AR1&gt;='LES MEG'!$C$20+'LES MEG'!$C$21,AR1&lt;'LES MEG'!$C$20+'LES MEG'!$C$22),"DRIFT",""))</f>
        <v/>
      </c>
      <c r="AS3" s="151" t="str">
        <f>IF(AS1&lt;'LES MEG'!$C$20+'LES MEG'!$C$21,"INVESTERING",IF(AND(AS1&gt;='LES MEG'!$C$20+'LES MEG'!$C$21,AS1&lt;'LES MEG'!$C$20+'LES MEG'!$C$22),"DRIFT",""))</f>
        <v/>
      </c>
      <c r="AT3" s="151" t="str">
        <f>IF(AT1&lt;'LES MEG'!$C$20+'LES MEG'!$C$21,"INVESTERING",IF(AND(AT1&gt;='LES MEG'!$C$20+'LES MEG'!$C$21,AT1&lt;'LES MEG'!$C$20+'LES MEG'!$C$22),"DRIFT",""))</f>
        <v/>
      </c>
      <c r="AU3" s="151" t="str">
        <f>IF(AU1&lt;'LES MEG'!$C$20+'LES MEG'!$C$21,"INVESTERING",IF(AND(AU1&gt;='LES MEG'!$C$20+'LES MEG'!$C$21,AU1&lt;'LES MEG'!$C$20+'LES MEG'!$C$22),"DRIFT",""))</f>
        <v/>
      </c>
      <c r="AV3" s="151" t="str">
        <f>IF(AV1&lt;'LES MEG'!$C$20+'LES MEG'!$C$21,"INVESTERING",IF(AND(AV1&gt;='LES MEG'!$C$20+'LES MEG'!$C$21,AV1&lt;'LES MEG'!$C$20+'LES MEG'!$C$22),"DRIFT",""))</f>
        <v/>
      </c>
      <c r="AW3" s="151" t="str">
        <f>IF(AW1&lt;'LES MEG'!$C$20+'LES MEG'!$C$21,"INVESTERING",IF(AND(AW1&gt;='LES MEG'!$C$20+'LES MEG'!$C$21,AW1&lt;'LES MEG'!$C$20+'LES MEG'!$C$22),"DRIFT",""))</f>
        <v/>
      </c>
      <c r="AX3" s="151" t="str">
        <f>IF(AX1&lt;'LES MEG'!$C$20+'LES MEG'!$C$21,"INVESTERING",IF(AND(AX1&gt;='LES MEG'!$C$20+'LES MEG'!$C$21,AX1&lt;'LES MEG'!$C$20+'LES MEG'!$C$22),"DRIFT",""))</f>
        <v/>
      </c>
      <c r="AY3" s="151" t="str">
        <f>IF(AY1&lt;'LES MEG'!$C$20+'LES MEG'!$C$21,"INVESTERING",IF(AND(AY1&gt;='LES MEG'!$C$20+'LES MEG'!$C$21,AY1&lt;'LES MEG'!$C$20+'LES MEG'!$C$22),"DRIFT",""))</f>
        <v/>
      </c>
      <c r="AZ3" s="151" t="str">
        <f>IF(AZ1&lt;'LES MEG'!$C$20+'LES MEG'!$C$21,"INVESTERING",IF(AND(AZ1&gt;='LES MEG'!$C$20+'LES MEG'!$C$21,AZ1&lt;'LES MEG'!$C$20+'LES MEG'!$C$22),"DRIFT",""))</f>
        <v/>
      </c>
      <c r="BA3" s="151" t="str">
        <f>IF(BA1&lt;'LES MEG'!$C$20+'LES MEG'!$C$21,"INVESTERING",IF(AND(BA1&gt;='LES MEG'!$C$20+'LES MEG'!$C$21,BA1&lt;'LES MEG'!$C$20+'LES MEG'!$C$22),"DRIFT",""))</f>
        <v/>
      </c>
      <c r="BB3" s="151" t="str">
        <f>IF(BB1&lt;'LES MEG'!$C$20+'LES MEG'!$C$21,"INVESTERING",IF(AND(BB1&gt;='LES MEG'!$C$20+'LES MEG'!$C$21,BB1&lt;'LES MEG'!$C$20+'LES MEG'!$C$22),"DRIFT",""))</f>
        <v/>
      </c>
      <c r="BC3" s="151" t="str">
        <f>IF(BC1&lt;'LES MEG'!$C$20+'LES MEG'!$C$21,"INVESTERING",IF(AND(BC1&gt;='LES MEG'!$C$20+'LES MEG'!$C$21,BC1&lt;'LES MEG'!$C$20+'LES MEG'!$C$22),"DRIFT",""))</f>
        <v/>
      </c>
      <c r="BD3" s="151" t="str">
        <f>IF(BD1&lt;'LES MEG'!$C$20+'LES MEG'!$C$21,"INVESTERING",IF(AND(BD1&gt;='LES MEG'!$C$20+'LES MEG'!$C$21,BD1&lt;'LES MEG'!$C$20+'LES MEG'!$C$22),"DRIFT",""))</f>
        <v/>
      </c>
      <c r="BE3" s="152" t="str">
        <f>IF(BE1&lt;'LES MEG'!$C$20+'LES MEG'!$C$21,"INVESTERING",IF(AND(BE1&gt;='LES MEG'!$C$20+'LES MEG'!$C$21,BE1&lt;'LES MEG'!$C$20+'LES MEG'!$C$22),"DRIFT",""))</f>
        <v/>
      </c>
    </row>
    <row r="4" spans="3:59" x14ac:dyDescent="0.25"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</row>
    <row r="5" spans="3:59" x14ac:dyDescent="0.25">
      <c r="C5" s="1" t="s">
        <v>46</v>
      </c>
      <c r="D5" s="1" t="s">
        <v>98</v>
      </c>
      <c r="E5" s="1" t="s">
        <v>69</v>
      </c>
      <c r="F5" s="1"/>
      <c r="G5" s="1"/>
      <c r="H5" s="1" t="s">
        <v>21</v>
      </c>
      <c r="I5" s="1" t="s">
        <v>21</v>
      </c>
      <c r="J5" s="1" t="s">
        <v>21</v>
      </c>
      <c r="K5" s="1" t="s">
        <v>21</v>
      </c>
      <c r="L5" s="1" t="s">
        <v>21</v>
      </c>
      <c r="M5" s="1" t="s">
        <v>21</v>
      </c>
      <c r="N5" s="1" t="s">
        <v>21</v>
      </c>
      <c r="O5" s="1" t="s">
        <v>21</v>
      </c>
      <c r="P5" s="1" t="s">
        <v>21</v>
      </c>
      <c r="Q5" s="1" t="s">
        <v>21</v>
      </c>
      <c r="R5" s="1" t="s">
        <v>21</v>
      </c>
      <c r="S5" s="1" t="s">
        <v>21</v>
      </c>
      <c r="T5" s="1" t="s">
        <v>21</v>
      </c>
      <c r="U5" s="1" t="s">
        <v>21</v>
      </c>
      <c r="V5" s="1" t="s">
        <v>21</v>
      </c>
      <c r="W5" s="1" t="s">
        <v>21</v>
      </c>
      <c r="X5" s="1" t="s">
        <v>21</v>
      </c>
      <c r="Y5" s="1" t="s">
        <v>21</v>
      </c>
      <c r="Z5" s="1" t="s">
        <v>21</v>
      </c>
      <c r="AA5" s="1" t="s">
        <v>21</v>
      </c>
      <c r="AB5" s="1" t="s">
        <v>21</v>
      </c>
      <c r="AC5" s="1" t="s">
        <v>21</v>
      </c>
      <c r="AD5" s="1" t="s">
        <v>21</v>
      </c>
      <c r="AE5" s="1" t="s">
        <v>21</v>
      </c>
      <c r="AF5" s="1" t="s">
        <v>21</v>
      </c>
      <c r="AG5" s="1" t="s">
        <v>21</v>
      </c>
      <c r="AH5" s="1" t="s">
        <v>21</v>
      </c>
      <c r="AI5" s="1" t="s">
        <v>21</v>
      </c>
      <c r="AJ5" s="1" t="s">
        <v>21</v>
      </c>
      <c r="AK5" s="1" t="s">
        <v>21</v>
      </c>
      <c r="AL5" s="1" t="s">
        <v>21</v>
      </c>
      <c r="AM5" s="1" t="s">
        <v>21</v>
      </c>
      <c r="AN5" s="1" t="s">
        <v>21</v>
      </c>
      <c r="AO5" s="1" t="s">
        <v>21</v>
      </c>
      <c r="AP5" s="1" t="s">
        <v>21</v>
      </c>
      <c r="AQ5" s="1" t="s">
        <v>21</v>
      </c>
      <c r="AR5" s="1" t="s">
        <v>21</v>
      </c>
      <c r="AS5" s="1" t="s">
        <v>21</v>
      </c>
      <c r="AT5" s="1" t="s">
        <v>21</v>
      </c>
      <c r="AU5" s="1" t="s">
        <v>21</v>
      </c>
      <c r="AV5" s="1" t="s">
        <v>21</v>
      </c>
      <c r="AW5" s="1" t="s">
        <v>21</v>
      </c>
      <c r="AX5" s="1" t="s">
        <v>21</v>
      </c>
      <c r="AY5" s="1" t="s">
        <v>21</v>
      </c>
      <c r="AZ5" s="1" t="s">
        <v>21</v>
      </c>
      <c r="BA5" s="1" t="s">
        <v>21</v>
      </c>
      <c r="BB5" s="1" t="s">
        <v>21</v>
      </c>
      <c r="BC5" s="1" t="s">
        <v>21</v>
      </c>
      <c r="BD5" s="1" t="s">
        <v>21</v>
      </c>
      <c r="BE5" s="1" t="s">
        <v>21</v>
      </c>
      <c r="BG5" t="s">
        <v>245</v>
      </c>
    </row>
    <row r="6" spans="3:59" x14ac:dyDescent="0.25">
      <c r="C6" s="26"/>
      <c r="D6" s="26"/>
      <c r="E6" s="26"/>
      <c r="F6" s="1"/>
      <c r="G6" s="81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25">
      <c r="C7" s="26"/>
      <c r="D7" s="26"/>
      <c r="E7" s="26"/>
      <c r="F7" s="1"/>
      <c r="G7" s="84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25">
      <c r="C8" s="26"/>
      <c r="D8" s="26"/>
      <c r="E8" s="26"/>
      <c r="F8" s="1"/>
      <c r="G8" s="84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25">
      <c r="C9" s="26"/>
      <c r="D9" s="26"/>
      <c r="E9" s="26"/>
      <c r="F9" s="1"/>
      <c r="G9" s="84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25">
      <c r="C10" s="26"/>
      <c r="D10" s="26"/>
      <c r="E10" s="26"/>
      <c r="F10" s="1"/>
      <c r="G10" s="84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25">
      <c r="C11" s="26"/>
      <c r="D11" s="26"/>
      <c r="E11" s="26"/>
      <c r="F11" s="1"/>
      <c r="G11" s="84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25">
      <c r="C12" s="26"/>
      <c r="D12" s="26"/>
      <c r="E12" s="26"/>
      <c r="F12" s="1"/>
      <c r="G12" s="84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25">
      <c r="C13" s="26"/>
      <c r="D13" s="26"/>
      <c r="E13" s="26"/>
      <c r="F13" s="1"/>
      <c r="G13" s="84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25">
      <c r="C14" s="26"/>
      <c r="D14" s="26"/>
      <c r="E14" s="26"/>
      <c r="F14" s="1"/>
      <c r="G14" s="84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25">
      <c r="C15" s="26"/>
      <c r="D15" s="26"/>
      <c r="E15" s="26"/>
      <c r="F15" s="1"/>
      <c r="G15" s="84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25">
      <c r="C16" s="26"/>
      <c r="D16" s="26"/>
      <c r="E16" s="26"/>
      <c r="F16" s="1"/>
      <c r="G16" s="84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25">
      <c r="C17" s="85" t="s">
        <v>4</v>
      </c>
      <c r="D17" s="86"/>
      <c r="E17" s="130"/>
      <c r="F17" s="87"/>
      <c r="G17" s="87"/>
      <c r="H17" s="88">
        <f t="shared" ref="H17:AI17" si="4">SUM(H6:H16)</f>
        <v>0</v>
      </c>
      <c r="I17" s="88">
        <f t="shared" si="4"/>
        <v>0</v>
      </c>
      <c r="J17" s="88">
        <f t="shared" si="4"/>
        <v>0</v>
      </c>
      <c r="K17" s="88">
        <f t="shared" si="4"/>
        <v>0</v>
      </c>
      <c r="L17" s="88">
        <f t="shared" si="4"/>
        <v>0</v>
      </c>
      <c r="M17" s="88">
        <f t="shared" si="4"/>
        <v>0</v>
      </c>
      <c r="N17" s="88">
        <f t="shared" si="4"/>
        <v>0</v>
      </c>
      <c r="O17" s="88">
        <f t="shared" si="4"/>
        <v>0</v>
      </c>
      <c r="P17" s="88">
        <f t="shared" si="4"/>
        <v>0</v>
      </c>
      <c r="Q17" s="88">
        <f t="shared" si="4"/>
        <v>0</v>
      </c>
      <c r="R17" s="88">
        <f t="shared" si="4"/>
        <v>0</v>
      </c>
      <c r="S17" s="88">
        <f t="shared" si="4"/>
        <v>0</v>
      </c>
      <c r="T17" s="88">
        <f t="shared" si="4"/>
        <v>0</v>
      </c>
      <c r="U17" s="88">
        <f t="shared" si="4"/>
        <v>0</v>
      </c>
      <c r="V17" s="88">
        <f t="shared" si="4"/>
        <v>0</v>
      </c>
      <c r="W17" s="88">
        <f t="shared" si="4"/>
        <v>0</v>
      </c>
      <c r="X17" s="88">
        <f t="shared" si="4"/>
        <v>0</v>
      </c>
      <c r="Y17" s="88">
        <f t="shared" si="4"/>
        <v>0</v>
      </c>
      <c r="Z17" s="88">
        <f t="shared" si="4"/>
        <v>0</v>
      </c>
      <c r="AA17" s="88">
        <f t="shared" si="4"/>
        <v>0</v>
      </c>
      <c r="AB17" s="88">
        <f t="shared" si="4"/>
        <v>0</v>
      </c>
      <c r="AC17" s="88">
        <f t="shared" si="4"/>
        <v>0</v>
      </c>
      <c r="AD17" s="88">
        <f t="shared" si="4"/>
        <v>0</v>
      </c>
      <c r="AE17" s="88">
        <f t="shared" si="4"/>
        <v>0</v>
      </c>
      <c r="AF17" s="88">
        <f t="shared" si="4"/>
        <v>0</v>
      </c>
      <c r="AG17" s="88">
        <f t="shared" si="4"/>
        <v>0</v>
      </c>
      <c r="AH17" s="88">
        <f t="shared" si="4"/>
        <v>0</v>
      </c>
      <c r="AI17" s="88">
        <f t="shared" si="4"/>
        <v>0</v>
      </c>
      <c r="AJ17" s="88">
        <f t="shared" ref="AJ17:BE17" si="5">SUM(AJ6:AJ16)</f>
        <v>0</v>
      </c>
      <c r="AK17" s="88">
        <f t="shared" si="5"/>
        <v>0</v>
      </c>
      <c r="AL17" s="88">
        <f t="shared" si="5"/>
        <v>0</v>
      </c>
      <c r="AM17" s="88">
        <f t="shared" si="5"/>
        <v>0</v>
      </c>
      <c r="AN17" s="88">
        <f t="shared" si="5"/>
        <v>0</v>
      </c>
      <c r="AO17" s="88">
        <f t="shared" si="5"/>
        <v>0</v>
      </c>
      <c r="AP17" s="88">
        <f t="shared" si="5"/>
        <v>0</v>
      </c>
      <c r="AQ17" s="88">
        <f t="shared" si="5"/>
        <v>0</v>
      </c>
      <c r="AR17" s="88">
        <f t="shared" si="5"/>
        <v>0</v>
      </c>
      <c r="AS17" s="88">
        <f t="shared" si="5"/>
        <v>0</v>
      </c>
      <c r="AT17" s="88">
        <f t="shared" si="5"/>
        <v>0</v>
      </c>
      <c r="AU17" s="88">
        <f t="shared" si="5"/>
        <v>0</v>
      </c>
      <c r="AV17" s="88">
        <f t="shared" si="5"/>
        <v>0</v>
      </c>
      <c r="AW17" s="88">
        <f t="shared" si="5"/>
        <v>0</v>
      </c>
      <c r="AX17" s="88">
        <f t="shared" si="5"/>
        <v>0</v>
      </c>
      <c r="AY17" s="88">
        <f t="shared" si="5"/>
        <v>0</v>
      </c>
      <c r="AZ17" s="88">
        <f t="shared" si="5"/>
        <v>0</v>
      </c>
      <c r="BA17" s="88">
        <f t="shared" si="5"/>
        <v>0</v>
      </c>
      <c r="BB17" s="88">
        <f t="shared" si="5"/>
        <v>0</v>
      </c>
      <c r="BC17" s="88">
        <f t="shared" si="5"/>
        <v>0</v>
      </c>
      <c r="BD17" s="88">
        <f t="shared" si="5"/>
        <v>0</v>
      </c>
      <c r="BE17" s="88">
        <f t="shared" si="5"/>
        <v>0</v>
      </c>
      <c r="BG17" s="3">
        <f>SUM(H17:BE17)</f>
        <v>0</v>
      </c>
    </row>
    <row r="18" spans="3:59" x14ac:dyDescent="0.2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25">
      <c r="C19" s="1" t="s">
        <v>47</v>
      </c>
      <c r="D19" s="1" t="s">
        <v>99</v>
      </c>
      <c r="E19" s="1" t="s">
        <v>69</v>
      </c>
      <c r="F19" s="1"/>
      <c r="G19" s="1"/>
      <c r="H19" s="1" t="s">
        <v>21</v>
      </c>
      <c r="I19" s="1" t="s">
        <v>21</v>
      </c>
      <c r="J19" s="1" t="s">
        <v>21</v>
      </c>
      <c r="K19" s="1" t="s">
        <v>21</v>
      </c>
      <c r="L19" s="1" t="s">
        <v>21</v>
      </c>
      <c r="M19" s="1" t="s">
        <v>21</v>
      </c>
      <c r="N19" s="1" t="s">
        <v>21</v>
      </c>
      <c r="O19" s="1" t="s">
        <v>21</v>
      </c>
      <c r="P19" s="1" t="s">
        <v>21</v>
      </c>
      <c r="Q19" s="1" t="s">
        <v>21</v>
      </c>
      <c r="R19" s="1" t="s">
        <v>21</v>
      </c>
      <c r="S19" s="1" t="s">
        <v>21</v>
      </c>
      <c r="T19" s="1" t="s">
        <v>21</v>
      </c>
      <c r="U19" s="1" t="s">
        <v>21</v>
      </c>
      <c r="V19" s="1" t="s">
        <v>21</v>
      </c>
      <c r="W19" s="1" t="s">
        <v>21</v>
      </c>
      <c r="X19" s="1" t="s">
        <v>21</v>
      </c>
      <c r="Y19" s="1" t="s">
        <v>21</v>
      </c>
      <c r="Z19" s="1" t="s">
        <v>21</v>
      </c>
      <c r="AA19" s="1" t="s">
        <v>21</v>
      </c>
      <c r="AB19" s="1" t="s">
        <v>21</v>
      </c>
      <c r="AC19" s="1" t="s">
        <v>21</v>
      </c>
      <c r="AD19" s="1" t="s">
        <v>21</v>
      </c>
      <c r="AE19" s="1" t="s">
        <v>21</v>
      </c>
      <c r="AF19" s="1" t="s">
        <v>21</v>
      </c>
      <c r="AG19" s="1" t="s">
        <v>21</v>
      </c>
      <c r="AH19" s="1" t="s">
        <v>21</v>
      </c>
      <c r="AI19" s="1" t="s">
        <v>21</v>
      </c>
      <c r="AJ19" s="1" t="s">
        <v>21</v>
      </c>
      <c r="AK19" s="1" t="s">
        <v>21</v>
      </c>
      <c r="AL19" s="1" t="s">
        <v>21</v>
      </c>
      <c r="AM19" s="1" t="s">
        <v>21</v>
      </c>
      <c r="AN19" s="1" t="s">
        <v>21</v>
      </c>
      <c r="AO19" s="1" t="s">
        <v>21</v>
      </c>
      <c r="AP19" s="1" t="s">
        <v>21</v>
      </c>
      <c r="AQ19" s="1" t="s">
        <v>21</v>
      </c>
      <c r="AR19" s="1" t="s">
        <v>21</v>
      </c>
      <c r="AS19" s="1" t="s">
        <v>21</v>
      </c>
      <c r="AT19" s="1" t="s">
        <v>21</v>
      </c>
      <c r="AU19" s="1" t="s">
        <v>21</v>
      </c>
      <c r="AV19" s="1" t="s">
        <v>21</v>
      </c>
      <c r="AW19" s="1" t="s">
        <v>21</v>
      </c>
      <c r="AX19" s="1" t="s">
        <v>21</v>
      </c>
      <c r="AY19" s="1" t="s">
        <v>21</v>
      </c>
      <c r="AZ19" s="1" t="s">
        <v>21</v>
      </c>
      <c r="BA19" s="1" t="s">
        <v>21</v>
      </c>
      <c r="BB19" s="1" t="s">
        <v>21</v>
      </c>
      <c r="BC19" s="1" t="s">
        <v>21</v>
      </c>
      <c r="BD19" s="1" t="s">
        <v>21</v>
      </c>
      <c r="BE19" s="1" t="s">
        <v>21</v>
      </c>
      <c r="BG19" s="4" t="s">
        <v>245</v>
      </c>
    </row>
    <row r="20" spans="3:59" x14ac:dyDescent="0.25">
      <c r="C20" s="26"/>
      <c r="D20" s="26"/>
      <c r="E20" s="26"/>
      <c r="F20" s="1"/>
      <c r="G20" s="81"/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7">
        <v>0</v>
      </c>
      <c r="AX20" s="27">
        <v>0</v>
      </c>
      <c r="AY20" s="27">
        <v>0</v>
      </c>
      <c r="AZ20" s="27">
        <v>0</v>
      </c>
      <c r="BA20" s="27">
        <v>0</v>
      </c>
      <c r="BB20" s="27">
        <v>0</v>
      </c>
      <c r="BC20" s="27">
        <v>0</v>
      </c>
      <c r="BD20" s="27">
        <v>0</v>
      </c>
      <c r="BE20" s="27">
        <v>0</v>
      </c>
      <c r="BG20" s="4">
        <f t="shared" si="3"/>
        <v>0</v>
      </c>
    </row>
    <row r="21" spans="3:59" x14ac:dyDescent="0.25">
      <c r="C21" s="26"/>
      <c r="D21" s="26"/>
      <c r="E21" s="26"/>
      <c r="F21" s="1"/>
      <c r="G21" s="84"/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7">
        <v>0</v>
      </c>
      <c r="AX21" s="27">
        <v>0</v>
      </c>
      <c r="AY21" s="27">
        <v>0</v>
      </c>
      <c r="AZ21" s="27">
        <v>0</v>
      </c>
      <c r="BA21" s="27">
        <v>0</v>
      </c>
      <c r="BB21" s="27">
        <v>0</v>
      </c>
      <c r="BC21" s="27">
        <v>0</v>
      </c>
      <c r="BD21" s="27">
        <v>0</v>
      </c>
      <c r="BE21" s="27">
        <v>0</v>
      </c>
      <c r="BG21" s="4">
        <f t="shared" si="3"/>
        <v>0</v>
      </c>
    </row>
    <row r="22" spans="3:59" x14ac:dyDescent="0.25">
      <c r="C22" s="26"/>
      <c r="D22" s="26"/>
      <c r="E22" s="26"/>
      <c r="F22" s="1"/>
      <c r="G22" s="84"/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>
        <v>0</v>
      </c>
      <c r="AM22" s="27">
        <v>0</v>
      </c>
      <c r="AN22" s="27">
        <v>0</v>
      </c>
      <c r="AO22" s="27">
        <v>0</v>
      </c>
      <c r="AP22" s="27">
        <v>0</v>
      </c>
      <c r="AQ22" s="27">
        <v>0</v>
      </c>
      <c r="AR22" s="27">
        <v>0</v>
      </c>
      <c r="AS22" s="27">
        <v>0</v>
      </c>
      <c r="AT22" s="27">
        <v>0</v>
      </c>
      <c r="AU22" s="27">
        <v>0</v>
      </c>
      <c r="AV22" s="27">
        <v>0</v>
      </c>
      <c r="AW22" s="27">
        <v>0</v>
      </c>
      <c r="AX22" s="27">
        <v>0</v>
      </c>
      <c r="AY22" s="27">
        <v>0</v>
      </c>
      <c r="AZ22" s="27">
        <v>0</v>
      </c>
      <c r="BA22" s="27">
        <v>0</v>
      </c>
      <c r="BB22" s="27">
        <v>0</v>
      </c>
      <c r="BC22" s="27">
        <v>0</v>
      </c>
      <c r="BD22" s="27">
        <v>0</v>
      </c>
      <c r="BE22" s="27">
        <v>0</v>
      </c>
      <c r="BG22" s="4">
        <f t="shared" si="3"/>
        <v>0</v>
      </c>
    </row>
    <row r="23" spans="3:59" x14ac:dyDescent="0.25">
      <c r="C23" s="26"/>
      <c r="D23" s="26"/>
      <c r="E23" s="26"/>
      <c r="F23" s="1"/>
      <c r="G23" s="84"/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27">
        <v>0</v>
      </c>
      <c r="AM23" s="27">
        <v>0</v>
      </c>
      <c r="AN23" s="27">
        <v>0</v>
      </c>
      <c r="AO23" s="27">
        <v>0</v>
      </c>
      <c r="AP23" s="27">
        <v>0</v>
      </c>
      <c r="AQ23" s="27">
        <v>0</v>
      </c>
      <c r="AR23" s="27">
        <v>0</v>
      </c>
      <c r="AS23" s="27">
        <v>0</v>
      </c>
      <c r="AT23" s="27">
        <v>0</v>
      </c>
      <c r="AU23" s="27">
        <v>0</v>
      </c>
      <c r="AV23" s="27">
        <v>0</v>
      </c>
      <c r="AW23" s="27">
        <v>0</v>
      </c>
      <c r="AX23" s="27">
        <v>0</v>
      </c>
      <c r="AY23" s="27">
        <v>0</v>
      </c>
      <c r="AZ23" s="27">
        <v>0</v>
      </c>
      <c r="BA23" s="27">
        <v>0</v>
      </c>
      <c r="BB23" s="27">
        <v>0</v>
      </c>
      <c r="BC23" s="27">
        <v>0</v>
      </c>
      <c r="BD23" s="27">
        <v>0</v>
      </c>
      <c r="BE23" s="27">
        <v>0</v>
      </c>
      <c r="BG23" s="4">
        <f t="shared" si="3"/>
        <v>0</v>
      </c>
    </row>
    <row r="24" spans="3:59" x14ac:dyDescent="0.25">
      <c r="C24" s="26"/>
      <c r="D24" s="26"/>
      <c r="E24" s="26"/>
      <c r="F24" s="1"/>
      <c r="G24" s="84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25">
      <c r="C25" s="26"/>
      <c r="D25" s="26"/>
      <c r="E25" s="26"/>
      <c r="F25" s="1"/>
      <c r="G25" s="84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25">
      <c r="C26" s="26"/>
      <c r="D26" s="26"/>
      <c r="E26" s="26"/>
      <c r="F26" s="1"/>
      <c r="G26" s="84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25">
      <c r="C27" s="26"/>
      <c r="D27" s="26"/>
      <c r="E27" s="26"/>
      <c r="F27" s="1"/>
      <c r="G27" s="84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25">
      <c r="C28" s="26"/>
      <c r="D28" s="26"/>
      <c r="E28" s="26"/>
      <c r="F28" s="1"/>
      <c r="G28" s="84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25">
      <c r="C29" s="26"/>
      <c r="D29" s="26"/>
      <c r="E29" s="26"/>
      <c r="F29" s="1"/>
      <c r="G29" s="84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25">
      <c r="C30" s="26"/>
      <c r="D30" s="26"/>
      <c r="E30" s="26"/>
      <c r="F30" s="1"/>
      <c r="G30" s="84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25">
      <c r="C31" s="26"/>
      <c r="D31" s="26"/>
      <c r="E31" s="26"/>
      <c r="F31" s="1"/>
      <c r="G31" s="84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25">
      <c r="C32" s="26"/>
      <c r="D32" s="26"/>
      <c r="E32" s="26"/>
      <c r="F32" s="1"/>
      <c r="G32" s="84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25">
      <c r="C33" s="26"/>
      <c r="D33" s="26"/>
      <c r="E33" s="26"/>
      <c r="F33" s="1"/>
      <c r="G33" s="84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25">
      <c r="C34" s="26"/>
      <c r="D34" s="26"/>
      <c r="E34" s="26"/>
      <c r="F34" s="1"/>
      <c r="G34" s="84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25">
      <c r="C35" s="26"/>
      <c r="D35" s="26"/>
      <c r="E35" s="26"/>
      <c r="F35" s="1"/>
      <c r="G35" s="84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25">
      <c r="C36" s="26"/>
      <c r="D36" s="26"/>
      <c r="E36" s="26"/>
      <c r="F36" s="1"/>
      <c r="G36" s="84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25">
      <c r="C37" s="26"/>
      <c r="D37" s="26"/>
      <c r="E37" s="26"/>
      <c r="F37" s="1"/>
      <c r="G37" s="84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25">
      <c r="C38" s="26"/>
      <c r="D38" s="26"/>
      <c r="E38" s="26"/>
      <c r="F38" s="1"/>
      <c r="G38" s="84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25">
      <c r="C39" s="26"/>
      <c r="D39" s="26"/>
      <c r="E39" s="26"/>
      <c r="F39" s="1"/>
      <c r="G39" s="84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25">
      <c r="C40" s="26"/>
      <c r="D40" s="26"/>
      <c r="E40" s="26"/>
      <c r="F40" s="1"/>
      <c r="G40" s="81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25">
      <c r="C41" s="85" t="s">
        <v>6</v>
      </c>
      <c r="D41" s="86"/>
      <c r="E41" s="130"/>
      <c r="F41" s="87"/>
      <c r="G41" s="87"/>
      <c r="H41" s="88">
        <f t="shared" ref="H41:AM41" si="6">SUM(H20:H40)</f>
        <v>0</v>
      </c>
      <c r="I41" s="88">
        <f t="shared" si="6"/>
        <v>0</v>
      </c>
      <c r="J41" s="88">
        <f t="shared" si="6"/>
        <v>0</v>
      </c>
      <c r="K41" s="88">
        <f t="shared" si="6"/>
        <v>0</v>
      </c>
      <c r="L41" s="88">
        <f t="shared" si="6"/>
        <v>0</v>
      </c>
      <c r="M41" s="88">
        <f t="shared" si="6"/>
        <v>0</v>
      </c>
      <c r="N41" s="88">
        <f t="shared" si="6"/>
        <v>0</v>
      </c>
      <c r="O41" s="88">
        <f t="shared" si="6"/>
        <v>0</v>
      </c>
      <c r="P41" s="88">
        <f t="shared" si="6"/>
        <v>0</v>
      </c>
      <c r="Q41" s="88">
        <f t="shared" si="6"/>
        <v>0</v>
      </c>
      <c r="R41" s="88">
        <f t="shared" si="6"/>
        <v>0</v>
      </c>
      <c r="S41" s="88">
        <f t="shared" si="6"/>
        <v>0</v>
      </c>
      <c r="T41" s="88">
        <f t="shared" si="6"/>
        <v>0</v>
      </c>
      <c r="U41" s="88">
        <f t="shared" si="6"/>
        <v>0</v>
      </c>
      <c r="V41" s="88">
        <f t="shared" si="6"/>
        <v>0</v>
      </c>
      <c r="W41" s="88">
        <f t="shared" si="6"/>
        <v>0</v>
      </c>
      <c r="X41" s="88">
        <f t="shared" si="6"/>
        <v>0</v>
      </c>
      <c r="Y41" s="88">
        <f t="shared" si="6"/>
        <v>0</v>
      </c>
      <c r="Z41" s="88">
        <f t="shared" si="6"/>
        <v>0</v>
      </c>
      <c r="AA41" s="88">
        <f t="shared" si="6"/>
        <v>0</v>
      </c>
      <c r="AB41" s="88">
        <f t="shared" si="6"/>
        <v>0</v>
      </c>
      <c r="AC41" s="88">
        <f t="shared" si="6"/>
        <v>0</v>
      </c>
      <c r="AD41" s="88">
        <f t="shared" si="6"/>
        <v>0</v>
      </c>
      <c r="AE41" s="88">
        <f t="shared" si="6"/>
        <v>0</v>
      </c>
      <c r="AF41" s="88">
        <f t="shared" si="6"/>
        <v>0</v>
      </c>
      <c r="AG41" s="88">
        <f t="shared" si="6"/>
        <v>0</v>
      </c>
      <c r="AH41" s="88">
        <f t="shared" si="6"/>
        <v>0</v>
      </c>
      <c r="AI41" s="88">
        <f t="shared" si="6"/>
        <v>0</v>
      </c>
      <c r="AJ41" s="88">
        <f t="shared" si="6"/>
        <v>0</v>
      </c>
      <c r="AK41" s="88">
        <f t="shared" si="6"/>
        <v>0</v>
      </c>
      <c r="AL41" s="88">
        <f t="shared" si="6"/>
        <v>0</v>
      </c>
      <c r="AM41" s="88">
        <f t="shared" si="6"/>
        <v>0</v>
      </c>
      <c r="AN41" s="88">
        <f t="shared" ref="AN41:BE41" si="7">SUM(AN20:AN40)</f>
        <v>0</v>
      </c>
      <c r="AO41" s="88">
        <f t="shared" si="7"/>
        <v>0</v>
      </c>
      <c r="AP41" s="88">
        <f t="shared" si="7"/>
        <v>0</v>
      </c>
      <c r="AQ41" s="88">
        <f t="shared" si="7"/>
        <v>0</v>
      </c>
      <c r="AR41" s="88">
        <f t="shared" si="7"/>
        <v>0</v>
      </c>
      <c r="AS41" s="88">
        <f t="shared" si="7"/>
        <v>0</v>
      </c>
      <c r="AT41" s="88">
        <f t="shared" si="7"/>
        <v>0</v>
      </c>
      <c r="AU41" s="88">
        <f t="shared" si="7"/>
        <v>0</v>
      </c>
      <c r="AV41" s="88">
        <f t="shared" si="7"/>
        <v>0</v>
      </c>
      <c r="AW41" s="88">
        <f t="shared" si="7"/>
        <v>0</v>
      </c>
      <c r="AX41" s="88">
        <f t="shared" si="7"/>
        <v>0</v>
      </c>
      <c r="AY41" s="88">
        <f t="shared" si="7"/>
        <v>0</v>
      </c>
      <c r="AZ41" s="88">
        <f t="shared" si="7"/>
        <v>0</v>
      </c>
      <c r="BA41" s="88">
        <f t="shared" si="7"/>
        <v>0</v>
      </c>
      <c r="BB41" s="88">
        <f t="shared" si="7"/>
        <v>0</v>
      </c>
      <c r="BC41" s="88">
        <f t="shared" si="7"/>
        <v>0</v>
      </c>
      <c r="BD41" s="88">
        <f t="shared" si="7"/>
        <v>0</v>
      </c>
      <c r="BE41" s="88">
        <f t="shared" si="7"/>
        <v>0</v>
      </c>
      <c r="BG41" s="158">
        <f>SUM(H41:BE41)</f>
        <v>0</v>
      </c>
    </row>
    <row r="42" spans="3:59" x14ac:dyDescent="0.2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25">
      <c r="C43" s="1" t="s">
        <v>81</v>
      </c>
      <c r="D43" s="1" t="s">
        <v>99</v>
      </c>
      <c r="E43" s="1" t="s">
        <v>69</v>
      </c>
      <c r="F43" s="1" t="s">
        <v>200</v>
      </c>
      <c r="G43" s="1"/>
      <c r="H43" s="1" t="s">
        <v>21</v>
      </c>
      <c r="I43" s="1" t="s">
        <v>21</v>
      </c>
      <c r="J43" s="1" t="s">
        <v>21</v>
      </c>
      <c r="K43" s="1" t="s">
        <v>21</v>
      </c>
      <c r="L43" s="1" t="s">
        <v>21</v>
      </c>
      <c r="M43" s="1" t="s">
        <v>21</v>
      </c>
      <c r="N43" s="1" t="s">
        <v>21</v>
      </c>
      <c r="O43" s="1" t="s">
        <v>21</v>
      </c>
      <c r="P43" s="1" t="s">
        <v>21</v>
      </c>
      <c r="Q43" s="1" t="s">
        <v>21</v>
      </c>
      <c r="R43" s="1" t="s">
        <v>21</v>
      </c>
      <c r="S43" s="1" t="s">
        <v>21</v>
      </c>
      <c r="T43" s="1" t="s">
        <v>21</v>
      </c>
      <c r="U43" s="1" t="s">
        <v>21</v>
      </c>
      <c r="V43" s="1" t="s">
        <v>21</v>
      </c>
      <c r="W43" s="1" t="s">
        <v>21</v>
      </c>
      <c r="X43" s="1" t="s">
        <v>21</v>
      </c>
      <c r="Y43" s="1" t="s">
        <v>21</v>
      </c>
      <c r="Z43" s="1" t="s">
        <v>21</v>
      </c>
      <c r="AA43" s="1" t="s">
        <v>21</v>
      </c>
      <c r="AB43" s="1" t="s">
        <v>21</v>
      </c>
      <c r="AC43" s="1" t="s">
        <v>21</v>
      </c>
      <c r="AD43" s="1" t="s">
        <v>21</v>
      </c>
      <c r="AE43" s="1" t="s">
        <v>21</v>
      </c>
      <c r="AF43" s="1" t="s">
        <v>21</v>
      </c>
      <c r="AG43" s="1" t="s">
        <v>21</v>
      </c>
      <c r="AH43" s="1" t="s">
        <v>21</v>
      </c>
      <c r="AI43" s="1" t="s">
        <v>21</v>
      </c>
      <c r="AJ43" s="1" t="s">
        <v>21</v>
      </c>
      <c r="AK43" s="1" t="s">
        <v>21</v>
      </c>
      <c r="AL43" s="1" t="s">
        <v>21</v>
      </c>
      <c r="AM43" s="1" t="s">
        <v>21</v>
      </c>
      <c r="AN43" s="1" t="s">
        <v>21</v>
      </c>
      <c r="AO43" s="1" t="s">
        <v>21</v>
      </c>
      <c r="AP43" s="1" t="s">
        <v>21</v>
      </c>
      <c r="AQ43" s="1" t="s">
        <v>21</v>
      </c>
      <c r="AR43" s="1" t="s">
        <v>21</v>
      </c>
      <c r="AS43" s="1" t="s">
        <v>21</v>
      </c>
      <c r="AT43" s="1" t="s">
        <v>21</v>
      </c>
      <c r="AU43" s="1" t="s">
        <v>21</v>
      </c>
      <c r="AV43" s="1" t="s">
        <v>21</v>
      </c>
      <c r="AW43" s="1" t="s">
        <v>21</v>
      </c>
      <c r="AX43" s="1" t="s">
        <v>21</v>
      </c>
      <c r="AY43" s="1" t="s">
        <v>21</v>
      </c>
      <c r="AZ43" s="1" t="s">
        <v>21</v>
      </c>
      <c r="BA43" s="1" t="s">
        <v>21</v>
      </c>
      <c r="BB43" s="1" t="s">
        <v>21</v>
      </c>
      <c r="BC43" s="1" t="s">
        <v>21</v>
      </c>
      <c r="BD43" s="1" t="s">
        <v>21</v>
      </c>
      <c r="BE43" s="1" t="s">
        <v>21</v>
      </c>
      <c r="BG43" s="4" t="s">
        <v>245</v>
      </c>
    </row>
    <row r="44" spans="3:59" x14ac:dyDescent="0.25">
      <c r="C44" s="26" t="s">
        <v>247</v>
      </c>
      <c r="D44" s="26"/>
      <c r="E44" s="26"/>
      <c r="F44" s="26"/>
      <c r="G44" s="89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25">
      <c r="C45" s="26" t="s">
        <v>248</v>
      </c>
      <c r="D45" s="26"/>
      <c r="E45" s="26"/>
      <c r="F45" s="26"/>
      <c r="G45" s="89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25">
      <c r="C46" s="26" t="s">
        <v>249</v>
      </c>
      <c r="D46" s="26"/>
      <c r="E46" s="26"/>
      <c r="F46" s="26"/>
      <c r="G46" s="89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25">
      <c r="C47" s="26" t="s">
        <v>250</v>
      </c>
      <c r="D47" s="26"/>
      <c r="E47" s="26"/>
      <c r="F47" s="26"/>
      <c r="G47" s="89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25">
      <c r="C48" s="26" t="s">
        <v>251</v>
      </c>
      <c r="D48" s="26"/>
      <c r="E48" s="26"/>
      <c r="F48" s="26"/>
      <c r="G48" s="89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25">
      <c r="C49" s="26"/>
      <c r="D49" s="26"/>
      <c r="E49" s="26"/>
      <c r="F49" s="26"/>
      <c r="G49" s="89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25">
      <c r="C50" s="26"/>
      <c r="D50" s="26"/>
      <c r="E50" s="26"/>
      <c r="F50" s="26"/>
      <c r="G50" s="89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25">
      <c r="C51" s="26"/>
      <c r="D51" s="26"/>
      <c r="E51" s="26"/>
      <c r="F51" s="26"/>
      <c r="G51" s="89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25">
      <c r="C52" s="26"/>
      <c r="D52" s="26"/>
      <c r="E52" s="26"/>
      <c r="F52" s="26"/>
      <c r="G52" s="89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25">
      <c r="C53" s="26"/>
      <c r="D53" s="26"/>
      <c r="E53" s="26"/>
      <c r="F53" s="26"/>
      <c r="G53" s="89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25">
      <c r="C54" s="26"/>
      <c r="D54" s="26"/>
      <c r="E54" s="26"/>
      <c r="F54" s="26"/>
      <c r="G54" s="89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25">
      <c r="C55" s="26"/>
      <c r="D55" s="26"/>
      <c r="E55" s="26"/>
      <c r="F55" s="26"/>
      <c r="G55" s="89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25">
      <c r="C56" s="26"/>
      <c r="D56" s="26"/>
      <c r="E56" s="26"/>
      <c r="F56" s="26"/>
      <c r="G56" s="89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25">
      <c r="C57" s="26"/>
      <c r="D57" s="26"/>
      <c r="E57" s="26"/>
      <c r="F57" s="26"/>
      <c r="G57" s="89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25">
      <c r="C58" s="26"/>
      <c r="D58" s="26"/>
      <c r="E58" s="26"/>
      <c r="F58" s="26"/>
      <c r="G58" s="89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25">
      <c r="C59" s="26"/>
      <c r="D59" s="26"/>
      <c r="E59" s="26"/>
      <c r="F59" s="26"/>
      <c r="G59" s="89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25">
      <c r="C60" s="26"/>
      <c r="D60" s="26"/>
      <c r="E60" s="26"/>
      <c r="F60" s="26"/>
      <c r="G60" s="89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25">
      <c r="C61" s="26"/>
      <c r="D61" s="26"/>
      <c r="E61" s="26"/>
      <c r="F61" s="26"/>
      <c r="G61" s="89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25">
      <c r="C62" s="26"/>
      <c r="D62" s="26"/>
      <c r="E62" s="26"/>
      <c r="F62" s="26"/>
      <c r="G62" s="89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25">
      <c r="C63" s="26"/>
      <c r="D63" s="26"/>
      <c r="E63" s="26"/>
      <c r="F63" s="26"/>
      <c r="G63" s="89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25">
      <c r="C64" s="26"/>
      <c r="D64" s="26"/>
      <c r="E64" s="26"/>
      <c r="F64" s="26"/>
      <c r="G64" s="89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25">
      <c r="C65" s="26"/>
      <c r="D65" s="26"/>
      <c r="E65" s="26"/>
      <c r="F65" s="26"/>
      <c r="G65" s="89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25">
      <c r="C66" s="26"/>
      <c r="D66" s="26"/>
      <c r="E66" s="26"/>
      <c r="F66" s="26"/>
      <c r="G66" s="89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25">
      <c r="C67" s="26"/>
      <c r="D67" s="26"/>
      <c r="E67" s="26"/>
      <c r="F67" s="26"/>
      <c r="G67" s="89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25">
      <c r="C68" s="26"/>
      <c r="D68" s="26"/>
      <c r="E68" s="26"/>
      <c r="F68" s="26"/>
      <c r="G68" s="89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25">
      <c r="C69" s="26"/>
      <c r="D69" s="26"/>
      <c r="E69" s="26"/>
      <c r="F69" s="26"/>
      <c r="G69" s="89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25">
      <c r="C70" s="26"/>
      <c r="D70" s="26"/>
      <c r="E70" s="26"/>
      <c r="F70" s="26"/>
      <c r="G70" s="89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25">
      <c r="C71" s="26"/>
      <c r="D71" s="26"/>
      <c r="E71" s="26"/>
      <c r="F71" s="26"/>
      <c r="G71" s="89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25">
      <c r="C72" s="26"/>
      <c r="D72" s="26"/>
      <c r="E72" s="26"/>
      <c r="F72" s="26"/>
      <c r="G72" s="89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25">
      <c r="C73" s="26"/>
      <c r="D73" s="26"/>
      <c r="E73" s="26"/>
      <c r="F73" s="26"/>
      <c r="G73" s="89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25">
      <c r="C74" s="26"/>
      <c r="D74" s="26"/>
      <c r="E74" s="26"/>
      <c r="F74" s="26"/>
      <c r="G74" s="89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25">
      <c r="C75" s="26"/>
      <c r="D75" s="26"/>
      <c r="E75" s="26"/>
      <c r="F75" s="26"/>
      <c r="G75" s="89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25">
      <c r="C76" s="26"/>
      <c r="D76" s="26"/>
      <c r="E76" s="26"/>
      <c r="F76" s="26"/>
      <c r="G76" s="89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25">
      <c r="C77" s="26"/>
      <c r="D77" s="26"/>
      <c r="E77" s="26"/>
      <c r="F77" s="26"/>
      <c r="G77" s="89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25">
      <c r="C78" s="26"/>
      <c r="D78" s="26"/>
      <c r="E78" s="26"/>
      <c r="F78" s="26"/>
      <c r="G78" s="89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25">
      <c r="C79" s="26"/>
      <c r="D79" s="26"/>
      <c r="E79" s="26"/>
      <c r="F79" s="26"/>
      <c r="G79" s="89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25">
      <c r="C80" s="26"/>
      <c r="D80" s="26"/>
      <c r="E80" s="26"/>
      <c r="F80" s="26"/>
      <c r="G80" s="89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25">
      <c r="C81" s="26"/>
      <c r="D81" s="26"/>
      <c r="E81" s="26"/>
      <c r="F81" s="26"/>
      <c r="G81" s="89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25">
      <c r="C82" s="26"/>
      <c r="D82" s="26"/>
      <c r="E82" s="26"/>
      <c r="F82" s="26"/>
      <c r="G82" s="89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25">
      <c r="C83" s="26"/>
      <c r="D83" s="26"/>
      <c r="E83" s="26"/>
      <c r="F83" s="26"/>
      <c r="G83" s="89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25">
      <c r="C84" s="26"/>
      <c r="D84" s="26"/>
      <c r="E84" s="26"/>
      <c r="F84" s="26"/>
      <c r="G84" s="89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25">
      <c r="C85" s="26"/>
      <c r="D85" s="26"/>
      <c r="E85" s="26"/>
      <c r="F85" s="26"/>
      <c r="G85" s="89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25">
      <c r="C86" s="26"/>
      <c r="D86" s="26"/>
      <c r="E86" s="26"/>
      <c r="F86" s="26"/>
      <c r="G86" s="89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25">
      <c r="C87" s="26"/>
      <c r="D87" s="26"/>
      <c r="E87" s="26"/>
      <c r="F87" s="26"/>
      <c r="G87" s="89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25">
      <c r="C88" s="26"/>
      <c r="D88" s="26"/>
      <c r="E88" s="26"/>
      <c r="F88" s="26"/>
      <c r="G88" s="89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25">
      <c r="C89" s="26"/>
      <c r="D89" s="26"/>
      <c r="E89" s="26"/>
      <c r="F89" s="26"/>
      <c r="G89" s="89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25">
      <c r="C90" s="26"/>
      <c r="D90" s="26"/>
      <c r="E90" s="26"/>
      <c r="F90" s="26"/>
      <c r="G90" s="89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25">
      <c r="C91" s="26"/>
      <c r="D91" s="26"/>
      <c r="E91" s="26"/>
      <c r="F91" s="26"/>
      <c r="G91" s="89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25">
      <c r="C92" s="26"/>
      <c r="D92" s="26"/>
      <c r="E92" s="26"/>
      <c r="F92" s="26"/>
      <c r="G92" s="89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25">
      <c r="C93" s="26"/>
      <c r="D93" s="26"/>
      <c r="E93" s="26"/>
      <c r="F93" s="26"/>
      <c r="G93" s="89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25">
      <c r="C94" s="26"/>
      <c r="D94" s="26"/>
      <c r="E94" s="26"/>
      <c r="F94" s="26"/>
      <c r="G94" s="89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25">
      <c r="C95" s="6" t="s">
        <v>92</v>
      </c>
      <c r="D95" s="86"/>
      <c r="E95" s="86"/>
      <c r="F95" s="86"/>
      <c r="G95" s="38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158">
        <f>SUM(H95:BE95)</f>
        <v>0</v>
      </c>
    </row>
    <row r="96" spans="3:59" x14ac:dyDescent="0.2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25">
      <c r="C97" s="1" t="str">
        <f>IF('LES MEG'!$C$23="Alternativ investering","SKAL IKKE FYLLES UT","Ikke-godkjente investeringskostnader - navn kostnadspost")</f>
        <v>SKAL IKKE FYLLES UT</v>
      </c>
      <c r="D97" s="1" t="s">
        <v>99</v>
      </c>
      <c r="E97" s="1" t="s">
        <v>69</v>
      </c>
      <c r="F97" s="1" t="s">
        <v>200</v>
      </c>
      <c r="G97" s="1"/>
      <c r="H97" s="1" t="s">
        <v>21</v>
      </c>
      <c r="I97" s="1" t="s">
        <v>21</v>
      </c>
      <c r="J97" s="1" t="s">
        <v>21</v>
      </c>
      <c r="K97" s="1" t="s">
        <v>21</v>
      </c>
      <c r="L97" s="1" t="s">
        <v>21</v>
      </c>
      <c r="M97" s="1" t="s">
        <v>21</v>
      </c>
      <c r="N97" s="1" t="s">
        <v>21</v>
      </c>
      <c r="O97" s="1" t="s">
        <v>21</v>
      </c>
      <c r="P97" s="1" t="s">
        <v>21</v>
      </c>
      <c r="Q97" s="1" t="s">
        <v>21</v>
      </c>
      <c r="R97" s="1" t="s">
        <v>21</v>
      </c>
      <c r="S97" s="1" t="s">
        <v>21</v>
      </c>
      <c r="T97" s="1" t="s">
        <v>21</v>
      </c>
      <c r="U97" s="1" t="s">
        <v>21</v>
      </c>
      <c r="V97" s="1" t="s">
        <v>21</v>
      </c>
      <c r="W97" s="1" t="s">
        <v>21</v>
      </c>
      <c r="X97" s="1" t="s">
        <v>21</v>
      </c>
      <c r="Y97" s="1" t="s">
        <v>21</v>
      </c>
      <c r="Z97" s="1" t="s">
        <v>21</v>
      </c>
      <c r="AA97" s="1" t="s">
        <v>21</v>
      </c>
      <c r="AB97" s="1" t="s">
        <v>21</v>
      </c>
      <c r="AC97" s="1" t="s">
        <v>21</v>
      </c>
      <c r="AD97" s="1" t="s">
        <v>21</v>
      </c>
      <c r="AE97" s="1" t="s">
        <v>21</v>
      </c>
      <c r="AF97" s="1" t="s">
        <v>21</v>
      </c>
      <c r="AG97" s="1" t="s">
        <v>21</v>
      </c>
      <c r="AH97" s="1" t="s">
        <v>21</v>
      </c>
      <c r="AI97" s="1" t="s">
        <v>21</v>
      </c>
      <c r="AJ97" s="1" t="s">
        <v>21</v>
      </c>
      <c r="AK97" s="1" t="s">
        <v>21</v>
      </c>
      <c r="AL97" s="1" t="s">
        <v>21</v>
      </c>
      <c r="AM97" s="1" t="s">
        <v>21</v>
      </c>
      <c r="AN97" s="1" t="s">
        <v>21</v>
      </c>
      <c r="AO97" s="1" t="s">
        <v>21</v>
      </c>
      <c r="AP97" s="1" t="s">
        <v>21</v>
      </c>
      <c r="AQ97" s="1" t="s">
        <v>21</v>
      </c>
      <c r="AR97" s="1" t="s">
        <v>21</v>
      </c>
      <c r="AS97" s="1" t="s">
        <v>21</v>
      </c>
      <c r="AT97" s="1" t="s">
        <v>21</v>
      </c>
      <c r="AU97" s="1" t="s">
        <v>21</v>
      </c>
      <c r="AV97" s="1" t="s">
        <v>21</v>
      </c>
      <c r="AW97" s="1" t="s">
        <v>21</v>
      </c>
      <c r="AX97" s="1" t="s">
        <v>21</v>
      </c>
      <c r="AY97" s="1" t="s">
        <v>21</v>
      </c>
      <c r="AZ97" s="1" t="s">
        <v>21</v>
      </c>
      <c r="BA97" s="1" t="s">
        <v>21</v>
      </c>
      <c r="BB97" s="1" t="s">
        <v>21</v>
      </c>
      <c r="BC97" s="1" t="s">
        <v>21</v>
      </c>
      <c r="BD97" s="1" t="s">
        <v>21</v>
      </c>
      <c r="BE97" s="1" t="s">
        <v>21</v>
      </c>
      <c r="BG97" s="4"/>
    </row>
    <row r="98" spans="3:59" x14ac:dyDescent="0.25">
      <c r="C98" s="26"/>
      <c r="D98" s="26"/>
      <c r="E98" s="26"/>
      <c r="F98" s="26"/>
      <c r="G98" s="89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25">
      <c r="C99" s="26"/>
      <c r="D99" s="26"/>
      <c r="E99" s="26"/>
      <c r="F99" s="26"/>
      <c r="G99" s="89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25">
      <c r="C100" s="26"/>
      <c r="D100" s="26"/>
      <c r="E100" s="26"/>
      <c r="F100" s="26"/>
      <c r="G100" s="89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25">
      <c r="C101" s="26"/>
      <c r="D101" s="26"/>
      <c r="E101" s="26"/>
      <c r="F101" s="26"/>
      <c r="G101" s="89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25">
      <c r="C102" s="26"/>
      <c r="D102" s="26"/>
      <c r="E102" s="26"/>
      <c r="F102" s="26"/>
      <c r="G102" s="89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25">
      <c r="C103" s="26"/>
      <c r="D103" s="26"/>
      <c r="E103" s="26"/>
      <c r="F103" s="26"/>
      <c r="G103" s="89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25">
      <c r="C104" s="26"/>
      <c r="D104" s="26"/>
      <c r="E104" s="26"/>
      <c r="F104" s="26"/>
      <c r="G104" s="89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25">
      <c r="C105" s="26"/>
      <c r="D105" s="26"/>
      <c r="E105" s="26"/>
      <c r="F105" s="26"/>
      <c r="G105" s="89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25">
      <c r="C106" s="26"/>
      <c r="D106" s="26"/>
      <c r="E106" s="26"/>
      <c r="F106" s="26"/>
      <c r="G106" s="89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25">
      <c r="C107" s="26"/>
      <c r="D107" s="26"/>
      <c r="E107" s="26"/>
      <c r="F107" s="26"/>
      <c r="G107" s="89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25">
      <c r="C108" s="26"/>
      <c r="D108" s="26"/>
      <c r="E108" s="26"/>
      <c r="F108" s="26"/>
      <c r="G108" s="89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25">
      <c r="C109" s="26"/>
      <c r="D109" s="26"/>
      <c r="E109" s="26"/>
      <c r="F109" s="26"/>
      <c r="G109" s="89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25">
      <c r="C110" s="26"/>
      <c r="D110" s="26"/>
      <c r="E110" s="26"/>
      <c r="F110" s="26"/>
      <c r="G110" s="89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25">
      <c r="C111" s="26"/>
      <c r="D111" s="26"/>
      <c r="E111" s="26"/>
      <c r="F111" s="26"/>
      <c r="G111" s="89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25">
      <c r="C112" s="26"/>
      <c r="D112" s="26"/>
      <c r="E112" s="26"/>
      <c r="F112" s="26"/>
      <c r="G112" s="89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25">
      <c r="C113" s="26"/>
      <c r="D113" s="26"/>
      <c r="E113" s="26"/>
      <c r="F113" s="26"/>
      <c r="G113" s="89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25">
      <c r="C114" s="6" t="s">
        <v>93</v>
      </c>
      <c r="D114" s="86"/>
      <c r="E114" s="86"/>
      <c r="F114" s="86"/>
      <c r="G114" s="38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2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25">
      <c r="C116" s="33" t="s">
        <v>7</v>
      </c>
      <c r="D116" s="90"/>
      <c r="E116" s="90"/>
      <c r="F116" s="90"/>
      <c r="G116" s="91"/>
      <c r="H116" s="88">
        <f>H114+H95</f>
        <v>0</v>
      </c>
      <c r="I116" s="88">
        <f t="shared" ref="I116:BE116" si="12">I114+I95</f>
        <v>0</v>
      </c>
      <c r="J116" s="88">
        <f t="shared" si="12"/>
        <v>0</v>
      </c>
      <c r="K116" s="88">
        <f t="shared" si="12"/>
        <v>0</v>
      </c>
      <c r="L116" s="88">
        <f t="shared" si="12"/>
        <v>0</v>
      </c>
      <c r="M116" s="88">
        <f t="shared" si="12"/>
        <v>0</v>
      </c>
      <c r="N116" s="88">
        <f t="shared" si="12"/>
        <v>0</v>
      </c>
      <c r="O116" s="88">
        <f t="shared" si="12"/>
        <v>0</v>
      </c>
      <c r="P116" s="88">
        <f t="shared" si="12"/>
        <v>0</v>
      </c>
      <c r="Q116" s="88">
        <f t="shared" si="12"/>
        <v>0</v>
      </c>
      <c r="R116" s="88">
        <f t="shared" si="12"/>
        <v>0</v>
      </c>
      <c r="S116" s="88">
        <f t="shared" si="12"/>
        <v>0</v>
      </c>
      <c r="T116" s="88">
        <f t="shared" si="12"/>
        <v>0</v>
      </c>
      <c r="U116" s="88">
        <f t="shared" si="12"/>
        <v>0</v>
      </c>
      <c r="V116" s="88">
        <f t="shared" si="12"/>
        <v>0</v>
      </c>
      <c r="W116" s="88">
        <f t="shared" si="12"/>
        <v>0</v>
      </c>
      <c r="X116" s="88">
        <f t="shared" si="12"/>
        <v>0</v>
      </c>
      <c r="Y116" s="88">
        <f t="shared" si="12"/>
        <v>0</v>
      </c>
      <c r="Z116" s="88">
        <f t="shared" si="12"/>
        <v>0</v>
      </c>
      <c r="AA116" s="88">
        <f t="shared" si="12"/>
        <v>0</v>
      </c>
      <c r="AB116" s="88">
        <f t="shared" si="12"/>
        <v>0</v>
      </c>
      <c r="AC116" s="88">
        <f t="shared" si="12"/>
        <v>0</v>
      </c>
      <c r="AD116" s="88">
        <f t="shared" si="12"/>
        <v>0</v>
      </c>
      <c r="AE116" s="88">
        <f t="shared" si="12"/>
        <v>0</v>
      </c>
      <c r="AF116" s="88">
        <f t="shared" si="12"/>
        <v>0</v>
      </c>
      <c r="AG116" s="88">
        <f t="shared" si="12"/>
        <v>0</v>
      </c>
      <c r="AH116" s="88">
        <f t="shared" si="12"/>
        <v>0</v>
      </c>
      <c r="AI116" s="88">
        <f t="shared" si="12"/>
        <v>0</v>
      </c>
      <c r="AJ116" s="88">
        <f t="shared" si="12"/>
        <v>0</v>
      </c>
      <c r="AK116" s="88">
        <f t="shared" si="12"/>
        <v>0</v>
      </c>
      <c r="AL116" s="88">
        <f t="shared" si="12"/>
        <v>0</v>
      </c>
      <c r="AM116" s="88">
        <f t="shared" si="12"/>
        <v>0</v>
      </c>
      <c r="AN116" s="88">
        <f t="shared" si="12"/>
        <v>0</v>
      </c>
      <c r="AO116" s="88">
        <f t="shared" si="12"/>
        <v>0</v>
      </c>
      <c r="AP116" s="88">
        <f t="shared" si="12"/>
        <v>0</v>
      </c>
      <c r="AQ116" s="88">
        <f t="shared" si="12"/>
        <v>0</v>
      </c>
      <c r="AR116" s="88">
        <f t="shared" si="12"/>
        <v>0</v>
      </c>
      <c r="AS116" s="88">
        <f t="shared" si="12"/>
        <v>0</v>
      </c>
      <c r="AT116" s="88">
        <f t="shared" si="12"/>
        <v>0</v>
      </c>
      <c r="AU116" s="88">
        <f t="shared" si="12"/>
        <v>0</v>
      </c>
      <c r="AV116" s="88">
        <f t="shared" si="12"/>
        <v>0</v>
      </c>
      <c r="AW116" s="88">
        <f t="shared" si="12"/>
        <v>0</v>
      </c>
      <c r="AX116" s="88">
        <f t="shared" si="12"/>
        <v>0</v>
      </c>
      <c r="AY116" s="88">
        <f t="shared" si="12"/>
        <v>0</v>
      </c>
      <c r="AZ116" s="88">
        <f t="shared" si="12"/>
        <v>0</v>
      </c>
      <c r="BA116" s="88">
        <f t="shared" si="12"/>
        <v>0</v>
      </c>
      <c r="BB116" s="88">
        <f t="shared" si="12"/>
        <v>0</v>
      </c>
      <c r="BC116" s="88">
        <f t="shared" si="12"/>
        <v>0</v>
      </c>
      <c r="BD116" s="88">
        <f t="shared" si="12"/>
        <v>0</v>
      </c>
      <c r="BE116" s="88">
        <f t="shared" si="12"/>
        <v>0</v>
      </c>
      <c r="BG116" s="3">
        <f t="shared" si="10"/>
        <v>0</v>
      </c>
    </row>
    <row r="117" spans="3:59" x14ac:dyDescent="0.25">
      <c r="C117" s="5"/>
      <c r="D117" s="50"/>
      <c r="E117" s="50"/>
      <c r="F117" s="50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2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.75" thickBot="1" x14ac:dyDescent="0.3">
      <c r="C119" s="56" t="s">
        <v>8</v>
      </c>
      <c r="D119" s="56"/>
      <c r="E119" s="56"/>
      <c r="F119" s="56"/>
      <c r="H119" s="57">
        <f t="shared" ref="H119:AM119" si="13">H17-H41-H95</f>
        <v>0</v>
      </c>
      <c r="I119" s="57">
        <f t="shared" si="13"/>
        <v>0</v>
      </c>
      <c r="J119" s="57">
        <f t="shared" si="13"/>
        <v>0</v>
      </c>
      <c r="K119" s="57">
        <f t="shared" si="13"/>
        <v>0</v>
      </c>
      <c r="L119" s="57">
        <f t="shared" si="13"/>
        <v>0</v>
      </c>
      <c r="M119" s="57">
        <f t="shared" si="13"/>
        <v>0</v>
      </c>
      <c r="N119" s="57">
        <f t="shared" si="13"/>
        <v>0</v>
      </c>
      <c r="O119" s="57">
        <f t="shared" si="13"/>
        <v>0</v>
      </c>
      <c r="P119" s="57">
        <f t="shared" si="13"/>
        <v>0</v>
      </c>
      <c r="Q119" s="57">
        <f t="shared" si="13"/>
        <v>0</v>
      </c>
      <c r="R119" s="57">
        <f t="shared" si="13"/>
        <v>0</v>
      </c>
      <c r="S119" s="57">
        <f t="shared" si="13"/>
        <v>0</v>
      </c>
      <c r="T119" s="57">
        <f t="shared" si="13"/>
        <v>0</v>
      </c>
      <c r="U119" s="57">
        <f t="shared" si="13"/>
        <v>0</v>
      </c>
      <c r="V119" s="57">
        <f t="shared" si="13"/>
        <v>0</v>
      </c>
      <c r="W119" s="57">
        <f t="shared" si="13"/>
        <v>0</v>
      </c>
      <c r="X119" s="57">
        <f t="shared" si="13"/>
        <v>0</v>
      </c>
      <c r="Y119" s="57">
        <f t="shared" si="13"/>
        <v>0</v>
      </c>
      <c r="Z119" s="57">
        <f t="shared" si="13"/>
        <v>0</v>
      </c>
      <c r="AA119" s="57">
        <f t="shared" si="13"/>
        <v>0</v>
      </c>
      <c r="AB119" s="57">
        <f t="shared" si="13"/>
        <v>0</v>
      </c>
      <c r="AC119" s="57">
        <f t="shared" si="13"/>
        <v>0</v>
      </c>
      <c r="AD119" s="57">
        <f t="shared" si="13"/>
        <v>0</v>
      </c>
      <c r="AE119" s="57">
        <f t="shared" si="13"/>
        <v>0</v>
      </c>
      <c r="AF119" s="57">
        <f t="shared" si="13"/>
        <v>0</v>
      </c>
      <c r="AG119" s="57">
        <f t="shared" si="13"/>
        <v>0</v>
      </c>
      <c r="AH119" s="57">
        <f t="shared" si="13"/>
        <v>0</v>
      </c>
      <c r="AI119" s="57">
        <f t="shared" si="13"/>
        <v>0</v>
      </c>
      <c r="AJ119" s="57">
        <f t="shared" si="13"/>
        <v>0</v>
      </c>
      <c r="AK119" s="57">
        <f t="shared" si="13"/>
        <v>0</v>
      </c>
      <c r="AL119" s="57">
        <f t="shared" si="13"/>
        <v>0</v>
      </c>
      <c r="AM119" s="57">
        <f t="shared" si="13"/>
        <v>0</v>
      </c>
      <c r="AN119" s="57">
        <f t="shared" ref="AN119:BE119" si="14">AN17-AN41-AN95</f>
        <v>0</v>
      </c>
      <c r="AO119" s="57">
        <f t="shared" si="14"/>
        <v>0</v>
      </c>
      <c r="AP119" s="57">
        <f t="shared" si="14"/>
        <v>0</v>
      </c>
      <c r="AQ119" s="57">
        <f t="shared" si="14"/>
        <v>0</v>
      </c>
      <c r="AR119" s="57">
        <f t="shared" si="14"/>
        <v>0</v>
      </c>
      <c r="AS119" s="57">
        <f t="shared" si="14"/>
        <v>0</v>
      </c>
      <c r="AT119" s="57">
        <f t="shared" si="14"/>
        <v>0</v>
      </c>
      <c r="AU119" s="57">
        <f t="shared" si="14"/>
        <v>0</v>
      </c>
      <c r="AV119" s="57">
        <f t="shared" si="14"/>
        <v>0</v>
      </c>
      <c r="AW119" s="57">
        <f t="shared" si="14"/>
        <v>0</v>
      </c>
      <c r="AX119" s="57">
        <f t="shared" si="14"/>
        <v>0</v>
      </c>
      <c r="AY119" s="57">
        <f t="shared" si="14"/>
        <v>0</v>
      </c>
      <c r="AZ119" s="57">
        <f t="shared" si="14"/>
        <v>0</v>
      </c>
      <c r="BA119" s="57">
        <f t="shared" si="14"/>
        <v>0</v>
      </c>
      <c r="BB119" s="57">
        <f t="shared" si="14"/>
        <v>0</v>
      </c>
      <c r="BC119" s="57">
        <f t="shared" si="14"/>
        <v>0</v>
      </c>
      <c r="BD119" s="57">
        <f t="shared" si="14"/>
        <v>0</v>
      </c>
      <c r="BE119" s="57">
        <f t="shared" si="14"/>
        <v>0</v>
      </c>
      <c r="BG119" s="3">
        <f t="shared" si="10"/>
        <v>0</v>
      </c>
    </row>
    <row r="120" spans="3:59" x14ac:dyDescent="0.2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25">
      <c r="BG121" s="4"/>
    </row>
    <row r="122" spans="3:59" x14ac:dyDescent="0.25">
      <c r="C122" s="58"/>
      <c r="D122" s="1"/>
      <c r="E122" s="1"/>
      <c r="F122" s="1"/>
      <c r="G122" s="1"/>
      <c r="BG122" s="4"/>
    </row>
    <row r="123" spans="3:59" x14ac:dyDescent="0.25">
      <c r="C123" s="142" t="s">
        <v>160</v>
      </c>
      <c r="D123" s="143"/>
      <c r="E123" s="143"/>
      <c r="F123" s="154"/>
      <c r="G123" s="71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G123" s="4"/>
    </row>
    <row r="124" spans="3:59" x14ac:dyDescent="0.25"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G124" s="4"/>
    </row>
    <row r="125" spans="3:59" x14ac:dyDescent="0.25">
      <c r="C125" s="1" t="s">
        <v>46</v>
      </c>
      <c r="D125" s="1" t="s">
        <v>98</v>
      </c>
      <c r="E125" s="1" t="s">
        <v>69</v>
      </c>
      <c r="F125" s="1"/>
      <c r="G125" s="1"/>
      <c r="H125" s="1" t="s">
        <v>21</v>
      </c>
      <c r="I125" s="1" t="s">
        <v>21</v>
      </c>
      <c r="J125" s="1" t="s">
        <v>21</v>
      </c>
      <c r="K125" s="1" t="s">
        <v>21</v>
      </c>
      <c r="L125" s="1" t="s">
        <v>21</v>
      </c>
      <c r="M125" s="1" t="s">
        <v>21</v>
      </c>
      <c r="N125" s="1" t="s">
        <v>21</v>
      </c>
      <c r="O125" s="1" t="s">
        <v>21</v>
      </c>
      <c r="P125" s="1" t="s">
        <v>21</v>
      </c>
      <c r="Q125" s="1" t="s">
        <v>21</v>
      </c>
      <c r="R125" s="1" t="s">
        <v>21</v>
      </c>
      <c r="S125" s="1" t="s">
        <v>21</v>
      </c>
      <c r="T125" s="1" t="s">
        <v>21</v>
      </c>
      <c r="U125" s="1" t="s">
        <v>21</v>
      </c>
      <c r="V125" s="1" t="s">
        <v>21</v>
      </c>
      <c r="W125" s="1" t="s">
        <v>21</v>
      </c>
      <c r="X125" s="1" t="s">
        <v>21</v>
      </c>
      <c r="Y125" s="1" t="s">
        <v>21</v>
      </c>
      <c r="Z125" s="1" t="s">
        <v>21</v>
      </c>
      <c r="AA125" s="1" t="s">
        <v>21</v>
      </c>
      <c r="AB125" s="1" t="s">
        <v>21</v>
      </c>
      <c r="AC125" s="1" t="s">
        <v>21</v>
      </c>
      <c r="AD125" s="1" t="s">
        <v>21</v>
      </c>
      <c r="AE125" s="1" t="s">
        <v>21</v>
      </c>
      <c r="AF125" s="1" t="s">
        <v>21</v>
      </c>
      <c r="AG125" s="1" t="s">
        <v>21</v>
      </c>
      <c r="AH125" s="1" t="s">
        <v>21</v>
      </c>
      <c r="AI125" s="1" t="s">
        <v>21</v>
      </c>
      <c r="AJ125" s="1" t="s">
        <v>21</v>
      </c>
      <c r="AK125" s="1" t="s">
        <v>21</v>
      </c>
      <c r="AL125" s="1" t="s">
        <v>21</v>
      </c>
      <c r="AM125" s="1" t="s">
        <v>21</v>
      </c>
      <c r="AN125" s="1" t="s">
        <v>21</v>
      </c>
      <c r="AO125" s="1" t="s">
        <v>21</v>
      </c>
      <c r="AP125" s="1" t="s">
        <v>21</v>
      </c>
      <c r="AQ125" s="1" t="s">
        <v>21</v>
      </c>
      <c r="AR125" s="1" t="s">
        <v>21</v>
      </c>
      <c r="AS125" s="1" t="s">
        <v>21</v>
      </c>
      <c r="AT125" s="1" t="s">
        <v>21</v>
      </c>
      <c r="AU125" s="1" t="s">
        <v>21</v>
      </c>
      <c r="AV125" s="1" t="s">
        <v>21</v>
      </c>
      <c r="AW125" s="1" t="s">
        <v>21</v>
      </c>
      <c r="AX125" s="1" t="s">
        <v>21</v>
      </c>
      <c r="AY125" s="1" t="s">
        <v>21</v>
      </c>
      <c r="AZ125" s="1" t="s">
        <v>21</v>
      </c>
      <c r="BA125" s="1" t="s">
        <v>21</v>
      </c>
      <c r="BB125" s="1" t="s">
        <v>21</v>
      </c>
      <c r="BC125" s="1" t="s">
        <v>21</v>
      </c>
      <c r="BD125" s="1" t="s">
        <v>21</v>
      </c>
      <c r="BE125" s="1" t="s">
        <v>21</v>
      </c>
      <c r="BG125" s="4" t="s">
        <v>245</v>
      </c>
    </row>
    <row r="126" spans="3:59" x14ac:dyDescent="0.25">
      <c r="C126" s="28"/>
      <c r="D126" s="28"/>
      <c r="E126" s="208"/>
      <c r="G126" s="93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25">
      <c r="C127" s="28"/>
      <c r="D127" s="28"/>
      <c r="E127" s="208"/>
      <c r="G127" s="94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25">
      <c r="C128" s="28"/>
      <c r="D128" s="28"/>
      <c r="E128" s="208"/>
      <c r="G128" s="94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25">
      <c r="C129" s="28"/>
      <c r="D129" s="28"/>
      <c r="E129" s="208"/>
      <c r="G129" s="94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25">
      <c r="C130" s="28"/>
      <c r="D130" s="28"/>
      <c r="E130" s="208"/>
      <c r="G130" s="94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25">
      <c r="C131" s="28"/>
      <c r="D131" s="28"/>
      <c r="E131" s="208"/>
      <c r="G131" s="94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25">
      <c r="C132" s="28"/>
      <c r="D132" s="28"/>
      <c r="E132" s="208"/>
      <c r="G132" s="94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25">
      <c r="C133" s="28"/>
      <c r="D133" s="28"/>
      <c r="E133" s="208"/>
      <c r="G133" s="94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25">
      <c r="C134" s="28"/>
      <c r="D134" s="28"/>
      <c r="E134" s="208"/>
      <c r="G134" s="94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25">
      <c r="C135" s="28"/>
      <c r="D135" s="28"/>
      <c r="E135" s="208"/>
      <c r="G135" s="94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25">
      <c r="C136" s="6" t="s">
        <v>4</v>
      </c>
      <c r="D136" s="86"/>
      <c r="E136" s="130"/>
      <c r="F136" s="87"/>
      <c r="G136" s="95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158">
        <f t="shared" si="10"/>
        <v>0</v>
      </c>
    </row>
    <row r="137" spans="3:59" x14ac:dyDescent="0.2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25">
      <c r="C138" s="1" t="s">
        <v>47</v>
      </c>
      <c r="D138" s="1" t="s">
        <v>99</v>
      </c>
      <c r="E138" s="1" t="s">
        <v>69</v>
      </c>
      <c r="F138" s="1"/>
      <c r="G138" s="1"/>
      <c r="H138" s="1" t="s">
        <v>21</v>
      </c>
      <c r="I138" s="1" t="s">
        <v>21</v>
      </c>
      <c r="J138" s="1" t="s">
        <v>21</v>
      </c>
      <c r="K138" s="1" t="s">
        <v>21</v>
      </c>
      <c r="L138" s="1" t="s">
        <v>21</v>
      </c>
      <c r="M138" s="1" t="s">
        <v>21</v>
      </c>
      <c r="N138" s="1" t="s">
        <v>21</v>
      </c>
      <c r="O138" s="1" t="s">
        <v>21</v>
      </c>
      <c r="P138" s="1" t="s">
        <v>21</v>
      </c>
      <c r="Q138" s="1" t="s">
        <v>21</v>
      </c>
      <c r="R138" s="1" t="s">
        <v>21</v>
      </c>
      <c r="S138" s="1" t="s">
        <v>21</v>
      </c>
      <c r="T138" s="1" t="s">
        <v>21</v>
      </c>
      <c r="U138" s="1" t="s">
        <v>21</v>
      </c>
      <c r="V138" s="1" t="s">
        <v>21</v>
      </c>
      <c r="W138" s="1" t="s">
        <v>21</v>
      </c>
      <c r="X138" s="1" t="s">
        <v>21</v>
      </c>
      <c r="Y138" s="1" t="s">
        <v>21</v>
      </c>
      <c r="Z138" s="1" t="s">
        <v>21</v>
      </c>
      <c r="AA138" s="1" t="s">
        <v>21</v>
      </c>
      <c r="AB138" s="1" t="s">
        <v>21</v>
      </c>
      <c r="AC138" s="1" t="s">
        <v>21</v>
      </c>
      <c r="AD138" s="1" t="s">
        <v>21</v>
      </c>
      <c r="AE138" s="1" t="s">
        <v>21</v>
      </c>
      <c r="AF138" s="1" t="s">
        <v>21</v>
      </c>
      <c r="AG138" s="1" t="s">
        <v>21</v>
      </c>
      <c r="AH138" s="1" t="s">
        <v>21</v>
      </c>
      <c r="AI138" s="1" t="s">
        <v>21</v>
      </c>
      <c r="AJ138" s="1" t="s">
        <v>21</v>
      </c>
      <c r="AK138" s="1" t="s">
        <v>21</v>
      </c>
      <c r="AL138" s="1" t="s">
        <v>21</v>
      </c>
      <c r="AM138" s="1" t="s">
        <v>21</v>
      </c>
      <c r="AN138" s="1" t="s">
        <v>21</v>
      </c>
      <c r="AO138" s="1" t="s">
        <v>21</v>
      </c>
      <c r="AP138" s="1" t="s">
        <v>21</v>
      </c>
      <c r="AQ138" s="1" t="s">
        <v>21</v>
      </c>
      <c r="AR138" s="1" t="s">
        <v>21</v>
      </c>
      <c r="AS138" s="1" t="s">
        <v>21</v>
      </c>
      <c r="AT138" s="1" t="s">
        <v>21</v>
      </c>
      <c r="AU138" s="1" t="s">
        <v>21</v>
      </c>
      <c r="AV138" s="1" t="s">
        <v>21</v>
      </c>
      <c r="AW138" s="1" t="s">
        <v>21</v>
      </c>
      <c r="AX138" s="1" t="s">
        <v>21</v>
      </c>
      <c r="AY138" s="1" t="s">
        <v>21</v>
      </c>
      <c r="AZ138" s="1" t="s">
        <v>21</v>
      </c>
      <c r="BA138" s="1" t="s">
        <v>21</v>
      </c>
      <c r="BB138" s="1" t="s">
        <v>21</v>
      </c>
      <c r="BC138" s="1" t="s">
        <v>21</v>
      </c>
      <c r="BD138" s="1" t="s">
        <v>21</v>
      </c>
      <c r="BE138" s="1" t="s">
        <v>21</v>
      </c>
      <c r="BG138" s="4" t="s">
        <v>245</v>
      </c>
    </row>
    <row r="139" spans="3:59" x14ac:dyDescent="0.25">
      <c r="C139" s="28"/>
      <c r="D139" s="28"/>
      <c r="E139" s="208"/>
      <c r="G139" s="93"/>
      <c r="H139" s="29">
        <v>0</v>
      </c>
      <c r="I139" s="29">
        <v>0</v>
      </c>
      <c r="J139" s="29">
        <v>0</v>
      </c>
      <c r="K139" s="29">
        <v>0</v>
      </c>
      <c r="L139" s="29">
        <v>0</v>
      </c>
      <c r="M139" s="29">
        <v>0</v>
      </c>
      <c r="N139" s="29">
        <v>0</v>
      </c>
      <c r="O139" s="29">
        <v>0</v>
      </c>
      <c r="P139" s="29">
        <v>0</v>
      </c>
      <c r="Q139" s="29">
        <v>0</v>
      </c>
      <c r="R139" s="29">
        <v>0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>
        <v>0</v>
      </c>
      <c r="AF139" s="29">
        <v>0</v>
      </c>
      <c r="AG139" s="29">
        <v>0</v>
      </c>
      <c r="AH139" s="29">
        <v>0</v>
      </c>
      <c r="AI139" s="29">
        <v>0</v>
      </c>
      <c r="AJ139" s="29">
        <v>0</v>
      </c>
      <c r="AK139" s="29">
        <v>0</v>
      </c>
      <c r="AL139" s="29">
        <v>0</v>
      </c>
      <c r="AM139" s="29">
        <v>0</v>
      </c>
      <c r="AN139" s="29">
        <v>0</v>
      </c>
      <c r="AO139" s="29">
        <v>0</v>
      </c>
      <c r="AP139" s="29">
        <v>0</v>
      </c>
      <c r="AQ139" s="29">
        <v>0</v>
      </c>
      <c r="AR139" s="29">
        <v>0</v>
      </c>
      <c r="AS139" s="29">
        <v>0</v>
      </c>
      <c r="AT139" s="29">
        <v>0</v>
      </c>
      <c r="AU139" s="29">
        <v>0</v>
      </c>
      <c r="AV139" s="29">
        <v>0</v>
      </c>
      <c r="AW139" s="29">
        <v>0</v>
      </c>
      <c r="AX139" s="29">
        <v>0</v>
      </c>
      <c r="AY139" s="29">
        <v>0</v>
      </c>
      <c r="AZ139" s="29">
        <v>0</v>
      </c>
      <c r="BA139" s="29">
        <v>0</v>
      </c>
      <c r="BB139" s="29">
        <v>0</v>
      </c>
      <c r="BC139" s="29">
        <v>0</v>
      </c>
      <c r="BD139" s="29">
        <v>0</v>
      </c>
      <c r="BE139" s="29">
        <v>0</v>
      </c>
      <c r="BG139" s="4">
        <f t="shared" si="10"/>
        <v>0</v>
      </c>
    </row>
    <row r="140" spans="3:59" x14ac:dyDescent="0.25">
      <c r="C140" s="28"/>
      <c r="D140" s="28"/>
      <c r="E140" s="208"/>
      <c r="G140" s="94"/>
      <c r="H140" s="29">
        <v>0</v>
      </c>
      <c r="I140" s="29">
        <v>0</v>
      </c>
      <c r="J140" s="29">
        <v>0</v>
      </c>
      <c r="K140" s="29">
        <v>0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0</v>
      </c>
      <c r="R140" s="29">
        <v>0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  <c r="AE140" s="29">
        <v>0</v>
      </c>
      <c r="AF140" s="29">
        <v>0</v>
      </c>
      <c r="AG140" s="29">
        <v>0</v>
      </c>
      <c r="AH140" s="29">
        <v>0</v>
      </c>
      <c r="AI140" s="29">
        <v>0</v>
      </c>
      <c r="AJ140" s="29">
        <v>0</v>
      </c>
      <c r="AK140" s="29">
        <v>0</v>
      </c>
      <c r="AL140" s="29">
        <v>0</v>
      </c>
      <c r="AM140" s="29">
        <v>0</v>
      </c>
      <c r="AN140" s="29">
        <v>0</v>
      </c>
      <c r="AO140" s="29">
        <v>0</v>
      </c>
      <c r="AP140" s="29">
        <v>0</v>
      </c>
      <c r="AQ140" s="29">
        <v>0</v>
      </c>
      <c r="AR140" s="29">
        <v>0</v>
      </c>
      <c r="AS140" s="29">
        <v>0</v>
      </c>
      <c r="AT140" s="29">
        <v>0</v>
      </c>
      <c r="AU140" s="29">
        <v>0</v>
      </c>
      <c r="AV140" s="29">
        <v>0</v>
      </c>
      <c r="AW140" s="29">
        <v>0</v>
      </c>
      <c r="AX140" s="29">
        <v>0</v>
      </c>
      <c r="AY140" s="29">
        <v>0</v>
      </c>
      <c r="AZ140" s="29">
        <v>0</v>
      </c>
      <c r="BA140" s="29">
        <v>0</v>
      </c>
      <c r="BB140" s="29">
        <v>0</v>
      </c>
      <c r="BC140" s="29">
        <v>0</v>
      </c>
      <c r="BD140" s="29">
        <v>0</v>
      </c>
      <c r="BE140" s="29">
        <v>0</v>
      </c>
      <c r="BG140" s="4">
        <f t="shared" si="10"/>
        <v>0</v>
      </c>
    </row>
    <row r="141" spans="3:59" x14ac:dyDescent="0.25">
      <c r="C141" s="28"/>
      <c r="D141" s="28"/>
      <c r="E141" s="208"/>
      <c r="G141" s="94"/>
      <c r="H141" s="29">
        <v>0</v>
      </c>
      <c r="I141" s="29">
        <v>0</v>
      </c>
      <c r="J141" s="29">
        <v>0</v>
      </c>
      <c r="K141" s="29">
        <v>0</v>
      </c>
      <c r="L141" s="29">
        <v>0</v>
      </c>
      <c r="M141" s="29">
        <v>0</v>
      </c>
      <c r="N141" s="29">
        <v>0</v>
      </c>
      <c r="O141" s="29">
        <v>0</v>
      </c>
      <c r="P141" s="29">
        <v>0</v>
      </c>
      <c r="Q141" s="29">
        <v>0</v>
      </c>
      <c r="R141" s="29">
        <v>0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  <c r="AE141" s="29">
        <v>0</v>
      </c>
      <c r="AF141" s="29">
        <v>0</v>
      </c>
      <c r="AG141" s="29">
        <v>0</v>
      </c>
      <c r="AH141" s="29">
        <v>0</v>
      </c>
      <c r="AI141" s="29">
        <v>0</v>
      </c>
      <c r="AJ141" s="29">
        <v>0</v>
      </c>
      <c r="AK141" s="29">
        <v>0</v>
      </c>
      <c r="AL141" s="29">
        <v>0</v>
      </c>
      <c r="AM141" s="29">
        <v>0</v>
      </c>
      <c r="AN141" s="29">
        <v>0</v>
      </c>
      <c r="AO141" s="29">
        <v>0</v>
      </c>
      <c r="AP141" s="29">
        <v>0</v>
      </c>
      <c r="AQ141" s="29">
        <v>0</v>
      </c>
      <c r="AR141" s="29">
        <v>0</v>
      </c>
      <c r="AS141" s="29">
        <v>0</v>
      </c>
      <c r="AT141" s="29">
        <v>0</v>
      </c>
      <c r="AU141" s="29">
        <v>0</v>
      </c>
      <c r="AV141" s="29">
        <v>0</v>
      </c>
      <c r="AW141" s="29">
        <v>0</v>
      </c>
      <c r="AX141" s="29">
        <v>0</v>
      </c>
      <c r="AY141" s="29">
        <v>0</v>
      </c>
      <c r="AZ141" s="29">
        <v>0</v>
      </c>
      <c r="BA141" s="29">
        <v>0</v>
      </c>
      <c r="BB141" s="29">
        <v>0</v>
      </c>
      <c r="BC141" s="29">
        <v>0</v>
      </c>
      <c r="BD141" s="29">
        <v>0</v>
      </c>
      <c r="BE141" s="29">
        <v>0</v>
      </c>
      <c r="BG141" s="4">
        <f t="shared" si="10"/>
        <v>0</v>
      </c>
    </row>
    <row r="142" spans="3:59" x14ac:dyDescent="0.25">
      <c r="C142" s="28"/>
      <c r="D142" s="28"/>
      <c r="E142" s="208"/>
      <c r="G142" s="94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25">
      <c r="C143" s="28"/>
      <c r="D143" s="28"/>
      <c r="E143" s="208"/>
      <c r="G143" s="94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25">
      <c r="C144" s="28"/>
      <c r="D144" s="28"/>
      <c r="E144" s="208"/>
      <c r="G144" s="94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25">
      <c r="C145" s="28"/>
      <c r="D145" s="28"/>
      <c r="E145" s="208"/>
      <c r="G145" s="94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25">
      <c r="C146" s="28"/>
      <c r="D146" s="28"/>
      <c r="E146" s="208"/>
      <c r="G146" s="94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25">
      <c r="C147" s="28"/>
      <c r="D147" s="28"/>
      <c r="E147" s="208"/>
      <c r="G147" s="94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25">
      <c r="C148" s="28"/>
      <c r="D148" s="28"/>
      <c r="E148" s="208"/>
      <c r="G148" s="94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25">
      <c r="C149" s="28"/>
      <c r="D149" s="28"/>
      <c r="E149" s="208"/>
      <c r="G149" s="94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25">
      <c r="C150" s="28"/>
      <c r="D150" s="28"/>
      <c r="E150" s="208"/>
      <c r="G150" s="94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25">
      <c r="C151" s="28"/>
      <c r="D151" s="28"/>
      <c r="E151" s="208"/>
      <c r="G151" s="94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25">
      <c r="C152" s="28"/>
      <c r="D152" s="28"/>
      <c r="E152" s="208"/>
      <c r="G152" s="94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25">
      <c r="C153" s="28"/>
      <c r="D153" s="28"/>
      <c r="E153" s="208"/>
      <c r="G153" s="94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25">
      <c r="C154" s="28"/>
      <c r="D154" s="28"/>
      <c r="E154" s="208"/>
      <c r="G154" s="94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25">
      <c r="C155" s="28"/>
      <c r="D155" s="28"/>
      <c r="E155" s="208"/>
      <c r="G155" s="94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25">
      <c r="C156" s="28"/>
      <c r="D156" s="28"/>
      <c r="E156" s="208"/>
      <c r="G156" s="94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25">
      <c r="C157" s="28"/>
      <c r="D157" s="28"/>
      <c r="E157" s="208"/>
      <c r="G157" s="94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25">
      <c r="C158" s="28"/>
      <c r="D158" s="28"/>
      <c r="E158" s="208"/>
      <c r="G158" s="94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25">
      <c r="C159" s="6" t="s">
        <v>6</v>
      </c>
      <c r="D159" s="86"/>
      <c r="E159" s="144"/>
      <c r="F159" s="96"/>
      <c r="G159" s="97"/>
      <c r="H159" s="3">
        <f>SUM(H139:H158)</f>
        <v>0</v>
      </c>
      <c r="I159" s="3">
        <f t="shared" ref="I159:AI159" si="17">SUM(I139:I158)</f>
        <v>0</v>
      </c>
      <c r="J159" s="3">
        <f t="shared" si="17"/>
        <v>0</v>
      </c>
      <c r="K159" s="3">
        <f t="shared" si="17"/>
        <v>0</v>
      </c>
      <c r="L159" s="3">
        <f t="shared" si="17"/>
        <v>0</v>
      </c>
      <c r="M159" s="3">
        <f t="shared" si="17"/>
        <v>0</v>
      </c>
      <c r="N159" s="3">
        <f t="shared" si="17"/>
        <v>0</v>
      </c>
      <c r="O159" s="3">
        <f t="shared" si="17"/>
        <v>0</v>
      </c>
      <c r="P159" s="3">
        <f t="shared" si="17"/>
        <v>0</v>
      </c>
      <c r="Q159" s="3">
        <f t="shared" si="17"/>
        <v>0</v>
      </c>
      <c r="R159" s="3">
        <f t="shared" si="17"/>
        <v>0</v>
      </c>
      <c r="S159" s="3">
        <f t="shared" si="17"/>
        <v>0</v>
      </c>
      <c r="T159" s="3">
        <f t="shared" si="17"/>
        <v>0</v>
      </c>
      <c r="U159" s="3">
        <f t="shared" si="17"/>
        <v>0</v>
      </c>
      <c r="V159" s="3">
        <f t="shared" si="17"/>
        <v>0</v>
      </c>
      <c r="W159" s="3">
        <f t="shared" si="17"/>
        <v>0</v>
      </c>
      <c r="X159" s="3">
        <f t="shared" si="17"/>
        <v>0</v>
      </c>
      <c r="Y159" s="3">
        <f t="shared" si="17"/>
        <v>0</v>
      </c>
      <c r="Z159" s="3">
        <f t="shared" si="17"/>
        <v>0</v>
      </c>
      <c r="AA159" s="3">
        <f t="shared" si="17"/>
        <v>0</v>
      </c>
      <c r="AB159" s="3">
        <f t="shared" si="17"/>
        <v>0</v>
      </c>
      <c r="AC159" s="3">
        <f t="shared" si="17"/>
        <v>0</v>
      </c>
      <c r="AD159" s="3">
        <f t="shared" si="17"/>
        <v>0</v>
      </c>
      <c r="AE159" s="3">
        <f t="shared" si="17"/>
        <v>0</v>
      </c>
      <c r="AF159" s="3">
        <f t="shared" si="17"/>
        <v>0</v>
      </c>
      <c r="AG159" s="3">
        <f t="shared" si="17"/>
        <v>0</v>
      </c>
      <c r="AH159" s="3">
        <f t="shared" si="17"/>
        <v>0</v>
      </c>
      <c r="AI159" s="3">
        <f t="shared" si="17"/>
        <v>0</v>
      </c>
      <c r="AJ159" s="3">
        <f t="shared" ref="AJ159:BE159" si="18">SUM(AJ139:AJ158)</f>
        <v>0</v>
      </c>
      <c r="AK159" s="3">
        <f t="shared" si="18"/>
        <v>0</v>
      </c>
      <c r="AL159" s="3">
        <f t="shared" si="18"/>
        <v>0</v>
      </c>
      <c r="AM159" s="3">
        <f t="shared" si="18"/>
        <v>0</v>
      </c>
      <c r="AN159" s="3">
        <f t="shared" si="18"/>
        <v>0</v>
      </c>
      <c r="AO159" s="3">
        <f t="shared" si="18"/>
        <v>0</v>
      </c>
      <c r="AP159" s="3">
        <f t="shared" si="18"/>
        <v>0</v>
      </c>
      <c r="AQ159" s="3">
        <f t="shared" si="18"/>
        <v>0</v>
      </c>
      <c r="AR159" s="3">
        <f t="shared" si="18"/>
        <v>0</v>
      </c>
      <c r="AS159" s="3">
        <f t="shared" si="18"/>
        <v>0</v>
      </c>
      <c r="AT159" s="3">
        <f t="shared" si="18"/>
        <v>0</v>
      </c>
      <c r="AU159" s="3">
        <f t="shared" si="18"/>
        <v>0</v>
      </c>
      <c r="AV159" s="3">
        <f t="shared" si="18"/>
        <v>0</v>
      </c>
      <c r="AW159" s="3">
        <f t="shared" si="18"/>
        <v>0</v>
      </c>
      <c r="AX159" s="3">
        <f t="shared" si="18"/>
        <v>0</v>
      </c>
      <c r="AY159" s="3">
        <f t="shared" si="18"/>
        <v>0</v>
      </c>
      <c r="AZ159" s="3">
        <f t="shared" si="18"/>
        <v>0</v>
      </c>
      <c r="BA159" s="3">
        <f t="shared" si="18"/>
        <v>0</v>
      </c>
      <c r="BB159" s="3">
        <f t="shared" si="18"/>
        <v>0</v>
      </c>
      <c r="BC159" s="3">
        <f t="shared" si="18"/>
        <v>0</v>
      </c>
      <c r="BD159" s="3">
        <f t="shared" si="18"/>
        <v>0</v>
      </c>
      <c r="BE159" s="3">
        <f t="shared" si="18"/>
        <v>0</v>
      </c>
      <c r="BG159" s="158">
        <f t="shared" si="10"/>
        <v>0</v>
      </c>
    </row>
    <row r="160" spans="3:59" x14ac:dyDescent="0.2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25">
      <c r="C161" s="1" t="s">
        <v>48</v>
      </c>
      <c r="D161" s="1" t="s">
        <v>99</v>
      </c>
      <c r="E161" s="1" t="s">
        <v>69</v>
      </c>
      <c r="F161" s="1"/>
      <c r="G161" s="1"/>
      <c r="H161" s="1" t="s">
        <v>21</v>
      </c>
      <c r="I161" s="1" t="s">
        <v>21</v>
      </c>
      <c r="J161" s="1" t="s">
        <v>21</v>
      </c>
      <c r="K161" s="1" t="s">
        <v>21</v>
      </c>
      <c r="L161" s="1" t="s">
        <v>21</v>
      </c>
      <c r="M161" s="1" t="s">
        <v>21</v>
      </c>
      <c r="N161" s="1" t="s">
        <v>21</v>
      </c>
      <c r="O161" s="1" t="s">
        <v>21</v>
      </c>
      <c r="P161" s="1" t="s">
        <v>21</v>
      </c>
      <c r="Q161" s="1" t="s">
        <v>21</v>
      </c>
      <c r="R161" s="1" t="s">
        <v>21</v>
      </c>
      <c r="S161" s="1" t="s">
        <v>21</v>
      </c>
      <c r="T161" s="1" t="s">
        <v>21</v>
      </c>
      <c r="U161" s="1" t="s">
        <v>21</v>
      </c>
      <c r="V161" s="1" t="s">
        <v>21</v>
      </c>
      <c r="W161" s="1" t="s">
        <v>21</v>
      </c>
      <c r="X161" s="1" t="s">
        <v>21</v>
      </c>
      <c r="Y161" s="1" t="s">
        <v>21</v>
      </c>
      <c r="Z161" s="1" t="s">
        <v>21</v>
      </c>
      <c r="AA161" s="1" t="s">
        <v>21</v>
      </c>
      <c r="AB161" s="1" t="s">
        <v>21</v>
      </c>
      <c r="AC161" s="1" t="s">
        <v>21</v>
      </c>
      <c r="AD161" s="1" t="s">
        <v>21</v>
      </c>
      <c r="AE161" s="1" t="s">
        <v>21</v>
      </c>
      <c r="AF161" s="1" t="s">
        <v>21</v>
      </c>
      <c r="AG161" s="1" t="s">
        <v>21</v>
      </c>
      <c r="AH161" s="1" t="s">
        <v>21</v>
      </c>
      <c r="AI161" s="1" t="s">
        <v>21</v>
      </c>
      <c r="AJ161" s="1" t="s">
        <v>21</v>
      </c>
      <c r="AK161" s="1" t="s">
        <v>21</v>
      </c>
      <c r="AL161" s="1" t="s">
        <v>21</v>
      </c>
      <c r="AM161" s="1" t="s">
        <v>21</v>
      </c>
      <c r="AN161" s="1" t="s">
        <v>21</v>
      </c>
      <c r="AO161" s="1" t="s">
        <v>21</v>
      </c>
      <c r="AP161" s="1" t="s">
        <v>21</v>
      </c>
      <c r="AQ161" s="1" t="s">
        <v>21</v>
      </c>
      <c r="AR161" s="1" t="s">
        <v>21</v>
      </c>
      <c r="AS161" s="1" t="s">
        <v>21</v>
      </c>
      <c r="AT161" s="1" t="s">
        <v>21</v>
      </c>
      <c r="AU161" s="1" t="s">
        <v>21</v>
      </c>
      <c r="AV161" s="1" t="s">
        <v>21</v>
      </c>
      <c r="AW161" s="1" t="s">
        <v>21</v>
      </c>
      <c r="AX161" s="1" t="s">
        <v>21</v>
      </c>
      <c r="AY161" s="1" t="s">
        <v>21</v>
      </c>
      <c r="AZ161" s="1" t="s">
        <v>21</v>
      </c>
      <c r="BA161" s="1" t="s">
        <v>21</v>
      </c>
      <c r="BB161" s="1" t="s">
        <v>21</v>
      </c>
      <c r="BC161" s="1" t="s">
        <v>21</v>
      </c>
      <c r="BD161" s="1" t="s">
        <v>21</v>
      </c>
      <c r="BE161" s="1" t="s">
        <v>21</v>
      </c>
      <c r="BG161" s="4" t="s">
        <v>245</v>
      </c>
    </row>
    <row r="162" spans="3:59" x14ac:dyDescent="0.25">
      <c r="C162" s="28"/>
      <c r="D162" s="28"/>
      <c r="E162" s="28"/>
      <c r="F162" s="177"/>
      <c r="G162" s="93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25">
      <c r="C163" s="28"/>
      <c r="D163" s="28"/>
      <c r="E163" s="28"/>
      <c r="G163" s="93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25">
      <c r="C164" s="28"/>
      <c r="D164" s="28"/>
      <c r="E164" s="28"/>
      <c r="G164" s="93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25">
      <c r="C165" s="28"/>
      <c r="D165" s="28"/>
      <c r="E165" s="28"/>
      <c r="G165" s="93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25">
      <c r="C166" s="28"/>
      <c r="D166" s="28"/>
      <c r="E166" s="28"/>
      <c r="G166" s="93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25">
      <c r="C167" s="28"/>
      <c r="D167" s="28"/>
      <c r="E167" s="28"/>
      <c r="G167" s="93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1" si="19">SUM(H167:BE167)</f>
        <v>0</v>
      </c>
    </row>
    <row r="168" spans="3:59" x14ac:dyDescent="0.25">
      <c r="C168" s="28"/>
      <c r="D168" s="28"/>
      <c r="E168" s="28"/>
      <c r="G168" s="93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25">
      <c r="C169" s="28"/>
      <c r="D169" s="28"/>
      <c r="E169" s="28"/>
      <c r="G169" s="93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25">
      <c r="C170" s="28"/>
      <c r="D170" s="28"/>
      <c r="E170" s="28"/>
      <c r="G170" s="93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25">
      <c r="C171" s="28"/>
      <c r="D171" s="28"/>
      <c r="E171" s="28"/>
      <c r="G171" s="93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25">
      <c r="C172" s="28"/>
      <c r="D172" s="28"/>
      <c r="E172" s="28"/>
      <c r="G172" s="93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25">
      <c r="C173" s="28"/>
      <c r="D173" s="28"/>
      <c r="E173" s="28"/>
      <c r="G173" s="93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25">
      <c r="C174" s="28"/>
      <c r="D174" s="28"/>
      <c r="E174" s="28"/>
      <c r="G174" s="93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25">
      <c r="C175" s="28"/>
      <c r="D175" s="28"/>
      <c r="E175" s="28"/>
      <c r="G175" s="93"/>
      <c r="H175" s="29">
        <v>0</v>
      </c>
      <c r="I175" s="29">
        <v>0</v>
      </c>
      <c r="J175" s="29">
        <v>0</v>
      </c>
      <c r="K175" s="29">
        <v>0</v>
      </c>
      <c r="L175" s="29">
        <v>0</v>
      </c>
      <c r="M175" s="29">
        <v>0</v>
      </c>
      <c r="N175" s="29">
        <v>0</v>
      </c>
      <c r="O175" s="29">
        <v>0</v>
      </c>
      <c r="P175" s="29">
        <v>0</v>
      </c>
      <c r="Q175" s="29">
        <v>0</v>
      </c>
      <c r="R175" s="29">
        <v>0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  <c r="AE175" s="29">
        <v>0</v>
      </c>
      <c r="AF175" s="29">
        <v>0</v>
      </c>
      <c r="AG175" s="29">
        <v>0</v>
      </c>
      <c r="AH175" s="29">
        <v>0</v>
      </c>
      <c r="AI175" s="29">
        <v>0</v>
      </c>
      <c r="AJ175" s="29">
        <v>0</v>
      </c>
      <c r="AK175" s="29">
        <v>0</v>
      </c>
      <c r="AL175" s="29">
        <v>0</v>
      </c>
      <c r="AM175" s="29">
        <v>0</v>
      </c>
      <c r="AN175" s="29">
        <v>0</v>
      </c>
      <c r="AO175" s="29">
        <v>0</v>
      </c>
      <c r="AP175" s="29">
        <v>0</v>
      </c>
      <c r="AQ175" s="29">
        <v>0</v>
      </c>
      <c r="AR175" s="29">
        <v>0</v>
      </c>
      <c r="AS175" s="29">
        <v>0</v>
      </c>
      <c r="AT175" s="29">
        <v>0</v>
      </c>
      <c r="AU175" s="29">
        <v>0</v>
      </c>
      <c r="AV175" s="29">
        <v>0</v>
      </c>
      <c r="AW175" s="29">
        <v>0</v>
      </c>
      <c r="AX175" s="29">
        <v>0</v>
      </c>
      <c r="AY175" s="29">
        <v>0</v>
      </c>
      <c r="AZ175" s="29">
        <v>0</v>
      </c>
      <c r="BA175" s="29">
        <v>0</v>
      </c>
      <c r="BB175" s="29">
        <v>0</v>
      </c>
      <c r="BC175" s="29">
        <v>0</v>
      </c>
      <c r="BD175" s="29">
        <v>0</v>
      </c>
      <c r="BE175" s="29">
        <v>0</v>
      </c>
      <c r="BG175" s="4">
        <f t="shared" si="19"/>
        <v>0</v>
      </c>
    </row>
    <row r="176" spans="3:59" x14ac:dyDescent="0.25">
      <c r="C176" s="28"/>
      <c r="D176" s="28"/>
      <c r="E176" s="28"/>
      <c r="G176" s="93"/>
      <c r="H176" s="29">
        <v>0</v>
      </c>
      <c r="I176" s="29">
        <v>0</v>
      </c>
      <c r="J176" s="29">
        <v>0</v>
      </c>
      <c r="K176" s="29">
        <v>0</v>
      </c>
      <c r="L176" s="29">
        <v>0</v>
      </c>
      <c r="M176" s="29">
        <v>0</v>
      </c>
      <c r="N176" s="29">
        <v>0</v>
      </c>
      <c r="O176" s="29">
        <v>0</v>
      </c>
      <c r="P176" s="29">
        <v>0</v>
      </c>
      <c r="Q176" s="29">
        <v>0</v>
      </c>
      <c r="R176" s="29">
        <v>0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  <c r="AE176" s="29">
        <v>0</v>
      </c>
      <c r="AF176" s="29">
        <v>0</v>
      </c>
      <c r="AG176" s="29">
        <v>0</v>
      </c>
      <c r="AH176" s="29">
        <v>0</v>
      </c>
      <c r="AI176" s="29">
        <v>0</v>
      </c>
      <c r="AJ176" s="29">
        <v>0</v>
      </c>
      <c r="AK176" s="29">
        <v>0</v>
      </c>
      <c r="AL176" s="29">
        <v>0</v>
      </c>
      <c r="AM176" s="29">
        <v>0</v>
      </c>
      <c r="AN176" s="29">
        <v>0</v>
      </c>
      <c r="AO176" s="29">
        <v>0</v>
      </c>
      <c r="AP176" s="29">
        <v>0</v>
      </c>
      <c r="AQ176" s="29">
        <v>0</v>
      </c>
      <c r="AR176" s="29">
        <v>0</v>
      </c>
      <c r="AS176" s="29">
        <v>0</v>
      </c>
      <c r="AT176" s="29">
        <v>0</v>
      </c>
      <c r="AU176" s="29">
        <v>0</v>
      </c>
      <c r="AV176" s="29">
        <v>0</v>
      </c>
      <c r="AW176" s="29">
        <v>0</v>
      </c>
      <c r="AX176" s="29">
        <v>0</v>
      </c>
      <c r="AY176" s="29">
        <v>0</v>
      </c>
      <c r="AZ176" s="29">
        <v>0</v>
      </c>
      <c r="BA176" s="29">
        <v>0</v>
      </c>
      <c r="BB176" s="29">
        <v>0</v>
      </c>
      <c r="BC176" s="29">
        <v>0</v>
      </c>
      <c r="BD176" s="29">
        <v>0</v>
      </c>
      <c r="BE176" s="29">
        <v>0</v>
      </c>
      <c r="BG176" s="4">
        <f t="shared" si="19"/>
        <v>0</v>
      </c>
    </row>
    <row r="177" spans="3:59" x14ac:dyDescent="0.25">
      <c r="C177" s="28"/>
      <c r="D177" s="28"/>
      <c r="E177" s="28"/>
      <c r="G177" s="93"/>
      <c r="H177" s="29">
        <v>0</v>
      </c>
      <c r="I177" s="29">
        <v>0</v>
      </c>
      <c r="J177" s="29">
        <v>0</v>
      </c>
      <c r="K177" s="29">
        <v>0</v>
      </c>
      <c r="L177" s="29">
        <v>0</v>
      </c>
      <c r="M177" s="29">
        <v>0</v>
      </c>
      <c r="N177" s="29">
        <v>0</v>
      </c>
      <c r="O177" s="29">
        <v>0</v>
      </c>
      <c r="P177" s="29">
        <v>0</v>
      </c>
      <c r="Q177" s="29">
        <v>0</v>
      </c>
      <c r="R177" s="29">
        <v>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  <c r="AF177" s="29">
        <v>0</v>
      </c>
      <c r="AG177" s="29">
        <v>0</v>
      </c>
      <c r="AH177" s="29">
        <v>0</v>
      </c>
      <c r="AI177" s="29">
        <v>0</v>
      </c>
      <c r="AJ177" s="29">
        <v>0</v>
      </c>
      <c r="AK177" s="29">
        <v>0</v>
      </c>
      <c r="AL177" s="29">
        <v>0</v>
      </c>
      <c r="AM177" s="29">
        <v>0</v>
      </c>
      <c r="AN177" s="29">
        <v>0</v>
      </c>
      <c r="AO177" s="29">
        <v>0</v>
      </c>
      <c r="AP177" s="29">
        <v>0</v>
      </c>
      <c r="AQ177" s="29">
        <v>0</v>
      </c>
      <c r="AR177" s="29">
        <v>0</v>
      </c>
      <c r="AS177" s="29">
        <v>0</v>
      </c>
      <c r="AT177" s="29">
        <v>0</v>
      </c>
      <c r="AU177" s="29">
        <v>0</v>
      </c>
      <c r="AV177" s="29">
        <v>0</v>
      </c>
      <c r="AW177" s="29">
        <v>0</v>
      </c>
      <c r="AX177" s="29">
        <v>0</v>
      </c>
      <c r="AY177" s="29">
        <v>0</v>
      </c>
      <c r="AZ177" s="29">
        <v>0</v>
      </c>
      <c r="BA177" s="29">
        <v>0</v>
      </c>
      <c r="BB177" s="29">
        <v>0</v>
      </c>
      <c r="BC177" s="29">
        <v>0</v>
      </c>
      <c r="BD177" s="29">
        <v>0</v>
      </c>
      <c r="BE177" s="29">
        <v>0</v>
      </c>
      <c r="BG177" s="4">
        <f t="shared" si="19"/>
        <v>0</v>
      </c>
    </row>
    <row r="178" spans="3:59" x14ac:dyDescent="0.25">
      <c r="C178" s="28"/>
      <c r="D178" s="28"/>
      <c r="E178" s="28"/>
      <c r="G178" s="93"/>
      <c r="H178" s="29">
        <v>0</v>
      </c>
      <c r="I178" s="29">
        <v>0</v>
      </c>
      <c r="J178" s="29">
        <v>0</v>
      </c>
      <c r="K178" s="29">
        <v>0</v>
      </c>
      <c r="L178" s="29">
        <v>0</v>
      </c>
      <c r="M178" s="29">
        <v>0</v>
      </c>
      <c r="N178" s="29">
        <v>0</v>
      </c>
      <c r="O178" s="29">
        <v>0</v>
      </c>
      <c r="P178" s="29">
        <v>0</v>
      </c>
      <c r="Q178" s="29">
        <v>0</v>
      </c>
      <c r="R178" s="29">
        <v>0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  <c r="AE178" s="29">
        <v>0</v>
      </c>
      <c r="AF178" s="29">
        <v>0</v>
      </c>
      <c r="AG178" s="29">
        <v>0</v>
      </c>
      <c r="AH178" s="29">
        <v>0</v>
      </c>
      <c r="AI178" s="29">
        <v>0</v>
      </c>
      <c r="AJ178" s="29">
        <v>0</v>
      </c>
      <c r="AK178" s="29">
        <v>0</v>
      </c>
      <c r="AL178" s="29">
        <v>0</v>
      </c>
      <c r="AM178" s="29">
        <v>0</v>
      </c>
      <c r="AN178" s="29">
        <v>0</v>
      </c>
      <c r="AO178" s="29">
        <v>0</v>
      </c>
      <c r="AP178" s="29">
        <v>0</v>
      </c>
      <c r="AQ178" s="29">
        <v>0</v>
      </c>
      <c r="AR178" s="29">
        <v>0</v>
      </c>
      <c r="AS178" s="29">
        <v>0</v>
      </c>
      <c r="AT178" s="29">
        <v>0</v>
      </c>
      <c r="AU178" s="29">
        <v>0</v>
      </c>
      <c r="AV178" s="29">
        <v>0</v>
      </c>
      <c r="AW178" s="29">
        <v>0</v>
      </c>
      <c r="AX178" s="29">
        <v>0</v>
      </c>
      <c r="AY178" s="29">
        <v>0</v>
      </c>
      <c r="AZ178" s="29">
        <v>0</v>
      </c>
      <c r="BA178" s="29">
        <v>0</v>
      </c>
      <c r="BB178" s="29">
        <v>0</v>
      </c>
      <c r="BC178" s="29">
        <v>0</v>
      </c>
      <c r="BD178" s="29">
        <v>0</v>
      </c>
      <c r="BE178" s="29">
        <v>0</v>
      </c>
      <c r="BG178" s="4">
        <f t="shared" si="19"/>
        <v>0</v>
      </c>
    </row>
    <row r="179" spans="3:59" x14ac:dyDescent="0.25">
      <c r="C179" s="6" t="s">
        <v>7</v>
      </c>
      <c r="D179" s="86"/>
      <c r="E179" s="86"/>
      <c r="F179" s="50"/>
      <c r="G179" s="38"/>
      <c r="H179" s="3">
        <f>SUM(H162:H178)</f>
        <v>0</v>
      </c>
      <c r="I179" s="3">
        <f t="shared" ref="I179:AI179" si="20">SUM(I162:I178)</f>
        <v>0</v>
      </c>
      <c r="J179" s="3">
        <f t="shared" si="20"/>
        <v>0</v>
      </c>
      <c r="K179" s="3">
        <f t="shared" si="20"/>
        <v>0</v>
      </c>
      <c r="L179" s="3">
        <f t="shared" si="20"/>
        <v>0</v>
      </c>
      <c r="M179" s="3">
        <f t="shared" si="20"/>
        <v>0</v>
      </c>
      <c r="N179" s="3">
        <f t="shared" si="20"/>
        <v>0</v>
      </c>
      <c r="O179" s="3">
        <f t="shared" si="20"/>
        <v>0</v>
      </c>
      <c r="P179" s="3">
        <f t="shared" si="20"/>
        <v>0</v>
      </c>
      <c r="Q179" s="3">
        <f t="shared" si="20"/>
        <v>0</v>
      </c>
      <c r="R179" s="3">
        <f t="shared" si="20"/>
        <v>0</v>
      </c>
      <c r="S179" s="3">
        <f t="shared" si="20"/>
        <v>0</v>
      </c>
      <c r="T179" s="3">
        <f t="shared" si="20"/>
        <v>0</v>
      </c>
      <c r="U179" s="3">
        <f t="shared" si="20"/>
        <v>0</v>
      </c>
      <c r="V179" s="3">
        <f t="shared" si="20"/>
        <v>0</v>
      </c>
      <c r="W179" s="3">
        <f t="shared" si="20"/>
        <v>0</v>
      </c>
      <c r="X179" s="3">
        <f t="shared" si="20"/>
        <v>0</v>
      </c>
      <c r="Y179" s="3">
        <f t="shared" si="20"/>
        <v>0</v>
      </c>
      <c r="Z179" s="3">
        <f t="shared" si="20"/>
        <v>0</v>
      </c>
      <c r="AA179" s="3">
        <f t="shared" si="20"/>
        <v>0</v>
      </c>
      <c r="AB179" s="3">
        <f t="shared" si="20"/>
        <v>0</v>
      </c>
      <c r="AC179" s="3">
        <f t="shared" si="20"/>
        <v>0</v>
      </c>
      <c r="AD179" s="3">
        <f t="shared" si="20"/>
        <v>0</v>
      </c>
      <c r="AE179" s="3">
        <f t="shared" si="20"/>
        <v>0</v>
      </c>
      <c r="AF179" s="3">
        <f t="shared" si="20"/>
        <v>0</v>
      </c>
      <c r="AG179" s="3">
        <f t="shared" si="20"/>
        <v>0</v>
      </c>
      <c r="AH179" s="3">
        <f t="shared" si="20"/>
        <v>0</v>
      </c>
      <c r="AI179" s="3">
        <f t="shared" si="20"/>
        <v>0</v>
      </c>
      <c r="AJ179" s="3">
        <f t="shared" ref="AJ179:BE179" si="21">SUM(AJ162:AJ178)</f>
        <v>0</v>
      </c>
      <c r="AK179" s="3">
        <f t="shared" si="21"/>
        <v>0</v>
      </c>
      <c r="AL179" s="3">
        <f t="shared" si="21"/>
        <v>0</v>
      </c>
      <c r="AM179" s="3">
        <f t="shared" si="21"/>
        <v>0</v>
      </c>
      <c r="AN179" s="3">
        <f t="shared" si="21"/>
        <v>0</v>
      </c>
      <c r="AO179" s="3">
        <f t="shared" si="21"/>
        <v>0</v>
      </c>
      <c r="AP179" s="3">
        <f t="shared" si="21"/>
        <v>0</v>
      </c>
      <c r="AQ179" s="3">
        <f t="shared" si="21"/>
        <v>0</v>
      </c>
      <c r="AR179" s="3">
        <f t="shared" si="21"/>
        <v>0</v>
      </c>
      <c r="AS179" s="3">
        <f t="shared" si="21"/>
        <v>0</v>
      </c>
      <c r="AT179" s="3">
        <f t="shared" si="21"/>
        <v>0</v>
      </c>
      <c r="AU179" s="3">
        <f t="shared" si="21"/>
        <v>0</v>
      </c>
      <c r="AV179" s="3">
        <f t="shared" si="21"/>
        <v>0</v>
      </c>
      <c r="AW179" s="3">
        <f t="shared" si="21"/>
        <v>0</v>
      </c>
      <c r="AX179" s="3">
        <f t="shared" si="21"/>
        <v>0</v>
      </c>
      <c r="AY179" s="3">
        <f t="shared" si="21"/>
        <v>0</v>
      </c>
      <c r="AZ179" s="3">
        <f t="shared" si="21"/>
        <v>0</v>
      </c>
      <c r="BA179" s="3">
        <f t="shared" si="21"/>
        <v>0</v>
      </c>
      <c r="BB179" s="3">
        <f t="shared" si="21"/>
        <v>0</v>
      </c>
      <c r="BC179" s="3">
        <f t="shared" si="21"/>
        <v>0</v>
      </c>
      <c r="BD179" s="3">
        <f t="shared" si="21"/>
        <v>0</v>
      </c>
      <c r="BE179" s="3">
        <f t="shared" si="21"/>
        <v>0</v>
      </c>
      <c r="BG179" s="158">
        <f t="shared" si="19"/>
        <v>0</v>
      </c>
    </row>
    <row r="180" spans="3:59" x14ac:dyDescent="0.25"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G180" s="4"/>
    </row>
    <row r="181" spans="3:59" ht="15.75" thickBot="1" x14ac:dyDescent="0.3">
      <c r="C181" s="56" t="s">
        <v>8</v>
      </c>
      <c r="D181" s="56"/>
      <c r="E181" s="56"/>
      <c r="H181" s="57">
        <f>H136-H159-H179</f>
        <v>0</v>
      </c>
      <c r="I181" s="57">
        <f t="shared" ref="I181:AI181" si="22">I136-I159-I179</f>
        <v>0</v>
      </c>
      <c r="J181" s="57">
        <f t="shared" si="22"/>
        <v>0</v>
      </c>
      <c r="K181" s="57">
        <f t="shared" si="22"/>
        <v>0</v>
      </c>
      <c r="L181" s="57">
        <f>L136-L159-L179</f>
        <v>0</v>
      </c>
      <c r="M181" s="57">
        <f t="shared" si="22"/>
        <v>0</v>
      </c>
      <c r="N181" s="57">
        <f t="shared" si="22"/>
        <v>0</v>
      </c>
      <c r="O181" s="57">
        <f t="shared" si="22"/>
        <v>0</v>
      </c>
      <c r="P181" s="57">
        <f t="shared" si="22"/>
        <v>0</v>
      </c>
      <c r="Q181" s="57">
        <f t="shared" si="22"/>
        <v>0</v>
      </c>
      <c r="R181" s="57">
        <f t="shared" si="22"/>
        <v>0</v>
      </c>
      <c r="S181" s="57">
        <f t="shared" si="22"/>
        <v>0</v>
      </c>
      <c r="T181" s="57">
        <f t="shared" si="22"/>
        <v>0</v>
      </c>
      <c r="U181" s="57">
        <f t="shared" si="22"/>
        <v>0</v>
      </c>
      <c r="V181" s="57">
        <f t="shared" si="22"/>
        <v>0</v>
      </c>
      <c r="W181" s="57">
        <f t="shared" si="22"/>
        <v>0</v>
      </c>
      <c r="X181" s="57">
        <f t="shared" si="22"/>
        <v>0</v>
      </c>
      <c r="Y181" s="57">
        <f t="shared" si="22"/>
        <v>0</v>
      </c>
      <c r="Z181" s="57">
        <f t="shared" si="22"/>
        <v>0</v>
      </c>
      <c r="AA181" s="57">
        <f t="shared" si="22"/>
        <v>0</v>
      </c>
      <c r="AB181" s="57">
        <f t="shared" si="22"/>
        <v>0</v>
      </c>
      <c r="AC181" s="57">
        <f t="shared" si="22"/>
        <v>0</v>
      </c>
      <c r="AD181" s="57">
        <f t="shared" si="22"/>
        <v>0</v>
      </c>
      <c r="AE181" s="57">
        <f t="shared" si="22"/>
        <v>0</v>
      </c>
      <c r="AF181" s="57">
        <f t="shared" si="22"/>
        <v>0</v>
      </c>
      <c r="AG181" s="57">
        <f t="shared" si="22"/>
        <v>0</v>
      </c>
      <c r="AH181" s="57">
        <f t="shared" si="22"/>
        <v>0</v>
      </c>
      <c r="AI181" s="57">
        <f t="shared" si="22"/>
        <v>0</v>
      </c>
      <c r="AJ181" s="57">
        <f t="shared" ref="AJ181:BE181" si="23">AJ136-AJ159-AJ179</f>
        <v>0</v>
      </c>
      <c r="AK181" s="57">
        <f t="shared" si="23"/>
        <v>0</v>
      </c>
      <c r="AL181" s="57">
        <f t="shared" si="23"/>
        <v>0</v>
      </c>
      <c r="AM181" s="57">
        <f t="shared" si="23"/>
        <v>0</v>
      </c>
      <c r="AN181" s="57">
        <f t="shared" si="23"/>
        <v>0</v>
      </c>
      <c r="AO181" s="57">
        <f t="shared" si="23"/>
        <v>0</v>
      </c>
      <c r="AP181" s="57">
        <f t="shared" si="23"/>
        <v>0</v>
      </c>
      <c r="AQ181" s="57">
        <f t="shared" si="23"/>
        <v>0</v>
      </c>
      <c r="AR181" s="57">
        <f t="shared" si="23"/>
        <v>0</v>
      </c>
      <c r="AS181" s="57">
        <f t="shared" si="23"/>
        <v>0</v>
      </c>
      <c r="AT181" s="57">
        <f t="shared" si="23"/>
        <v>0</v>
      </c>
      <c r="AU181" s="57">
        <f t="shared" si="23"/>
        <v>0</v>
      </c>
      <c r="AV181" s="57">
        <f t="shared" si="23"/>
        <v>0</v>
      </c>
      <c r="AW181" s="57">
        <f t="shared" si="23"/>
        <v>0</v>
      </c>
      <c r="AX181" s="57">
        <f t="shared" si="23"/>
        <v>0</v>
      </c>
      <c r="AY181" s="57">
        <f t="shared" si="23"/>
        <v>0</v>
      </c>
      <c r="AZ181" s="57">
        <f t="shared" si="23"/>
        <v>0</v>
      </c>
      <c r="BA181" s="57">
        <f t="shared" si="23"/>
        <v>0</v>
      </c>
      <c r="BB181" s="57">
        <f t="shared" si="23"/>
        <v>0</v>
      </c>
      <c r="BC181" s="57">
        <f t="shared" si="23"/>
        <v>0</v>
      </c>
      <c r="BD181" s="57">
        <f t="shared" si="23"/>
        <v>0</v>
      </c>
      <c r="BE181" s="57">
        <f t="shared" si="23"/>
        <v>0</v>
      </c>
      <c r="BG181" s="3">
        <f t="shared" si="19"/>
        <v>0</v>
      </c>
    </row>
    <row r="182" spans="3:59" x14ac:dyDescent="0.25"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3:59" x14ac:dyDescent="0.25"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</sheetData>
  <sheetProtection algorithmName="SHA-512" hashValue="QjX3diUk9gBQQI1lF3+0iI6n5kt0sJwQtKTvidFV8IevLY9qlixDAaryEA7msfhvWODVpQxlMmcgU49jCIFDsw==" saltValue="9hfSAu6n5pFsm8v9EDWa8A==" spinCount="100000" sheet="1" formatCells="0" formatColumns="0" formatRows="0" insertColumns="0" insertRows="0"/>
  <phoneticPr fontId="3" type="noConversion"/>
  <conditionalFormatting sqref="D97:BE97 C98:BE114">
    <cfRule type="expression" dxfId="8" priority="3">
      <formula>$C$97="SKAL IKKE FYLLES UT"</formula>
    </cfRule>
  </conditionalFormatting>
  <conditionalFormatting sqref="E125">
    <cfRule type="expression" dxfId="7" priority="2">
      <formula>$C$97="SKAL IKKE FYLLES UT"</formula>
    </cfRule>
  </conditionalFormatting>
  <conditionalFormatting sqref="E138">
    <cfRule type="expression" dxfId="6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tableParts count="6">
    <tablePart r:id="rId3"/>
    <tablePart r:id="rId4"/>
    <tablePart r:id="rId5"/>
    <tablePart r:id="rId6"/>
    <tablePart r:id="rId7"/>
    <tablePart r:id="rId8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E44:E94 E98:E113 E162:E178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MEG'!$B$31:$B$38</xm:f>
          </x14:formula1>
          <xm:sqref>F44:F94 F98:F113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tabSelected="1" topLeftCell="B1" workbookViewId="0">
      <pane ySplit="3" topLeftCell="A4" activePane="bottomLeft" state="frozen"/>
      <selection pane="bottomLeft" activeCell="G11" sqref="G11"/>
    </sheetView>
  </sheetViews>
  <sheetFormatPr baseColWidth="10" defaultColWidth="11.42578125" defaultRowHeight="15" x14ac:dyDescent="0.25"/>
  <cols>
    <col min="3" max="3" width="47.7109375" bestFit="1" customWidth="1"/>
    <col min="4" max="4" width="61.42578125" bestFit="1" customWidth="1"/>
    <col min="7" max="56" width="12.5703125" customWidth="1"/>
  </cols>
  <sheetData>
    <row r="2" spans="3:56" x14ac:dyDescent="0.2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25">
      <c r="C3" s="1" t="s">
        <v>154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75" x14ac:dyDescent="0.3">
      <c r="C5" s="180" t="s">
        <v>156</v>
      </c>
      <c r="D5" s="181"/>
      <c r="E5" s="181"/>
      <c r="F5" s="181"/>
      <c r="G5" s="182" t="str">
        <f>'(1) Detaljerte budsjetter'!H3</f>
        <v/>
      </c>
      <c r="H5" s="182" t="str">
        <f>'(1) Detaljerte budsjetter'!I3</f>
        <v/>
      </c>
      <c r="I5" s="182" t="str">
        <f>'(1) Detaljerte budsjetter'!J3</f>
        <v/>
      </c>
      <c r="J5" s="182" t="str">
        <f>'(1) Detaljerte budsjetter'!K3</f>
        <v/>
      </c>
      <c r="K5" s="182" t="str">
        <f>'(1) Detaljerte budsjetter'!L3</f>
        <v/>
      </c>
      <c r="L5" s="182" t="str">
        <f>'(1) Detaljerte budsjetter'!M3</f>
        <v/>
      </c>
      <c r="M5" s="182" t="str">
        <f>'(1) Detaljerte budsjetter'!N3</f>
        <v/>
      </c>
      <c r="N5" s="182" t="str">
        <f>'(1) Detaljerte budsjetter'!O3</f>
        <v/>
      </c>
      <c r="O5" s="182" t="str">
        <f>'(1) Detaljerte budsjetter'!P3</f>
        <v/>
      </c>
      <c r="P5" s="182" t="str">
        <f>'(1) Detaljerte budsjetter'!Q3</f>
        <v/>
      </c>
      <c r="Q5" s="182" t="str">
        <f>'(1) Detaljerte budsjetter'!R3</f>
        <v/>
      </c>
      <c r="R5" s="182" t="str">
        <f>'(1) Detaljerte budsjetter'!S3</f>
        <v/>
      </c>
      <c r="S5" s="182" t="str">
        <f>'(1) Detaljerte budsjetter'!T3</f>
        <v/>
      </c>
      <c r="T5" s="182" t="str">
        <f>'(1) Detaljerte budsjetter'!U3</f>
        <v/>
      </c>
      <c r="U5" s="182" t="str">
        <f>'(1) Detaljerte budsjetter'!V3</f>
        <v/>
      </c>
      <c r="V5" s="182" t="str">
        <f>'(1) Detaljerte budsjetter'!W3</f>
        <v/>
      </c>
      <c r="W5" s="182" t="str">
        <f>'(1) Detaljerte budsjetter'!X3</f>
        <v/>
      </c>
      <c r="X5" s="182" t="str">
        <f>'(1) Detaljerte budsjetter'!Y3</f>
        <v/>
      </c>
      <c r="Y5" s="182" t="str">
        <f>'(1) Detaljerte budsjetter'!Z3</f>
        <v/>
      </c>
      <c r="Z5" s="182" t="str">
        <f>'(1) Detaljerte budsjetter'!AA3</f>
        <v/>
      </c>
      <c r="AA5" s="182" t="str">
        <f>'(1) Detaljerte budsjetter'!AB3</f>
        <v/>
      </c>
      <c r="AB5" s="182" t="str">
        <f>'(1) Detaljerte budsjetter'!AC3</f>
        <v/>
      </c>
      <c r="AC5" s="182" t="str">
        <f>'(1) Detaljerte budsjetter'!AD3</f>
        <v/>
      </c>
      <c r="AD5" s="182" t="str">
        <f>'(1) Detaljerte budsjetter'!AE3</f>
        <v/>
      </c>
      <c r="AE5" s="182" t="str">
        <f>'(1) Detaljerte budsjetter'!AF3</f>
        <v/>
      </c>
      <c r="AF5" s="182" t="str">
        <f>'(1) Detaljerte budsjetter'!AG3</f>
        <v/>
      </c>
      <c r="AG5" s="182" t="str">
        <f>'(1) Detaljerte budsjetter'!AH3</f>
        <v/>
      </c>
      <c r="AH5" s="182" t="str">
        <f>'(1) Detaljerte budsjetter'!AI3</f>
        <v/>
      </c>
      <c r="AI5" s="182" t="str">
        <f>'(1) Detaljerte budsjetter'!AJ3</f>
        <v/>
      </c>
      <c r="AJ5" s="182" t="str">
        <f>'(1) Detaljerte budsjetter'!AK3</f>
        <v/>
      </c>
      <c r="AK5" s="182" t="str">
        <f>'(1) Detaljerte budsjetter'!AL3</f>
        <v/>
      </c>
      <c r="AL5" s="182" t="str">
        <f>'(1) Detaljerte budsjetter'!AM3</f>
        <v/>
      </c>
      <c r="AM5" s="182" t="str">
        <f>'(1) Detaljerte budsjetter'!AN3</f>
        <v/>
      </c>
      <c r="AN5" s="182" t="str">
        <f>'(1) Detaljerte budsjetter'!AO3</f>
        <v/>
      </c>
      <c r="AO5" s="182" t="str">
        <f>'(1) Detaljerte budsjetter'!AP3</f>
        <v/>
      </c>
      <c r="AP5" s="182" t="str">
        <f>'(1) Detaljerte budsjetter'!AQ3</f>
        <v/>
      </c>
      <c r="AQ5" s="182" t="str">
        <f>'(1) Detaljerte budsjetter'!AR3</f>
        <v/>
      </c>
      <c r="AR5" s="182" t="str">
        <f>'(1) Detaljerte budsjetter'!AS3</f>
        <v/>
      </c>
      <c r="AS5" s="182" t="str">
        <f>'(1) Detaljerte budsjetter'!AT3</f>
        <v/>
      </c>
      <c r="AT5" s="182" t="str">
        <f>'(1) Detaljerte budsjetter'!AU3</f>
        <v/>
      </c>
      <c r="AU5" s="182" t="str">
        <f>'(1) Detaljerte budsjetter'!AV3</f>
        <v/>
      </c>
      <c r="AV5" s="182" t="str">
        <f>'(1) Detaljerte budsjetter'!AW3</f>
        <v/>
      </c>
      <c r="AW5" s="182" t="str">
        <f>'(1) Detaljerte budsjetter'!AX3</f>
        <v/>
      </c>
      <c r="AX5" s="182" t="str">
        <f>'(1) Detaljerte budsjetter'!AY3</f>
        <v/>
      </c>
      <c r="AY5" s="182" t="str">
        <f>'(1) Detaljerte budsjetter'!AZ3</f>
        <v/>
      </c>
      <c r="AZ5" s="182" t="str">
        <f>'(1) Detaljerte budsjetter'!BA3</f>
        <v/>
      </c>
      <c r="BA5" s="182" t="str">
        <f>'(1) Detaljerte budsjetter'!BB3</f>
        <v/>
      </c>
      <c r="BB5" s="182" t="str">
        <f>'(1) Detaljerte budsjetter'!BC3</f>
        <v/>
      </c>
      <c r="BC5" s="182" t="str">
        <f>'(1) Detaljerte budsjetter'!BD3</f>
        <v/>
      </c>
      <c r="BD5" s="182" t="str">
        <f>'(1) Detaljerte budsjetter'!BE3</f>
        <v/>
      </c>
    </row>
    <row r="6" spans="3:56" x14ac:dyDescent="0.25">
      <c r="C6" t="s">
        <v>157</v>
      </c>
    </row>
    <row r="7" spans="3:56" x14ac:dyDescent="0.25">
      <c r="C7" t="s">
        <v>161</v>
      </c>
    </row>
    <row r="9" spans="3:56" x14ac:dyDescent="0.25">
      <c r="C9" s="1" t="s">
        <v>64</v>
      </c>
      <c r="D9" s="1" t="s">
        <v>97</v>
      </c>
      <c r="E9" s="1"/>
      <c r="F9" s="1"/>
      <c r="G9" s="1" t="s">
        <v>45</v>
      </c>
    </row>
    <row r="10" spans="3:56" x14ac:dyDescent="0.25">
      <c r="C10" s="26" t="s">
        <v>230</v>
      </c>
      <c r="D10" s="79" t="s">
        <v>234</v>
      </c>
      <c r="E10" s="80"/>
      <c r="F10" s="81"/>
      <c r="G10" s="82" t="str">
        <f>VLOOKUP($C$10,'Forutsetninger ENOVA (skjules)'!$K$1:$CJ$5,MATCH('(1) Detaljerte budsjetter'!H1,'Forutsetninger ENOVA (skjules)'!$K$1:$CJ$1))</f>
        <v>(1) Kvotepliktig utslipp (unntatt petroleum og innsatsfordelingen)</v>
      </c>
      <c r="H10" s="82" t="str">
        <f>VLOOKUP($C$10,'Forutsetninger ENOVA (skjules)'!$K$1:$CJ$6,MATCH('(1) Detaljerte budsjetter'!I1,'Forutsetninger ENOVA (skjules)'!$K$1:$CJ$1))</f>
        <v>(1) Kvotepliktig utslipp (unntatt petroleum og innsatsfordelingen)</v>
      </c>
      <c r="I10" s="82" t="str">
        <f>VLOOKUP($C$10,'Forutsetninger ENOVA (skjules)'!$K$1:$CJ$6,MATCH('(1) Detaljerte budsjetter'!J1,'Forutsetninger ENOVA (skjules)'!$K$1:$CJ$1))</f>
        <v>(1) Kvotepliktig utslipp (unntatt petroleum og innsatsfordelingen)</v>
      </c>
      <c r="J10" s="82" t="str">
        <f>VLOOKUP($C$10,'Forutsetninger ENOVA (skjules)'!$K$1:$CJ$6,MATCH('(1) Detaljerte budsjetter'!K1,'Forutsetninger ENOVA (skjules)'!$K$1:$CJ$1))</f>
        <v>(1) Kvotepliktig utslipp (unntatt petroleum og innsatsfordelingen)</v>
      </c>
      <c r="K10" s="82" t="str">
        <f>VLOOKUP($C$10,'Forutsetninger ENOVA (skjules)'!$K$1:$CJ$6,MATCH('(1) Detaljerte budsjetter'!L1,'Forutsetninger ENOVA (skjules)'!$K$1:$CJ$1))</f>
        <v>(1) Kvotepliktig utslipp (unntatt petroleum og innsatsfordelingen)</v>
      </c>
      <c r="L10" s="82" t="str">
        <f>VLOOKUP($C$10,'Forutsetninger ENOVA (skjules)'!$K$1:$CJ$6,MATCH('(1) Detaljerte budsjetter'!M1,'Forutsetninger ENOVA (skjules)'!$K$1:$CJ$1))</f>
        <v>(1) Kvotepliktig utslipp (unntatt petroleum og innsatsfordelingen)</v>
      </c>
      <c r="M10" s="82" t="str">
        <f>VLOOKUP($C$10,'Forutsetninger ENOVA (skjules)'!$K$1:$CJ$6,MATCH('(1) Detaljerte budsjetter'!N1,'Forutsetninger ENOVA (skjules)'!$K$1:$CJ$1))</f>
        <v>(1) Kvotepliktig utslipp (unntatt petroleum og innsatsfordelingen)</v>
      </c>
      <c r="N10" s="82" t="str">
        <f>VLOOKUP($C$10,'Forutsetninger ENOVA (skjules)'!$K$1:$CJ$6,MATCH('(1) Detaljerte budsjetter'!O1,'Forutsetninger ENOVA (skjules)'!$K$1:$CJ$1))</f>
        <v>(1) Kvotepliktig utslipp (unntatt petroleum og innsatsfordelingen)</v>
      </c>
      <c r="O10" s="82" t="str">
        <f>VLOOKUP($C$10,'Forutsetninger ENOVA (skjules)'!$K$1:$CJ$6,MATCH('(1) Detaljerte budsjetter'!P1,'Forutsetninger ENOVA (skjules)'!$K$1:$CJ$1))</f>
        <v>(1) Kvotepliktig utslipp (unntatt petroleum og innsatsfordelingen)</v>
      </c>
      <c r="P10" s="82" t="str">
        <f>VLOOKUP($C$10,'Forutsetninger ENOVA (skjules)'!$K$1:$CJ$6,MATCH('(1) Detaljerte budsjetter'!Q1,'Forutsetninger ENOVA (skjules)'!$K$1:$CJ$1))</f>
        <v>(1) Kvotepliktig utslipp (unntatt petroleum og innsatsfordelingen)</v>
      </c>
      <c r="Q10" s="82" t="str">
        <f>VLOOKUP($C$10,'Forutsetninger ENOVA (skjules)'!$K$1:$CJ$6,MATCH('(1) Detaljerte budsjetter'!R1,'Forutsetninger ENOVA (skjules)'!$K$1:$CJ$1))</f>
        <v>(1) Kvotepliktig utslipp (unntatt petroleum og innsatsfordelingen)</v>
      </c>
      <c r="R10" s="82" t="str">
        <f>VLOOKUP($C$10,'Forutsetninger ENOVA (skjules)'!$K$1:$CJ$6,MATCH('(1) Detaljerte budsjetter'!S1,'Forutsetninger ENOVA (skjules)'!$K$1:$CJ$1))</f>
        <v>(1) Kvotepliktig utslipp (unntatt petroleum og innsatsfordelingen)</v>
      </c>
      <c r="S10" s="82" t="str">
        <f>VLOOKUP($C$10,'Forutsetninger ENOVA (skjules)'!$K$1:$CJ$6,MATCH('(1) Detaljerte budsjetter'!T1,'Forutsetninger ENOVA (skjules)'!$K$1:$CJ$1))</f>
        <v>(1) Kvotepliktig utslipp (unntatt petroleum og innsatsfordelingen)</v>
      </c>
      <c r="T10" s="82" t="str">
        <f>VLOOKUP($C$10,'Forutsetninger ENOVA (skjules)'!$K$1:$CJ$6,MATCH('(1) Detaljerte budsjetter'!U1,'Forutsetninger ENOVA (skjules)'!$K$1:$CJ$1))</f>
        <v>(1) Kvotepliktig utslipp (unntatt petroleum og innsatsfordelingen)</v>
      </c>
      <c r="U10" s="82" t="str">
        <f>VLOOKUP($C$10,'Forutsetninger ENOVA (skjules)'!$K$1:$CJ$6,MATCH('(1) Detaljerte budsjetter'!V1,'Forutsetninger ENOVA (skjules)'!$K$1:$CJ$1))</f>
        <v>(1) Kvotepliktig utslipp (unntatt petroleum og innsatsfordelingen)</v>
      </c>
      <c r="V10" s="82" t="str">
        <f>VLOOKUP($C$10,'Forutsetninger ENOVA (skjules)'!$K$1:$CJ$6,MATCH('(1) Detaljerte budsjetter'!W1,'Forutsetninger ENOVA (skjules)'!$K$1:$CJ$1))</f>
        <v>(1) Kvotepliktig utslipp (unntatt petroleum og innsatsfordelingen)</v>
      </c>
      <c r="W10" s="82" t="str">
        <f>VLOOKUP($C$10,'Forutsetninger ENOVA (skjules)'!$K$1:$CJ$6,MATCH('(1) Detaljerte budsjetter'!X1,'Forutsetninger ENOVA (skjules)'!$K$1:$CJ$1))</f>
        <v>(1) Kvotepliktig utslipp (unntatt petroleum og innsatsfordelingen)</v>
      </c>
      <c r="X10" s="82" t="str">
        <f>VLOOKUP($C$10,'Forutsetninger ENOVA (skjules)'!$K$1:$CJ$6,MATCH('(1) Detaljerte budsjetter'!Y1,'Forutsetninger ENOVA (skjules)'!$K$1:$CJ$1))</f>
        <v>(1) Kvotepliktig utslipp (unntatt petroleum og innsatsfordelingen)</v>
      </c>
      <c r="Y10" s="82" t="str">
        <f>VLOOKUP($C$10,'Forutsetninger ENOVA (skjules)'!$K$1:$CJ$6,MATCH('(1) Detaljerte budsjetter'!Z1,'Forutsetninger ENOVA (skjules)'!$K$1:$CJ$1))</f>
        <v>(1) Kvotepliktig utslipp (unntatt petroleum og innsatsfordelingen)</v>
      </c>
      <c r="Z10" s="82" t="str">
        <f>VLOOKUP($C$10,'Forutsetninger ENOVA (skjules)'!$K$1:$CJ$6,MATCH('(1) Detaljerte budsjetter'!AA1,'Forutsetninger ENOVA (skjules)'!$K$1:$CJ$1))</f>
        <v>(1) Kvotepliktig utslipp (unntatt petroleum og innsatsfordelingen)</v>
      </c>
      <c r="AA10" s="82" t="str">
        <f>VLOOKUP($C$10,'Forutsetninger ENOVA (skjules)'!$K$1:$CJ$6,MATCH('(1) Detaljerte budsjetter'!AB1,'Forutsetninger ENOVA (skjules)'!$K$1:$CJ$1))</f>
        <v>(1) Kvotepliktig utslipp (unntatt petroleum og innsatsfordelingen)</v>
      </c>
      <c r="AB10" s="82" t="str">
        <f>VLOOKUP($C$10,'Forutsetninger ENOVA (skjules)'!$K$1:$CJ$6,MATCH('(1) Detaljerte budsjetter'!AC1,'Forutsetninger ENOVA (skjules)'!$K$1:$CJ$1))</f>
        <v>(1) Kvotepliktig utslipp (unntatt petroleum og innsatsfordelingen)</v>
      </c>
      <c r="AC10" s="82" t="str">
        <f>VLOOKUP($C$10,'Forutsetninger ENOVA (skjules)'!$K$1:$CJ$6,MATCH('(1) Detaljerte budsjetter'!AD1,'Forutsetninger ENOVA (skjules)'!$K$1:$CJ$1))</f>
        <v>(1) Kvotepliktig utslipp (unntatt petroleum og innsatsfordelingen)</v>
      </c>
      <c r="AD10" s="82" t="str">
        <f>VLOOKUP($C$10,'Forutsetninger ENOVA (skjules)'!$K$1:$CJ$6,MATCH('(1) Detaljerte budsjetter'!AE1,'Forutsetninger ENOVA (skjules)'!$K$1:$CJ$1))</f>
        <v>(1) Kvotepliktig utslipp (unntatt petroleum og innsatsfordelingen)</v>
      </c>
      <c r="AE10" s="82" t="str">
        <f>VLOOKUP($C$10,'Forutsetninger ENOVA (skjules)'!$K$1:$CJ$6,MATCH('(1) Detaljerte budsjetter'!AF1,'Forutsetninger ENOVA (skjules)'!$K$1:$CJ$1))</f>
        <v>(1) Kvotepliktig utslipp (unntatt petroleum og innsatsfordelingen)</v>
      </c>
      <c r="AF10" s="82" t="str">
        <f>VLOOKUP($C$10,'Forutsetninger ENOVA (skjules)'!$K$1:$CJ$6,MATCH('(1) Detaljerte budsjetter'!AG1,'Forutsetninger ENOVA (skjules)'!$K$1:$CJ$1))</f>
        <v>(1) Kvotepliktig utslipp (unntatt petroleum og innsatsfordelingen)</v>
      </c>
      <c r="AG10" s="82" t="str">
        <f>VLOOKUP($C$10,'Forutsetninger ENOVA (skjules)'!$K$1:$CJ$6,MATCH('(1) Detaljerte budsjetter'!AH1,'Forutsetninger ENOVA (skjules)'!$K$1:$CJ$1))</f>
        <v>(1) Kvotepliktig utslipp (unntatt petroleum og innsatsfordelingen)</v>
      </c>
      <c r="AH10" s="82" t="str">
        <f>VLOOKUP($C$10,'Forutsetninger ENOVA (skjules)'!$K$1:$CJ$6,MATCH('(1) Detaljerte budsjetter'!AI1,'Forutsetninger ENOVA (skjules)'!$K$1:$CJ$1))</f>
        <v>(1) Kvotepliktig utslipp (unntatt petroleum og innsatsfordelingen)</v>
      </c>
      <c r="AI10" s="82" t="str">
        <f>VLOOKUP($C$10,'Forutsetninger ENOVA (skjules)'!$K$1:$CJ$6,MATCH('(1) Detaljerte budsjetter'!AJ1,'Forutsetninger ENOVA (skjules)'!$K$1:$CJ$1))</f>
        <v>(1) Kvotepliktig utslipp (unntatt petroleum og innsatsfordelingen)</v>
      </c>
      <c r="AJ10" s="82" t="str">
        <f>VLOOKUP($C$10,'Forutsetninger ENOVA (skjules)'!$K$1:$CJ$6,MATCH('(1) Detaljerte budsjetter'!AK1,'Forutsetninger ENOVA (skjules)'!$K$1:$CJ$1))</f>
        <v>(1) Kvotepliktig utslipp (unntatt petroleum og innsatsfordelingen)</v>
      </c>
      <c r="AK10" s="82" t="str">
        <f>VLOOKUP($C$10,'Forutsetninger ENOVA (skjules)'!$K$1:$CJ$6,MATCH('(1) Detaljerte budsjetter'!AL1,'Forutsetninger ENOVA (skjules)'!$K$1:$CJ$1))</f>
        <v>(1) Kvotepliktig utslipp (unntatt petroleum og innsatsfordelingen)</v>
      </c>
      <c r="AL10" s="82" t="str">
        <f>VLOOKUP($C$10,'Forutsetninger ENOVA (skjules)'!$K$1:$CJ$6,MATCH('(1) Detaljerte budsjetter'!AM1,'Forutsetninger ENOVA (skjules)'!$K$1:$CJ$1))</f>
        <v>(1) Kvotepliktig utslipp (unntatt petroleum og innsatsfordelingen)</v>
      </c>
      <c r="AM10" s="82" t="str">
        <f>VLOOKUP($C$10,'Forutsetninger ENOVA (skjules)'!$K$1:$CJ$6,MATCH('(1) Detaljerte budsjetter'!AN1,'Forutsetninger ENOVA (skjules)'!$K$1:$CJ$1))</f>
        <v>(1) Kvotepliktig utslipp (unntatt petroleum og innsatsfordelingen)</v>
      </c>
      <c r="AN10" s="82" t="str">
        <f>VLOOKUP($C$10,'Forutsetninger ENOVA (skjules)'!$K$1:$CJ$6,MATCH('(1) Detaljerte budsjetter'!AO1,'Forutsetninger ENOVA (skjules)'!$K$1:$CJ$1))</f>
        <v>(1) Kvotepliktig utslipp (unntatt petroleum og innsatsfordelingen)</v>
      </c>
      <c r="AO10" s="82" t="str">
        <f>VLOOKUP($C$10,'Forutsetninger ENOVA (skjules)'!$K$1:$CJ$6,MATCH('(1) Detaljerte budsjetter'!AP1,'Forutsetninger ENOVA (skjules)'!$K$1:$CJ$1))</f>
        <v>(1) Kvotepliktig utslipp (unntatt petroleum og innsatsfordelingen)</v>
      </c>
      <c r="AP10" s="82" t="str">
        <f>VLOOKUP($C$10,'Forutsetninger ENOVA (skjules)'!$K$1:$CJ$6,MATCH('(1) Detaljerte budsjetter'!AQ1,'Forutsetninger ENOVA (skjules)'!$K$1:$CJ$1))</f>
        <v>(1) Kvotepliktig utslipp (unntatt petroleum og innsatsfordelingen)</v>
      </c>
      <c r="AQ10" s="82" t="str">
        <f>VLOOKUP($C$10,'Forutsetninger ENOVA (skjules)'!$K$1:$CJ$6,MATCH('(1) Detaljerte budsjetter'!AR1,'Forutsetninger ENOVA (skjules)'!$K$1:$CJ$1))</f>
        <v>(1) Kvotepliktig utslipp (unntatt petroleum og innsatsfordelingen)</v>
      </c>
      <c r="AR10" s="82" t="str">
        <f>VLOOKUP($C$10,'Forutsetninger ENOVA (skjules)'!$K$1:$CJ$6,MATCH('(1) Detaljerte budsjetter'!AS1,'Forutsetninger ENOVA (skjules)'!$K$1:$CJ$1))</f>
        <v>(1) Kvotepliktig utslipp (unntatt petroleum og innsatsfordelingen)</v>
      </c>
      <c r="AS10" s="82" t="str">
        <f>VLOOKUP($C$10,'Forutsetninger ENOVA (skjules)'!$K$1:$CJ$6,MATCH('(1) Detaljerte budsjetter'!AT1,'Forutsetninger ENOVA (skjules)'!$K$1:$CJ$1))</f>
        <v>(1) Kvotepliktig utslipp (unntatt petroleum og innsatsfordelingen)</v>
      </c>
      <c r="AT10" s="82" t="str">
        <f>VLOOKUP($C$10,'Forutsetninger ENOVA (skjules)'!$K$1:$CJ$6,MATCH('(1) Detaljerte budsjetter'!AU1,'Forutsetninger ENOVA (skjules)'!$K$1:$CJ$1))</f>
        <v>(1) Kvotepliktig utslipp (unntatt petroleum og innsatsfordelingen)</v>
      </c>
      <c r="AU10" s="82" t="str">
        <f>VLOOKUP($C$10,'Forutsetninger ENOVA (skjules)'!$K$1:$CJ$6,MATCH('(1) Detaljerte budsjetter'!AV1,'Forutsetninger ENOVA (skjules)'!$K$1:$CJ$1))</f>
        <v>(1) Kvotepliktig utslipp (unntatt petroleum og innsatsfordelingen)</v>
      </c>
      <c r="AV10" s="82" t="str">
        <f>VLOOKUP($C$10,'Forutsetninger ENOVA (skjules)'!$K$1:$CJ$6,MATCH('(1) Detaljerte budsjetter'!AW1,'Forutsetninger ENOVA (skjules)'!$K$1:$CJ$1))</f>
        <v>(1) Kvotepliktig utslipp (unntatt petroleum og innsatsfordelingen)</v>
      </c>
      <c r="AW10" s="82" t="str">
        <f>VLOOKUP($C$10,'Forutsetninger ENOVA (skjules)'!$K$1:$CJ$6,MATCH('(1) Detaljerte budsjetter'!AX1,'Forutsetninger ENOVA (skjules)'!$K$1:$CJ$1))</f>
        <v>(1) Kvotepliktig utslipp (unntatt petroleum og innsatsfordelingen)</v>
      </c>
      <c r="AX10" s="82" t="str">
        <f>VLOOKUP($C$10,'Forutsetninger ENOVA (skjules)'!$K$1:$CJ$6,MATCH('(1) Detaljerte budsjetter'!AY1,'Forutsetninger ENOVA (skjules)'!$K$1:$CJ$1))</f>
        <v>(1) Kvotepliktig utslipp (unntatt petroleum og innsatsfordelingen)</v>
      </c>
      <c r="AY10" s="82" t="str">
        <f>VLOOKUP($C$10,'Forutsetninger ENOVA (skjules)'!$K$1:$CJ$6,MATCH('(1) Detaljerte budsjetter'!AZ1,'Forutsetninger ENOVA (skjules)'!$K$1:$CJ$1))</f>
        <v>(1) Kvotepliktig utslipp (unntatt petroleum og innsatsfordelingen)</v>
      </c>
      <c r="AZ10" s="82" t="str">
        <f>VLOOKUP($C$10,'Forutsetninger ENOVA (skjules)'!$K$1:$CJ$6,MATCH('(1) Detaljerte budsjetter'!BA1,'Forutsetninger ENOVA (skjules)'!$K$1:$CJ$1))</f>
        <v>(1) Kvotepliktig utslipp (unntatt petroleum og innsatsfordelingen)</v>
      </c>
      <c r="BA10" s="82" t="str">
        <f>VLOOKUP($C$10,'Forutsetninger ENOVA (skjules)'!$K$1:$CJ$6,MATCH('(1) Detaljerte budsjetter'!BB1,'Forutsetninger ENOVA (skjules)'!$K$1:$CJ$1))</f>
        <v>(1) Kvotepliktig utslipp (unntatt petroleum og innsatsfordelingen)</v>
      </c>
      <c r="BB10" s="82" t="str">
        <f>VLOOKUP($C$10,'Forutsetninger ENOVA (skjules)'!$K$1:$CJ$6,MATCH('(1) Detaljerte budsjetter'!BC1,'Forutsetninger ENOVA (skjules)'!$K$1:$CJ$1))</f>
        <v>(1) Kvotepliktig utslipp (unntatt petroleum og innsatsfordelingen)</v>
      </c>
      <c r="BC10" s="82" t="str">
        <f>VLOOKUP($C$10,'Forutsetninger ENOVA (skjules)'!$K$1:$CJ$6,MATCH('(1) Detaljerte budsjetter'!BD1,'Forutsetninger ENOVA (skjules)'!$K$1:$CJ$1))</f>
        <v>(1) Kvotepliktig utslipp (unntatt petroleum og innsatsfordelingen)</v>
      </c>
      <c r="BD10" s="82" t="str">
        <f>VLOOKUP($C$10,'Forutsetninger ENOVA (skjules)'!$K$1:$CJ$6,MATCH('(1) Detaljerte budsjetter'!BE1,'Forutsetninger ENOVA (skjules)'!$K$1:$CJ$1))</f>
        <v>(1) Kvotepliktig utslipp (unntatt petroleum og innsatsfordelingen)</v>
      </c>
    </row>
    <row r="11" spans="3:56" x14ac:dyDescent="0.25">
      <c r="C11" s="26" t="s">
        <v>252</v>
      </c>
      <c r="D11" s="26"/>
      <c r="E11" s="83"/>
      <c r="F11" s="84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25">
      <c r="C12" s="26" t="s">
        <v>246</v>
      </c>
      <c r="D12" s="26"/>
      <c r="E12" s="83"/>
      <c r="F12" s="84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25">
      <c r="C13" s="26"/>
      <c r="D13" s="26"/>
      <c r="E13" s="83"/>
      <c r="F13" s="84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25">
      <c r="C14" s="26"/>
      <c r="D14" s="26"/>
      <c r="E14" s="83"/>
      <c r="F14" s="84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25">
      <c r="C15" s="26"/>
      <c r="D15" s="26"/>
      <c r="E15" s="83"/>
      <c r="F15" s="84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x14ac:dyDescent="0.25">
      <c r="C16" s="26"/>
      <c r="D16" s="26"/>
      <c r="E16" s="83"/>
      <c r="F16" s="84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25">
      <c r="C17" s="26"/>
      <c r="D17" s="26"/>
      <c r="E17" s="83"/>
      <c r="F17" s="84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25">
      <c r="C18" s="26"/>
      <c r="D18" s="26"/>
      <c r="E18" s="83"/>
      <c r="F18" s="84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25">
      <c r="C19" s="26"/>
      <c r="D19" s="26"/>
      <c r="E19" s="83"/>
      <c r="F19" s="84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25">
      <c r="C20" s="26"/>
      <c r="D20" s="26"/>
      <c r="E20" s="83"/>
      <c r="F20" s="84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25">
      <c r="C21" s="26"/>
      <c r="D21" s="26"/>
      <c r="E21" s="83"/>
      <c r="F21" s="84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25">
      <c r="C22" s="26"/>
      <c r="D22" s="26"/>
      <c r="E22" s="83"/>
      <c r="F22" s="84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25">
      <c r="C23" s="26"/>
      <c r="D23" s="26"/>
      <c r="E23" s="83"/>
      <c r="F23" s="84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25">
      <c r="C24" s="26"/>
      <c r="D24" s="26"/>
      <c r="E24" s="83"/>
      <c r="F24" s="84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25">
      <c r="C25" s="26"/>
      <c r="D25" s="26"/>
      <c r="E25" s="83"/>
      <c r="F25" s="84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25">
      <c r="C26" s="26"/>
      <c r="D26" s="26"/>
      <c r="E26" s="83"/>
      <c r="F26" s="84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25">
      <c r="C27" s="26"/>
      <c r="D27" s="26"/>
      <c r="E27" s="83"/>
      <c r="F27" s="84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25">
      <c r="C28" s="26"/>
      <c r="D28" s="26"/>
      <c r="E28" s="83"/>
      <c r="F28" s="84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25">
      <c r="C29" s="26"/>
      <c r="D29" s="26"/>
      <c r="E29" s="83"/>
      <c r="F29" s="84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75" x14ac:dyDescent="0.3">
      <c r="C50" s="48" t="s">
        <v>195</v>
      </c>
    </row>
    <row r="51" spans="3:56" x14ac:dyDescent="0.25">
      <c r="C51" t="s">
        <v>158</v>
      </c>
    </row>
    <row r="52" spans="3:56" x14ac:dyDescent="0.25">
      <c r="C52" t="s">
        <v>161</v>
      </c>
    </row>
    <row r="54" spans="3:56" x14ac:dyDescent="0.25">
      <c r="C54" s="1" t="s">
        <v>9</v>
      </c>
      <c r="D54" s="1" t="s">
        <v>97</v>
      </c>
      <c r="E54" s="1"/>
      <c r="F54" s="1"/>
      <c r="G54" s="1" t="s">
        <v>45</v>
      </c>
    </row>
    <row r="55" spans="3:56" x14ac:dyDescent="0.25">
      <c r="C55" s="28" t="s">
        <v>10</v>
      </c>
      <c r="D55" s="92" t="s">
        <v>222</v>
      </c>
      <c r="E55" s="80"/>
      <c r="F55" s="93"/>
      <c r="G55" s="82" t="e">
        <f>VLOOKUP($C$55,'Forutsetninger ENOVA (skjules)'!$K$1:$CJ$6,MATCH('(1) Detaljerte budsjetter'!H1,'Forutsetninger ENOVA (skjules)'!$K$1:$CJ$1))</f>
        <v>#N/A</v>
      </c>
      <c r="H55" s="82" t="e">
        <f>VLOOKUP($C$55,'Forutsetninger ENOVA (skjules)'!$K$1:$CJ$6,MATCH('(1) Detaljerte budsjetter'!I1,'Forutsetninger ENOVA (skjules)'!$K$1:$CJ$1))</f>
        <v>#N/A</v>
      </c>
      <c r="I55" s="82" t="e">
        <f>VLOOKUP($C$55,'Forutsetninger ENOVA (skjules)'!$K$1:$CJ$6,MATCH('(1) Detaljerte budsjetter'!J1,'Forutsetninger ENOVA (skjules)'!$K$1:$CJ$1))</f>
        <v>#N/A</v>
      </c>
      <c r="J55" s="82" t="e">
        <f>VLOOKUP($C$55,'Forutsetninger ENOVA (skjules)'!$K$1:$CJ$6,MATCH('(1) Detaljerte budsjetter'!K1,'Forutsetninger ENOVA (skjules)'!$K$1:$CJ$1))</f>
        <v>#N/A</v>
      </c>
      <c r="K55" s="82" t="e">
        <f>VLOOKUP($C$55,'Forutsetninger ENOVA (skjules)'!$K$1:$CJ$6,MATCH('(1) Detaljerte budsjetter'!L1,'Forutsetninger ENOVA (skjules)'!$K$1:$CJ$1))</f>
        <v>#N/A</v>
      </c>
      <c r="L55" s="82" t="e">
        <f>VLOOKUP($C$55,'Forutsetninger ENOVA (skjules)'!$K$1:$CJ$6,MATCH('(1) Detaljerte budsjetter'!M1,'Forutsetninger ENOVA (skjules)'!$K$1:$CJ$1))</f>
        <v>#N/A</v>
      </c>
      <c r="M55" s="82" t="e">
        <f>VLOOKUP($C$55,'Forutsetninger ENOVA (skjules)'!$K$1:$CJ$6,MATCH('(1) Detaljerte budsjetter'!N1,'Forutsetninger ENOVA (skjules)'!$K$1:$CJ$1))</f>
        <v>#N/A</v>
      </c>
      <c r="N55" s="82" t="e">
        <f>VLOOKUP($C$55,'Forutsetninger ENOVA (skjules)'!$K$1:$CJ$6,MATCH('(1) Detaljerte budsjetter'!O1,'Forutsetninger ENOVA (skjules)'!$K$1:$CJ$1))</f>
        <v>#N/A</v>
      </c>
      <c r="O55" s="82" t="e">
        <f>VLOOKUP($C$55,'Forutsetninger ENOVA (skjules)'!$K$1:$CJ$6,MATCH('(1) Detaljerte budsjetter'!P1,'Forutsetninger ENOVA (skjules)'!$K$1:$CJ$1))</f>
        <v>#N/A</v>
      </c>
      <c r="P55" s="82" t="e">
        <f>VLOOKUP($C$55,'Forutsetninger ENOVA (skjules)'!$K$1:$CJ$6,MATCH('(1) Detaljerte budsjetter'!Q1,'Forutsetninger ENOVA (skjules)'!$K$1:$CJ$1))</f>
        <v>#N/A</v>
      </c>
      <c r="Q55" s="82" t="e">
        <f>VLOOKUP($C$55,'Forutsetninger ENOVA (skjules)'!$K$1:$CJ$6,MATCH('(1) Detaljerte budsjetter'!R1,'Forutsetninger ENOVA (skjules)'!$K$1:$CJ$1))</f>
        <v>#N/A</v>
      </c>
      <c r="R55" s="82" t="e">
        <f>VLOOKUP($C$55,'Forutsetninger ENOVA (skjules)'!$K$1:$CJ$6,MATCH('(1) Detaljerte budsjetter'!S1,'Forutsetninger ENOVA (skjules)'!$K$1:$CJ$1))</f>
        <v>#N/A</v>
      </c>
      <c r="S55" s="82" t="e">
        <f>VLOOKUP($C$55,'Forutsetninger ENOVA (skjules)'!$K$1:$CJ$6,MATCH('(1) Detaljerte budsjetter'!T1,'Forutsetninger ENOVA (skjules)'!$K$1:$CJ$1))</f>
        <v>#N/A</v>
      </c>
      <c r="T55" s="82" t="e">
        <f>VLOOKUP($C$55,'Forutsetninger ENOVA (skjules)'!$K$1:$CJ$6,MATCH('(1) Detaljerte budsjetter'!U1,'Forutsetninger ENOVA (skjules)'!$K$1:$CJ$1))</f>
        <v>#N/A</v>
      </c>
      <c r="U55" s="82" t="e">
        <f>VLOOKUP($C$55,'Forutsetninger ENOVA (skjules)'!$K$1:$CJ$6,MATCH('(1) Detaljerte budsjetter'!V1,'Forutsetninger ENOVA (skjules)'!$K$1:$CJ$1))</f>
        <v>#N/A</v>
      </c>
      <c r="V55" s="82" t="e">
        <f>VLOOKUP($C$55,'Forutsetninger ENOVA (skjules)'!$K$1:$CJ$6,MATCH('(1) Detaljerte budsjetter'!W1,'Forutsetninger ENOVA (skjules)'!$K$1:$CJ$1))</f>
        <v>#N/A</v>
      </c>
      <c r="W55" s="82" t="e">
        <f>VLOOKUP($C$55,'Forutsetninger ENOVA (skjules)'!$K$1:$CJ$6,MATCH('(1) Detaljerte budsjetter'!X1,'Forutsetninger ENOVA (skjules)'!$K$1:$CJ$1))</f>
        <v>#N/A</v>
      </c>
      <c r="X55" s="82" t="e">
        <f>VLOOKUP($C$55,'Forutsetninger ENOVA (skjules)'!$K$1:$CJ$6,MATCH('(1) Detaljerte budsjetter'!Y1,'Forutsetninger ENOVA (skjules)'!$K$1:$CJ$1))</f>
        <v>#N/A</v>
      </c>
      <c r="Y55" s="82" t="e">
        <f>VLOOKUP($C$55,'Forutsetninger ENOVA (skjules)'!$K$1:$CJ$6,MATCH('(1) Detaljerte budsjetter'!Z1,'Forutsetninger ENOVA (skjules)'!$K$1:$CJ$1))</f>
        <v>#N/A</v>
      </c>
      <c r="Z55" s="82" t="e">
        <f>VLOOKUP($C$55,'Forutsetninger ENOVA (skjules)'!$K$1:$CJ$6,MATCH('(1) Detaljerte budsjetter'!AA1,'Forutsetninger ENOVA (skjules)'!$K$1:$CJ$1))</f>
        <v>#N/A</v>
      </c>
      <c r="AA55" s="82" t="e">
        <f>VLOOKUP($C$55,'Forutsetninger ENOVA (skjules)'!$K$1:$CJ$6,MATCH('(1) Detaljerte budsjetter'!AB1,'Forutsetninger ENOVA (skjules)'!$K$1:$CJ$1))</f>
        <v>#N/A</v>
      </c>
      <c r="AB55" s="82" t="e">
        <f>VLOOKUP($C$55,'Forutsetninger ENOVA (skjules)'!$K$1:$CJ$6,MATCH('(1) Detaljerte budsjetter'!AC1,'Forutsetninger ENOVA (skjules)'!$K$1:$CJ$1))</f>
        <v>#N/A</v>
      </c>
      <c r="AC55" s="82" t="e">
        <f>VLOOKUP($C$55,'Forutsetninger ENOVA (skjules)'!$K$1:$CJ$6,MATCH('(1) Detaljerte budsjetter'!AD1,'Forutsetninger ENOVA (skjules)'!$K$1:$CJ$1))</f>
        <v>#N/A</v>
      </c>
      <c r="AD55" s="82" t="e">
        <f>VLOOKUP($C$55,'Forutsetninger ENOVA (skjules)'!$K$1:$CJ$6,MATCH('(1) Detaljerte budsjetter'!AE1,'Forutsetninger ENOVA (skjules)'!$K$1:$CJ$1))</f>
        <v>#N/A</v>
      </c>
      <c r="AE55" s="82" t="e">
        <f>VLOOKUP($C$55,'Forutsetninger ENOVA (skjules)'!$K$1:$CJ$6,MATCH('(1) Detaljerte budsjetter'!AF1,'Forutsetninger ENOVA (skjules)'!$K$1:$CJ$1))</f>
        <v>#N/A</v>
      </c>
      <c r="AF55" s="82" t="e">
        <f>VLOOKUP($C$55,'Forutsetninger ENOVA (skjules)'!$K$1:$CJ$6,MATCH('(1) Detaljerte budsjetter'!AG1,'Forutsetninger ENOVA (skjules)'!$K$1:$CJ$1))</f>
        <v>#N/A</v>
      </c>
      <c r="AG55" s="82" t="e">
        <f>VLOOKUP($C$55,'Forutsetninger ENOVA (skjules)'!$K$1:$CJ$6,MATCH('(1) Detaljerte budsjetter'!AH1,'Forutsetninger ENOVA (skjules)'!$K$1:$CJ$1))</f>
        <v>#N/A</v>
      </c>
      <c r="AH55" s="82" t="e">
        <f>VLOOKUP($C$55,'Forutsetninger ENOVA (skjules)'!$K$1:$CJ$6,MATCH('(1) Detaljerte budsjetter'!AI1,'Forutsetninger ENOVA (skjules)'!$K$1:$CJ$1))</f>
        <v>#N/A</v>
      </c>
      <c r="AI55" s="82" t="e">
        <f>VLOOKUP($C$55,'Forutsetninger ENOVA (skjules)'!$K$1:$CJ$6,MATCH('(1) Detaljerte budsjetter'!AJ1,'Forutsetninger ENOVA (skjules)'!$K$1:$CJ$1))</f>
        <v>#N/A</v>
      </c>
      <c r="AJ55" s="82" t="e">
        <f>VLOOKUP($C$55,'Forutsetninger ENOVA (skjules)'!$K$1:$CJ$6,MATCH('(1) Detaljerte budsjetter'!AK1,'Forutsetninger ENOVA (skjules)'!$K$1:$CJ$1))</f>
        <v>#N/A</v>
      </c>
      <c r="AK55" s="82" t="e">
        <f>VLOOKUP($C$55,'Forutsetninger ENOVA (skjules)'!$K$1:$CJ$6,MATCH('(1) Detaljerte budsjetter'!AL1,'Forutsetninger ENOVA (skjules)'!$K$1:$CJ$1))</f>
        <v>#N/A</v>
      </c>
      <c r="AL55" s="82" t="e">
        <f>VLOOKUP($C$55,'Forutsetninger ENOVA (skjules)'!$K$1:$CJ$6,MATCH('(1) Detaljerte budsjetter'!AM1,'Forutsetninger ENOVA (skjules)'!$K$1:$CJ$1))</f>
        <v>#N/A</v>
      </c>
      <c r="AM55" s="82" t="e">
        <f>VLOOKUP($C$55,'Forutsetninger ENOVA (skjules)'!$K$1:$CJ$6,MATCH('(1) Detaljerte budsjetter'!AN1,'Forutsetninger ENOVA (skjules)'!$K$1:$CJ$1))</f>
        <v>#N/A</v>
      </c>
      <c r="AN55" s="82" t="e">
        <f>VLOOKUP($C$55,'Forutsetninger ENOVA (skjules)'!$K$1:$CJ$6,MATCH('(1) Detaljerte budsjetter'!AO1,'Forutsetninger ENOVA (skjules)'!$K$1:$CJ$1))</f>
        <v>#N/A</v>
      </c>
      <c r="AO55" s="82" t="e">
        <f>VLOOKUP($C$55,'Forutsetninger ENOVA (skjules)'!$K$1:$CJ$6,MATCH('(1) Detaljerte budsjetter'!AP1,'Forutsetninger ENOVA (skjules)'!$K$1:$CJ$1))</f>
        <v>#N/A</v>
      </c>
      <c r="AP55" s="82" t="e">
        <f>VLOOKUP($C$55,'Forutsetninger ENOVA (skjules)'!$K$1:$CJ$6,MATCH('(1) Detaljerte budsjetter'!AQ1,'Forutsetninger ENOVA (skjules)'!$K$1:$CJ$1))</f>
        <v>#N/A</v>
      </c>
      <c r="AQ55" s="82" t="e">
        <f>VLOOKUP($C$55,'Forutsetninger ENOVA (skjules)'!$K$1:$CJ$6,MATCH('(1) Detaljerte budsjetter'!AR1,'Forutsetninger ENOVA (skjules)'!$K$1:$CJ$1))</f>
        <v>#N/A</v>
      </c>
      <c r="AR55" s="82" t="e">
        <f>VLOOKUP($C$55,'Forutsetninger ENOVA (skjules)'!$K$1:$CJ$6,MATCH('(1) Detaljerte budsjetter'!AS1,'Forutsetninger ENOVA (skjules)'!$K$1:$CJ$1))</f>
        <v>#N/A</v>
      </c>
      <c r="AS55" s="82" t="e">
        <f>VLOOKUP($C$55,'Forutsetninger ENOVA (skjules)'!$K$1:$CJ$6,MATCH('(1) Detaljerte budsjetter'!AT1,'Forutsetninger ENOVA (skjules)'!$K$1:$CJ$1))</f>
        <v>#N/A</v>
      </c>
      <c r="AT55" s="82" t="e">
        <f>VLOOKUP($C$55,'Forutsetninger ENOVA (skjules)'!$K$1:$CJ$6,MATCH('(1) Detaljerte budsjetter'!AU1,'Forutsetninger ENOVA (skjules)'!$K$1:$CJ$1))</f>
        <v>#N/A</v>
      </c>
      <c r="AU55" s="82" t="e">
        <f>VLOOKUP($C$55,'Forutsetninger ENOVA (skjules)'!$K$1:$CJ$6,MATCH('(1) Detaljerte budsjetter'!AV1,'Forutsetninger ENOVA (skjules)'!$K$1:$CJ$1))</f>
        <v>#N/A</v>
      </c>
      <c r="AV55" s="82" t="e">
        <f>VLOOKUP($C$55,'Forutsetninger ENOVA (skjules)'!$K$1:$CJ$6,MATCH('(1) Detaljerte budsjetter'!AW1,'Forutsetninger ENOVA (skjules)'!$K$1:$CJ$1))</f>
        <v>#N/A</v>
      </c>
      <c r="AW55" s="82" t="e">
        <f>VLOOKUP($C$55,'Forutsetninger ENOVA (skjules)'!$K$1:$CJ$6,MATCH('(1) Detaljerte budsjetter'!AX1,'Forutsetninger ENOVA (skjules)'!$K$1:$CJ$1))</f>
        <v>#N/A</v>
      </c>
      <c r="AX55" s="82" t="e">
        <f>VLOOKUP($C$55,'Forutsetninger ENOVA (skjules)'!$K$1:$CJ$6,MATCH('(1) Detaljerte budsjetter'!AY1,'Forutsetninger ENOVA (skjules)'!$K$1:$CJ$1))</f>
        <v>#N/A</v>
      </c>
      <c r="AY55" s="82" t="e">
        <f>VLOOKUP($C$55,'Forutsetninger ENOVA (skjules)'!$K$1:$CJ$6,MATCH('(1) Detaljerte budsjetter'!AZ1,'Forutsetninger ENOVA (skjules)'!$K$1:$CJ$1))</f>
        <v>#N/A</v>
      </c>
      <c r="AZ55" s="82" t="e">
        <f>VLOOKUP($C$55,'Forutsetninger ENOVA (skjules)'!$K$1:$CJ$6,MATCH('(1) Detaljerte budsjetter'!BA1,'Forutsetninger ENOVA (skjules)'!$K$1:$CJ$1))</f>
        <v>#N/A</v>
      </c>
      <c r="BA55" s="82" t="e">
        <f>VLOOKUP($C$55,'Forutsetninger ENOVA (skjules)'!$K$1:$CJ$6,MATCH('(1) Detaljerte budsjetter'!BB1,'Forutsetninger ENOVA (skjules)'!$K$1:$CJ$1))</f>
        <v>#N/A</v>
      </c>
      <c r="BB55" s="82" t="e">
        <f>VLOOKUP($C$55,'Forutsetninger ENOVA (skjules)'!$K$1:$CJ$6,MATCH('(1) Detaljerte budsjetter'!BC1,'Forutsetninger ENOVA (skjules)'!$K$1:$CJ$1))</f>
        <v>#N/A</v>
      </c>
      <c r="BC55" s="82" t="e">
        <f>VLOOKUP($C$55,'Forutsetninger ENOVA (skjules)'!$K$1:$CJ$6,MATCH('(1) Detaljerte budsjetter'!BD1,'Forutsetninger ENOVA (skjules)'!$K$1:$CJ$1))</f>
        <v>#N/A</v>
      </c>
      <c r="BD55" s="82" t="e">
        <f>VLOOKUP($C$55,'Forutsetninger ENOVA (skjules)'!$K$1:$CJ$6,MATCH('(1) Detaljerte budsjetter'!BE1,'Forutsetninger ENOVA (skjules)'!$K$1:$CJ$1))</f>
        <v>#N/A</v>
      </c>
    </row>
    <row r="56" spans="3:56" x14ac:dyDescent="0.25">
      <c r="C56" s="28"/>
      <c r="D56" s="28"/>
      <c r="E56" s="83"/>
      <c r="F56" s="94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25">
      <c r="C57" s="28"/>
      <c r="D57" s="28"/>
      <c r="E57" s="83"/>
      <c r="F57" s="94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25">
      <c r="C58" s="28"/>
      <c r="D58" s="28"/>
      <c r="E58" s="83"/>
      <c r="F58" s="94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25">
      <c r="C59" s="28"/>
      <c r="D59" s="28"/>
      <c r="E59" s="83"/>
      <c r="F59" s="94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25">
      <c r="C60" s="28"/>
      <c r="D60" s="28"/>
      <c r="E60" s="83"/>
      <c r="F60" s="94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25">
      <c r="C61" s="28"/>
      <c r="D61" s="28"/>
      <c r="E61" s="83"/>
      <c r="F61" s="94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25">
      <c r="C62" s="28"/>
      <c r="D62" s="28"/>
      <c r="E62" s="83"/>
      <c r="F62" s="94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25">
      <c r="C63" s="28"/>
      <c r="D63" s="28"/>
      <c r="E63" s="83"/>
      <c r="F63" s="94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25">
      <c r="C64" s="28"/>
      <c r="D64" s="28"/>
      <c r="E64" s="83"/>
      <c r="F64" s="94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25">
      <c r="C65" s="28"/>
      <c r="D65" s="28"/>
      <c r="E65" s="83"/>
      <c r="F65" s="94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25">
      <c r="C66" s="28"/>
      <c r="D66" s="28"/>
      <c r="E66" s="83"/>
      <c r="F66" s="94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25">
      <c r="C67" s="28"/>
      <c r="D67" s="28"/>
      <c r="E67" s="83"/>
      <c r="F67" s="94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25">
      <c r="C68" s="28"/>
      <c r="D68" s="28"/>
      <c r="E68" s="83"/>
      <c r="F68" s="94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25">
      <c r="C69" s="28"/>
      <c r="D69" s="28"/>
      <c r="E69" s="83"/>
      <c r="F69" s="94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25">
      <c r="C70" s="28"/>
      <c r="D70" s="28"/>
      <c r="E70" s="83"/>
      <c r="F70" s="94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BC4380-97BE-482B-B79C-0CDB220935E6}">
          <x14:formula1>
            <xm:f>'Forutsetninger ENOVA (skjules)'!$B$1:$E$1</xm:f>
          </x14:formula1>
          <xm:sqref>C55</xm:sqref>
        </x14:dataValidation>
        <x14:dataValidation type="list" allowBlank="1" showInputMessage="1" showErrorMessage="1" xr:uid="{6E379DEA-89AC-45DB-9D05-BD89770FE411}">
          <x14:formula1>
            <xm:f>'Forutsetninger ENOVA (skjules)'!$K$2:$K$5</xm:f>
          </x14:formula1>
          <xm:sqref>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sheetPr codeName="Sheet7"/>
  <dimension ref="B2:M51"/>
  <sheetViews>
    <sheetView showGridLines="0" showZeros="0" workbookViewId="0"/>
  </sheetViews>
  <sheetFormatPr baseColWidth="10" defaultColWidth="10.85546875" defaultRowHeight="15" x14ac:dyDescent="0.25"/>
  <cols>
    <col min="2" max="2" width="28.5703125" customWidth="1"/>
    <col min="3" max="13" width="13.140625" customWidth="1"/>
  </cols>
  <sheetData>
    <row r="2" spans="2:13" ht="18.75" x14ac:dyDescent="0.3">
      <c r="B2" s="48" t="s">
        <v>162</v>
      </c>
    </row>
    <row r="3" spans="2:13" x14ac:dyDescent="0.25">
      <c r="B3" t="s">
        <v>169</v>
      </c>
    </row>
    <row r="4" spans="2:13" x14ac:dyDescent="0.25">
      <c r="B4" t="s">
        <v>163</v>
      </c>
    </row>
    <row r="5" spans="2:13" x14ac:dyDescent="0.25">
      <c r="B5" t="s">
        <v>170</v>
      </c>
    </row>
    <row r="8" spans="2:13" ht="18.75" x14ac:dyDescent="0.3">
      <c r="B8" s="48" t="s">
        <v>201</v>
      </c>
    </row>
    <row r="10" spans="2:13" x14ac:dyDescent="0.25">
      <c r="B10" s="155" t="s">
        <v>155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</row>
    <row r="12" spans="2:13" x14ac:dyDescent="0.25">
      <c r="B12" t="s">
        <v>165</v>
      </c>
      <c r="C12" s="52" t="str">
        <f>'(1) Detaljerte budsjetter'!H3</f>
        <v/>
      </c>
      <c r="D12" s="52" t="str">
        <f>'(1) Detaljerte budsjetter'!I3</f>
        <v/>
      </c>
      <c r="E12" s="52" t="str">
        <f>'(1) Detaljerte budsjetter'!J3</f>
        <v/>
      </c>
      <c r="F12" s="52" t="str">
        <f>'(1) Detaljerte budsjetter'!K3</f>
        <v/>
      </c>
      <c r="G12" s="52" t="str">
        <f>'(1) Detaljerte budsjetter'!L3</f>
        <v/>
      </c>
      <c r="H12" s="52" t="str">
        <f>'(1) Detaljerte budsjetter'!M3</f>
        <v/>
      </c>
      <c r="I12" s="52" t="str">
        <f>'(1) Detaljerte budsjetter'!N3</f>
        <v/>
      </c>
      <c r="J12" s="52" t="str">
        <f>'(1) Detaljerte budsjetter'!O3</f>
        <v/>
      </c>
      <c r="K12" s="52" t="str">
        <f>'(1) Detaljerte budsjetter'!P3</f>
        <v/>
      </c>
      <c r="L12" s="52" t="str">
        <f>'(1) Detaljerte budsjetter'!Q3</f>
        <v/>
      </c>
    </row>
    <row r="13" spans="2:13" x14ac:dyDescent="0.25">
      <c r="B13" s="2" t="s">
        <v>5</v>
      </c>
      <c r="C13" s="43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3">
        <f>'(1) Detaljerte budsjetter'!Q1</f>
        <v>9</v>
      </c>
      <c r="M13" s="2" t="s">
        <v>164</v>
      </c>
    </row>
    <row r="14" spans="2:13" x14ac:dyDescent="0.25">
      <c r="B14" s="153" t="s">
        <v>65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6">
        <f>SUM(C14:L14)</f>
        <v>0</v>
      </c>
    </row>
    <row r="15" spans="2:13" x14ac:dyDescent="0.25">
      <c r="B15" s="35" t="s">
        <v>66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6">
        <f t="shared" ref="M15:M17" si="0">SUM(C15:L15)</f>
        <v>0</v>
      </c>
    </row>
    <row r="16" spans="2:13" x14ac:dyDescent="0.25">
      <c r="B16" s="35" t="s">
        <v>67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6">
        <f t="shared" si="0"/>
        <v>0</v>
      </c>
    </row>
    <row r="17" spans="2:13" x14ac:dyDescent="0.25">
      <c r="B17" s="39" t="s">
        <v>68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6">
        <f t="shared" si="0"/>
        <v>0</v>
      </c>
    </row>
    <row r="18" spans="2:13" x14ac:dyDescent="0.25">
      <c r="B18" s="2" t="s">
        <v>164</v>
      </c>
      <c r="C18" s="55">
        <f>SUM(C14:C17)</f>
        <v>0</v>
      </c>
      <c r="D18" s="55">
        <f t="shared" ref="D18:L18" si="1">SUM(D14:D17)</f>
        <v>0</v>
      </c>
      <c r="E18" s="55">
        <f t="shared" si="1"/>
        <v>0</v>
      </c>
      <c r="F18" s="55">
        <f t="shared" si="1"/>
        <v>0</v>
      </c>
      <c r="G18" s="55">
        <f t="shared" si="1"/>
        <v>0</v>
      </c>
      <c r="H18" s="55">
        <f t="shared" si="1"/>
        <v>0</v>
      </c>
      <c r="I18" s="55">
        <f t="shared" si="1"/>
        <v>0</v>
      </c>
      <c r="J18" s="55">
        <f t="shared" si="1"/>
        <v>0</v>
      </c>
      <c r="K18" s="55">
        <f t="shared" si="1"/>
        <v>0</v>
      </c>
      <c r="L18" s="55">
        <f t="shared" si="1"/>
        <v>0</v>
      </c>
      <c r="M18" s="3">
        <f>SUM(C18:L18)</f>
        <v>0</v>
      </c>
    </row>
    <row r="19" spans="2:13" x14ac:dyDescent="0.25">
      <c r="B19" t="s">
        <v>166</v>
      </c>
      <c r="C19" s="156" t="b">
        <f>C18='(1) Detaljerte budsjetter'!H116</f>
        <v>1</v>
      </c>
      <c r="D19" s="156" t="b">
        <f>D18='(1) Detaljerte budsjetter'!I116</f>
        <v>1</v>
      </c>
      <c r="E19" s="156" t="b">
        <f>E18='(1) Detaljerte budsjetter'!J116</f>
        <v>1</v>
      </c>
      <c r="F19" s="156" t="b">
        <f>F18='(1) Detaljerte budsjetter'!K116</f>
        <v>1</v>
      </c>
      <c r="G19" s="156" t="b">
        <f>G18='(1) Detaljerte budsjetter'!L116</f>
        <v>1</v>
      </c>
      <c r="H19" s="156" t="b">
        <f>H18='(1) Detaljerte budsjetter'!M116</f>
        <v>1</v>
      </c>
      <c r="I19" s="156" t="b">
        <f>I18='(1) Detaljerte budsjetter'!N116</f>
        <v>1</v>
      </c>
      <c r="J19" s="156" t="b">
        <f>J18='(1) Detaljerte budsjetter'!O116</f>
        <v>1</v>
      </c>
      <c r="K19" s="156" t="b">
        <f>K18='(1) Detaljerte budsjetter'!P116</f>
        <v>1</v>
      </c>
      <c r="L19" s="156" t="b">
        <f>L18='(1) Detaljerte budsjetter'!Q116</f>
        <v>1</v>
      </c>
    </row>
    <row r="20" spans="2:13" x14ac:dyDescent="0.25">
      <c r="B20" t="s">
        <v>203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25">
      <c r="B21" t="s">
        <v>167</v>
      </c>
      <c r="C21" s="52" t="str">
        <f t="shared" ref="C21:L21" si="2">IF(AND(C12&lt;&gt;"INVESTERING",SUM(C14:C17)&lt;&gt;0),"FALSE","TRUE")</f>
        <v>TRUE</v>
      </c>
      <c r="D21" s="52" t="str">
        <f t="shared" si="2"/>
        <v>TRUE</v>
      </c>
      <c r="E21" s="52" t="str">
        <f t="shared" si="2"/>
        <v>TRUE</v>
      </c>
      <c r="F21" s="52" t="str">
        <f t="shared" si="2"/>
        <v>TRUE</v>
      </c>
      <c r="G21" s="52" t="str">
        <f t="shared" si="2"/>
        <v>TRUE</v>
      </c>
      <c r="H21" s="52" t="str">
        <f t="shared" si="2"/>
        <v>TRUE</v>
      </c>
      <c r="I21" s="52" t="str">
        <f t="shared" si="2"/>
        <v>TRUE</v>
      </c>
      <c r="J21" s="52" t="str">
        <f t="shared" si="2"/>
        <v>TRUE</v>
      </c>
      <c r="K21" s="52" t="str">
        <f t="shared" si="2"/>
        <v>TRUE</v>
      </c>
      <c r="L21" s="52" t="str">
        <f t="shared" si="2"/>
        <v>TRUE</v>
      </c>
    </row>
    <row r="24" spans="2:13" x14ac:dyDescent="0.25">
      <c r="B24" s="154" t="s">
        <v>168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</row>
    <row r="26" spans="2:13" x14ac:dyDescent="0.2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3">
        <f t="shared" si="3"/>
        <v>9</v>
      </c>
      <c r="M26" s="153" t="str">
        <f t="shared" si="3"/>
        <v>Totalt</v>
      </c>
    </row>
    <row r="27" spans="2:13" x14ac:dyDescent="0.25">
      <c r="B27" s="35" t="s">
        <v>65</v>
      </c>
      <c r="C27" s="4">
        <f>SUMIF('(1) Detaljerte budsjetter'!$E$162:$E$178,Kontrolltabeller!$B27,'(1) Detaljerte budsjetter'!H$162:H$178)</f>
        <v>0</v>
      </c>
      <c r="D27" s="4">
        <f>SUMIF('(1) Detaljerte budsjetter'!$E$162:$E$178,Kontrolltabeller!$B27,'(1) Detaljerte budsjetter'!I$162:I$178)</f>
        <v>0</v>
      </c>
      <c r="E27" s="4">
        <f>SUMIF('(1) Detaljerte budsjetter'!$E$162:$E$178,Kontrolltabeller!$B27,'(1) Detaljerte budsjetter'!J$162:J$178)</f>
        <v>0</v>
      </c>
      <c r="F27" s="4">
        <f>SUMIF('(1) Detaljerte budsjetter'!$E$162:$E$178,Kontrolltabeller!$B27,'(1) Detaljerte budsjetter'!K$162:K$178)</f>
        <v>0</v>
      </c>
      <c r="G27" s="4">
        <f>SUMIF('(1) Detaljerte budsjetter'!$E$162:$E$178,Kontrolltabeller!$B27,'(1) Detaljerte budsjetter'!L$162:L$178)</f>
        <v>0</v>
      </c>
      <c r="H27" s="4">
        <f>SUMIF('(1) Detaljerte budsjetter'!$E$162:$E$178,Kontrolltabeller!$B27,'(1) Detaljerte budsjetter'!M$162:M$178)</f>
        <v>0</v>
      </c>
      <c r="I27" s="4">
        <f>SUMIF('(1) Detaljerte budsjetter'!$E$162:$E$178,Kontrolltabeller!$B27,'(1) Detaljerte budsjetter'!N$162:N$178)</f>
        <v>0</v>
      </c>
      <c r="J27" s="4">
        <f>SUMIF('(1) Detaljerte budsjetter'!$E$162:$E$178,Kontrolltabeller!$B27,'(1) Detaljerte budsjetter'!O$162:O$178)</f>
        <v>0</v>
      </c>
      <c r="K27" s="4">
        <f>SUMIF('(1) Detaljerte budsjetter'!$E$162:$E$178,Kontrolltabeller!$B27,'(1) Detaljerte budsjetter'!P$162:P$178)</f>
        <v>0</v>
      </c>
      <c r="L27" s="4">
        <f>SUMIF('(1) Detaljerte budsjetter'!$E$162:$E$178,Kontrolltabeller!$B27,'(1) Detaljerte budsjetter'!Q$162:Q$178)</f>
        <v>0</v>
      </c>
      <c r="M27" s="157">
        <f>SUM(C27:L27)</f>
        <v>0</v>
      </c>
    </row>
    <row r="28" spans="2:13" x14ac:dyDescent="0.25">
      <c r="B28" s="35" t="s">
        <v>66</v>
      </c>
      <c r="C28" s="4">
        <f>SUMIF('(1) Detaljerte budsjetter'!$E$162:$E$178,Kontrolltabeller!$B28,'(1) Detaljerte budsjetter'!H$162:H$178)</f>
        <v>0</v>
      </c>
      <c r="D28" s="4">
        <f>SUMIF('(1) Detaljerte budsjetter'!$E$162:$E$178,Kontrolltabeller!$B28,'(1) Detaljerte budsjetter'!I$162:I$178)</f>
        <v>0</v>
      </c>
      <c r="E28" s="4">
        <f>SUMIF('(1) Detaljerte budsjetter'!$E$162:$E$178,Kontrolltabeller!$B28,'(1) Detaljerte budsjetter'!J$162:J$178)</f>
        <v>0</v>
      </c>
      <c r="F28" s="4">
        <f>SUMIF('(1) Detaljerte budsjetter'!$E$162:$E$178,Kontrolltabeller!$B28,'(1) Detaljerte budsjetter'!K$162:K$178)</f>
        <v>0</v>
      </c>
      <c r="G28" s="4">
        <f>SUMIF('(1) Detaljerte budsjetter'!$E$162:$E$178,Kontrolltabeller!$B28,'(1) Detaljerte budsjetter'!L$162:L$178)</f>
        <v>0</v>
      </c>
      <c r="H28" s="4">
        <f>SUMIF('(1) Detaljerte budsjetter'!$E$162:$E$178,Kontrolltabeller!$B28,'(1) Detaljerte budsjetter'!M$162:M$178)</f>
        <v>0</v>
      </c>
      <c r="I28" s="4">
        <f>SUMIF('(1) Detaljerte budsjetter'!$E$162:$E$178,Kontrolltabeller!$B28,'(1) Detaljerte budsjetter'!N$162:N$178)</f>
        <v>0</v>
      </c>
      <c r="J28" s="4">
        <f>SUMIF('(1) Detaljerte budsjetter'!$E$162:$E$178,Kontrolltabeller!$B28,'(1) Detaljerte budsjetter'!O$162:O$178)</f>
        <v>0</v>
      </c>
      <c r="K28" s="4">
        <f>SUMIF('(1) Detaljerte budsjetter'!$E$162:$E$178,Kontrolltabeller!$B28,'(1) Detaljerte budsjetter'!P$162:P$178)</f>
        <v>0</v>
      </c>
      <c r="L28" s="4">
        <f>SUMIF('(1) Detaljerte budsjetter'!$E$162:$E$178,Kontrolltabeller!$B28,'(1) Detaljerte budsjetter'!Q$162:Q$178)</f>
        <v>0</v>
      </c>
      <c r="M28" s="46">
        <f t="shared" ref="M28:M30" si="4">SUM(C28:L28)</f>
        <v>0</v>
      </c>
    </row>
    <row r="29" spans="2:13" x14ac:dyDescent="0.25">
      <c r="B29" s="35" t="s">
        <v>67</v>
      </c>
      <c r="C29" s="4">
        <f>SUMIF('(1) Detaljerte budsjetter'!$E$162:$E$178,Kontrolltabeller!$B29,'(1) Detaljerte budsjetter'!H$162:H$178)</f>
        <v>0</v>
      </c>
      <c r="D29" s="4">
        <f>SUMIF('(1) Detaljerte budsjetter'!$E$162:$E$178,Kontrolltabeller!$B29,'(1) Detaljerte budsjetter'!I$162:I$178)</f>
        <v>0</v>
      </c>
      <c r="E29" s="4">
        <f>SUMIF('(1) Detaljerte budsjetter'!$E$162:$E$178,Kontrolltabeller!$B29,'(1) Detaljerte budsjetter'!J$162:J$178)</f>
        <v>0</v>
      </c>
      <c r="F29" s="4">
        <f>SUMIF('(1) Detaljerte budsjetter'!$E$162:$E$178,Kontrolltabeller!$B29,'(1) Detaljerte budsjetter'!K$162:K$178)</f>
        <v>0</v>
      </c>
      <c r="G29" s="4">
        <f>SUMIF('(1) Detaljerte budsjetter'!$E$162:$E$178,Kontrolltabeller!$B29,'(1) Detaljerte budsjetter'!L$162:L$178)</f>
        <v>0</v>
      </c>
      <c r="H29" s="4">
        <f>SUMIF('(1) Detaljerte budsjetter'!$E$162:$E$178,Kontrolltabeller!$B29,'(1) Detaljerte budsjetter'!M$162:M$178)</f>
        <v>0</v>
      </c>
      <c r="I29" s="4">
        <f>SUMIF('(1) Detaljerte budsjetter'!$E$162:$E$178,Kontrolltabeller!$B29,'(1) Detaljerte budsjetter'!N$162:N$178)</f>
        <v>0</v>
      </c>
      <c r="J29" s="4">
        <f>SUMIF('(1) Detaljerte budsjetter'!$E$162:$E$178,Kontrolltabeller!$B29,'(1) Detaljerte budsjetter'!O$162:O$178)</f>
        <v>0</v>
      </c>
      <c r="K29" s="4">
        <f>SUMIF('(1) Detaljerte budsjetter'!$E$162:$E$178,Kontrolltabeller!$B29,'(1) Detaljerte budsjetter'!P$162:P$178)</f>
        <v>0</v>
      </c>
      <c r="L29" s="4">
        <f>SUMIF('(1) Detaljerte budsjetter'!$E$162:$E$178,Kontrolltabeller!$B29,'(1) Detaljerte budsjetter'!Q$162:Q$178)</f>
        <v>0</v>
      </c>
      <c r="M29" s="46">
        <f t="shared" si="4"/>
        <v>0</v>
      </c>
    </row>
    <row r="30" spans="2:13" x14ac:dyDescent="0.25">
      <c r="B30" s="35" t="s">
        <v>68</v>
      </c>
      <c r="C30" s="4">
        <f>SUMIF('(1) Detaljerte budsjetter'!$E$162:$E$178,Kontrolltabeller!$B30,'(1) Detaljerte budsjetter'!H$162:H$178)</f>
        <v>0</v>
      </c>
      <c r="D30" s="4">
        <f>SUMIF('(1) Detaljerte budsjetter'!$E$162:$E$178,Kontrolltabeller!$B30,'(1) Detaljerte budsjetter'!I$162:I$178)</f>
        <v>0</v>
      </c>
      <c r="E30" s="4">
        <f>SUMIF('(1) Detaljerte budsjetter'!$E$162:$E$178,Kontrolltabeller!$B30,'(1) Detaljerte budsjetter'!J$162:J$178)</f>
        <v>0</v>
      </c>
      <c r="F30" s="4">
        <f>SUMIF('(1) Detaljerte budsjetter'!$E$162:$E$178,Kontrolltabeller!$B30,'(1) Detaljerte budsjetter'!K$162:K$178)</f>
        <v>0</v>
      </c>
      <c r="G30" s="4">
        <f>SUMIF('(1) Detaljerte budsjetter'!$E$162:$E$178,Kontrolltabeller!$B30,'(1) Detaljerte budsjetter'!L$162:L$178)</f>
        <v>0</v>
      </c>
      <c r="H30" s="4">
        <f>SUMIF('(1) Detaljerte budsjetter'!$E$162:$E$178,Kontrolltabeller!$B30,'(1) Detaljerte budsjetter'!M$162:M$178)</f>
        <v>0</v>
      </c>
      <c r="I30" s="4">
        <f>SUMIF('(1) Detaljerte budsjetter'!$E$162:$E$178,Kontrolltabeller!$B30,'(1) Detaljerte budsjetter'!N$162:N$178)</f>
        <v>0</v>
      </c>
      <c r="J30" s="4">
        <f>SUMIF('(1) Detaljerte budsjetter'!$E$162:$E$178,Kontrolltabeller!$B30,'(1) Detaljerte budsjetter'!O$162:O$178)</f>
        <v>0</v>
      </c>
      <c r="K30" s="4">
        <f>SUMIF('(1) Detaljerte budsjetter'!$E$162:$E$178,Kontrolltabeller!$B30,'(1) Detaljerte budsjetter'!P$162:P$178)</f>
        <v>0</v>
      </c>
      <c r="L30" s="4">
        <f>SUMIF('(1) Detaljerte budsjetter'!$E$162:$E$178,Kontrolltabeller!$B30,'(1) Detaljerte budsjetter'!Q$162:Q$178)</f>
        <v>0</v>
      </c>
      <c r="M30" s="158">
        <f t="shared" si="4"/>
        <v>0</v>
      </c>
    </row>
    <row r="31" spans="2:13" x14ac:dyDescent="0.25">
      <c r="B31" s="2" t="s">
        <v>164</v>
      </c>
      <c r="C31" s="55">
        <f>SUM(C27:C30)</f>
        <v>0</v>
      </c>
      <c r="D31" s="55">
        <f t="shared" ref="D31:L31" si="5">SUM(D27:D30)</f>
        <v>0</v>
      </c>
      <c r="E31" s="55">
        <f t="shared" si="5"/>
        <v>0</v>
      </c>
      <c r="F31" s="55">
        <f t="shared" si="5"/>
        <v>0</v>
      </c>
      <c r="G31" s="55">
        <f t="shared" si="5"/>
        <v>0</v>
      </c>
      <c r="H31" s="55">
        <f t="shared" si="5"/>
        <v>0</v>
      </c>
      <c r="I31" s="55">
        <f t="shared" si="5"/>
        <v>0</v>
      </c>
      <c r="J31" s="55">
        <f t="shared" si="5"/>
        <v>0</v>
      </c>
      <c r="K31" s="55">
        <f t="shared" si="5"/>
        <v>0</v>
      </c>
      <c r="L31" s="55">
        <f t="shared" si="5"/>
        <v>0</v>
      </c>
      <c r="M31" s="158">
        <f>SUM(C31:L31)</f>
        <v>0</v>
      </c>
    </row>
    <row r="32" spans="2:13" x14ac:dyDescent="0.25">
      <c r="B32" t="s">
        <v>166</v>
      </c>
      <c r="C32" s="52" t="b">
        <f>C31='(1) Detaljerte budsjetter'!H179</f>
        <v>1</v>
      </c>
      <c r="D32" s="52" t="b">
        <f>D31='(1) Detaljerte budsjetter'!I179</f>
        <v>1</v>
      </c>
      <c r="E32" s="52" t="b">
        <f>E31='(1) Detaljerte budsjetter'!J179</f>
        <v>1</v>
      </c>
      <c r="F32" s="52" t="b">
        <f>F31='(1) Detaljerte budsjetter'!K179</f>
        <v>1</v>
      </c>
      <c r="G32" s="52" t="b">
        <f>G31='(1) Detaljerte budsjetter'!L179</f>
        <v>1</v>
      </c>
      <c r="H32" s="52" t="b">
        <f>H31='(1) Detaljerte budsjetter'!M179</f>
        <v>1</v>
      </c>
      <c r="I32" s="52" t="b">
        <f>I31='(1) Detaljerte budsjetter'!N179</f>
        <v>1</v>
      </c>
      <c r="J32" s="52" t="b">
        <f>J31='(1) Detaljerte budsjetter'!O179</f>
        <v>1</v>
      </c>
      <c r="K32" s="52" t="b">
        <f>K31='(1) Detaljerte budsjetter'!P179</f>
        <v>1</v>
      </c>
      <c r="L32" s="52" t="b">
        <f>L31='(1) Detaljerte budsjetter'!Q179</f>
        <v>1</v>
      </c>
    </row>
    <row r="33" spans="2:13" x14ac:dyDescent="0.25">
      <c r="B33" t="s">
        <v>203</v>
      </c>
      <c r="C33" s="4">
        <f>C31-'(1) Detaljerte budsjetter'!H179</f>
        <v>0</v>
      </c>
      <c r="D33" s="4">
        <f>D31-'(1) Detaljerte budsjetter'!I179</f>
        <v>0</v>
      </c>
      <c r="E33" s="4">
        <f>E31-'(1) Detaljerte budsjetter'!J179</f>
        <v>0</v>
      </c>
      <c r="F33" s="4">
        <f>F31-'(1) Detaljerte budsjetter'!K179</f>
        <v>0</v>
      </c>
      <c r="G33" s="4">
        <f>G31-'(1) Detaljerte budsjetter'!L179</f>
        <v>0</v>
      </c>
      <c r="H33" s="4">
        <f>H31-'(1) Detaljerte budsjetter'!M179</f>
        <v>0</v>
      </c>
      <c r="I33" s="4">
        <f>I31-'(1) Detaljerte budsjetter'!N179</f>
        <v>0</v>
      </c>
      <c r="J33" s="4">
        <f>J31-'(1) Detaljerte budsjetter'!O179</f>
        <v>0</v>
      </c>
      <c r="K33" s="4">
        <f>K31-'(1) Detaljerte budsjetter'!P179</f>
        <v>0</v>
      </c>
      <c r="L33" s="4">
        <f>L31-'(1) Detaljerte budsjetter'!Q179</f>
        <v>0</v>
      </c>
    </row>
    <row r="36" spans="2:13" ht="18.75" x14ac:dyDescent="0.3">
      <c r="B36" s="48" t="s">
        <v>202</v>
      </c>
    </row>
    <row r="38" spans="2:13" x14ac:dyDescent="0.25">
      <c r="B38" s="155" t="s">
        <v>155</v>
      </c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</row>
    <row r="40" spans="2:13" x14ac:dyDescent="0.25">
      <c r="B40" s="153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3" t="s">
        <v>164</v>
      </c>
    </row>
    <row r="41" spans="2:13" x14ac:dyDescent="0.25">
      <c r="B41" s="153">
        <f>'LES MEG'!B31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57">
        <f>SUM(C41:L41)</f>
        <v>0</v>
      </c>
    </row>
    <row r="42" spans="2:13" x14ac:dyDescent="0.25">
      <c r="B42" s="35">
        <f>'LES MEG'!B32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6">
        <f t="shared" ref="M42:M48" si="7">SUM(C42:L42)</f>
        <v>0</v>
      </c>
    </row>
    <row r="43" spans="2:13" x14ac:dyDescent="0.25">
      <c r="B43" s="35">
        <f>'LES MEG'!B33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6">
        <f>SUM(C43:L43)</f>
        <v>0</v>
      </c>
    </row>
    <row r="44" spans="2:13" x14ac:dyDescent="0.25">
      <c r="B44" s="35">
        <f>'LES MEG'!B34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6">
        <f t="shared" si="7"/>
        <v>0</v>
      </c>
    </row>
    <row r="45" spans="2:13" x14ac:dyDescent="0.25">
      <c r="B45" s="35">
        <f>'LES MEG'!B35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6">
        <f t="shared" si="7"/>
        <v>0</v>
      </c>
    </row>
    <row r="46" spans="2:13" x14ac:dyDescent="0.25">
      <c r="B46" s="35">
        <f>'LES MEG'!B36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6">
        <f t="shared" si="7"/>
        <v>0</v>
      </c>
    </row>
    <row r="47" spans="2:13" x14ac:dyDescent="0.25">
      <c r="B47" s="35">
        <f>'LES MEG'!B37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6">
        <f t="shared" si="7"/>
        <v>0</v>
      </c>
    </row>
    <row r="48" spans="2:13" x14ac:dyDescent="0.25">
      <c r="B48" s="39">
        <f>'LES MEG'!B38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6">
        <f t="shared" si="7"/>
        <v>0</v>
      </c>
    </row>
    <row r="49" spans="2:13" x14ac:dyDescent="0.25">
      <c r="B49" s="39" t="s">
        <v>164</v>
      </c>
      <c r="C49" s="55">
        <f>SUM(C41:C48)</f>
        <v>0</v>
      </c>
      <c r="D49" s="55">
        <f t="shared" ref="D49:L49" si="8">SUM(D41:D48)</f>
        <v>0</v>
      </c>
      <c r="E49" s="55">
        <f t="shared" si="8"/>
        <v>0</v>
      </c>
      <c r="F49" s="55">
        <f t="shared" si="8"/>
        <v>0</v>
      </c>
      <c r="G49" s="55">
        <f t="shared" si="8"/>
        <v>0</v>
      </c>
      <c r="H49" s="55">
        <f t="shared" si="8"/>
        <v>0</v>
      </c>
      <c r="I49" s="55">
        <f t="shared" si="8"/>
        <v>0</v>
      </c>
      <c r="J49" s="55">
        <f t="shared" si="8"/>
        <v>0</v>
      </c>
      <c r="K49" s="55">
        <f t="shared" si="8"/>
        <v>0</v>
      </c>
      <c r="L49" s="55">
        <f t="shared" si="8"/>
        <v>0</v>
      </c>
      <c r="M49" s="3">
        <f>SUM(C49:L49)</f>
        <v>0</v>
      </c>
    </row>
    <row r="50" spans="2:13" x14ac:dyDescent="0.25">
      <c r="B50" t="s">
        <v>166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25">
      <c r="B51" t="s">
        <v>203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JCMMscrnAGXXhJGurNmAI8LxpZvgnGM5ls/E4hC8g8tfAkbLP9xNr1Hh9xHkVHuM3i/iHgoxO+44S9rGNUYX3A==" saltValue="igaKkMwWrwFEKhI95k61iw==" spinCount="100000" sheet="1" objects="1" scenarios="1"/>
  <conditionalFormatting sqref="C19:L19 C21:L21 C32:L32 C50:L50">
    <cfRule type="cellIs" dxfId="5" priority="4" operator="equal">
      <formula>TRUE</formula>
    </cfRule>
    <cfRule type="cellIs" dxfId="4" priority="5" operator="equal">
      <formula>FALSE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79"/>
  <sheetViews>
    <sheetView showGridLines="0" showZeros="0" zoomScale="80" zoomScaleNormal="80" workbookViewId="0">
      <pane ySplit="18" topLeftCell="A19" activePane="bottomLeft" state="frozen"/>
      <selection pane="bottomLeft" activeCell="B62" sqref="B62"/>
    </sheetView>
  </sheetViews>
  <sheetFormatPr baseColWidth="10" defaultColWidth="11.42578125" defaultRowHeight="15" x14ac:dyDescent="0.25"/>
  <cols>
    <col min="1" max="1" width="11.42578125" style="52"/>
    <col min="2" max="2" width="57.5703125" customWidth="1"/>
    <col min="3" max="3" width="25.28515625" customWidth="1"/>
    <col min="4" max="4" width="15.28515625" customWidth="1"/>
    <col min="5" max="53" width="15.140625" customWidth="1"/>
  </cols>
  <sheetData>
    <row r="1" spans="2:8" ht="0.6" customHeight="1" x14ac:dyDescent="0.25"/>
    <row r="2" spans="2:8" ht="18.75" x14ac:dyDescent="0.3">
      <c r="B2" s="48" t="s">
        <v>240</v>
      </c>
      <c r="C2" s="5"/>
    </row>
    <row r="4" spans="2:8" x14ac:dyDescent="0.25">
      <c r="B4" t="s">
        <v>116</v>
      </c>
      <c r="D4" s="105"/>
      <c r="E4" s="134" t="s">
        <v>238</v>
      </c>
    </row>
    <row r="5" spans="2:8" ht="14.45" customHeight="1" x14ac:dyDescent="0.25">
      <c r="B5" t="s">
        <v>106</v>
      </c>
      <c r="D5" s="3">
        <f>IF('LES MEG'!C23="","Se ark 'LES MEG'",SUM(D53:BA53))</f>
        <v>0</v>
      </c>
      <c r="E5" s="133" t="s">
        <v>239</v>
      </c>
    </row>
    <row r="6" spans="2:8" x14ac:dyDescent="0.25">
      <c r="B6" t="s">
        <v>107</v>
      </c>
      <c r="D6" s="45"/>
      <c r="E6" s="133" t="s">
        <v>196</v>
      </c>
    </row>
    <row r="7" spans="2:8" x14ac:dyDescent="0.25">
      <c r="B7" t="s">
        <v>14</v>
      </c>
      <c r="D7" s="3">
        <f>D5*D6</f>
        <v>0</v>
      </c>
      <c r="E7" s="134" t="s">
        <v>197</v>
      </c>
    </row>
    <row r="8" spans="2:8" x14ac:dyDescent="0.25">
      <c r="F8" s="4"/>
    </row>
    <row r="9" spans="2:8" ht="18.75" x14ac:dyDescent="0.3">
      <c r="B9" s="48" t="s">
        <v>173</v>
      </c>
      <c r="F9" s="4"/>
    </row>
    <row r="10" spans="2:8" ht="14.45" customHeight="1" x14ac:dyDescent="0.25">
      <c r="B10" t="s">
        <v>218</v>
      </c>
      <c r="F10" s="4"/>
    </row>
    <row r="11" spans="2:8" x14ac:dyDescent="0.25">
      <c r="F11" s="4"/>
    </row>
    <row r="12" spans="2:8" x14ac:dyDescent="0.25">
      <c r="B12" s="172"/>
      <c r="C12" s="173" t="s">
        <v>212</v>
      </c>
      <c r="D12" s="174" t="s">
        <v>0</v>
      </c>
      <c r="E12" s="175" t="s">
        <v>172</v>
      </c>
    </row>
    <row r="13" spans="2:8" x14ac:dyDescent="0.25">
      <c r="B13" s="43" t="s">
        <v>76</v>
      </c>
      <c r="C13" s="165">
        <f>D65</f>
        <v>0</v>
      </c>
      <c r="D13" s="164">
        <f>D26</f>
        <v>0</v>
      </c>
      <c r="E13" s="176">
        <f>D35</f>
        <v>0</v>
      </c>
      <c r="H13" s="134"/>
    </row>
    <row r="14" spans="2:8" x14ac:dyDescent="0.25">
      <c r="B14" s="43" t="s">
        <v>13</v>
      </c>
      <c r="C14" s="165" t="e">
        <f>D70</f>
        <v>#DIV/0!</v>
      </c>
      <c r="D14" s="163" t="s">
        <v>95</v>
      </c>
      <c r="E14" s="176" t="s">
        <v>95</v>
      </c>
      <c r="H14" s="134"/>
    </row>
    <row r="15" spans="2:8" x14ac:dyDescent="0.25">
      <c r="D15" s="4"/>
      <c r="E15" s="134"/>
      <c r="F15" s="4"/>
    </row>
    <row r="16" spans="2:8" ht="18.75" x14ac:dyDescent="0.3">
      <c r="B16" s="48" t="s">
        <v>198</v>
      </c>
      <c r="C16" s="5"/>
      <c r="D16" s="4"/>
    </row>
    <row r="17" spans="1:103" x14ac:dyDescent="0.25">
      <c r="B17" s="23" t="s">
        <v>5</v>
      </c>
      <c r="C17" s="23"/>
      <c r="D17" s="52">
        <f>'LES MEG'!C20</f>
        <v>0</v>
      </c>
      <c r="E17" s="52">
        <f>D17+1</f>
        <v>1</v>
      </c>
      <c r="F17" s="52">
        <f t="shared" ref="F17:AF17" si="0">E17+1</f>
        <v>2</v>
      </c>
      <c r="G17" s="52">
        <f t="shared" si="0"/>
        <v>3</v>
      </c>
      <c r="H17" s="52">
        <f t="shared" si="0"/>
        <v>4</v>
      </c>
      <c r="I17" s="52">
        <f t="shared" si="0"/>
        <v>5</v>
      </c>
      <c r="J17" s="52">
        <f t="shared" si="0"/>
        <v>6</v>
      </c>
      <c r="K17" s="52">
        <f t="shared" si="0"/>
        <v>7</v>
      </c>
      <c r="L17" s="52">
        <f t="shared" si="0"/>
        <v>8</v>
      </c>
      <c r="M17" s="52">
        <f t="shared" si="0"/>
        <v>9</v>
      </c>
      <c r="N17" s="52">
        <f t="shared" si="0"/>
        <v>10</v>
      </c>
      <c r="O17" s="52">
        <f t="shared" si="0"/>
        <v>11</v>
      </c>
      <c r="P17" s="52">
        <f t="shared" si="0"/>
        <v>12</v>
      </c>
      <c r="Q17" s="52">
        <f t="shared" si="0"/>
        <v>13</v>
      </c>
      <c r="R17" s="52">
        <f t="shared" si="0"/>
        <v>14</v>
      </c>
      <c r="S17" s="52">
        <f t="shared" si="0"/>
        <v>15</v>
      </c>
      <c r="T17" s="52">
        <f t="shared" si="0"/>
        <v>16</v>
      </c>
      <c r="U17" s="52">
        <f t="shared" si="0"/>
        <v>17</v>
      </c>
      <c r="V17" s="52">
        <f t="shared" si="0"/>
        <v>18</v>
      </c>
      <c r="W17" s="52">
        <f t="shared" si="0"/>
        <v>19</v>
      </c>
      <c r="X17" s="52">
        <f t="shared" si="0"/>
        <v>20</v>
      </c>
      <c r="Y17" s="52">
        <f t="shared" si="0"/>
        <v>21</v>
      </c>
      <c r="Z17" s="52">
        <f t="shared" si="0"/>
        <v>22</v>
      </c>
      <c r="AA17" s="52">
        <f t="shared" si="0"/>
        <v>23</v>
      </c>
      <c r="AB17" s="52">
        <f t="shared" si="0"/>
        <v>24</v>
      </c>
      <c r="AC17" s="52">
        <f t="shared" si="0"/>
        <v>25</v>
      </c>
      <c r="AD17" s="52">
        <f t="shared" si="0"/>
        <v>26</v>
      </c>
      <c r="AE17" s="52">
        <f t="shared" si="0"/>
        <v>27</v>
      </c>
      <c r="AF17" s="52">
        <f t="shared" si="0"/>
        <v>28</v>
      </c>
      <c r="AG17" s="52">
        <f t="shared" ref="AG17:BA17" si="1">AF17+1</f>
        <v>29</v>
      </c>
      <c r="AH17" s="52">
        <f t="shared" si="1"/>
        <v>30</v>
      </c>
      <c r="AI17" s="52">
        <f t="shared" si="1"/>
        <v>31</v>
      </c>
      <c r="AJ17" s="52">
        <f t="shared" si="1"/>
        <v>32</v>
      </c>
      <c r="AK17" s="52">
        <f t="shared" si="1"/>
        <v>33</v>
      </c>
      <c r="AL17" s="52">
        <f t="shared" si="1"/>
        <v>34</v>
      </c>
      <c r="AM17" s="52">
        <f t="shared" si="1"/>
        <v>35</v>
      </c>
      <c r="AN17" s="52">
        <f t="shared" si="1"/>
        <v>36</v>
      </c>
      <c r="AO17" s="52">
        <f t="shared" si="1"/>
        <v>37</v>
      </c>
      <c r="AP17" s="52">
        <f t="shared" si="1"/>
        <v>38</v>
      </c>
      <c r="AQ17" s="52">
        <f t="shared" si="1"/>
        <v>39</v>
      </c>
      <c r="AR17" s="52">
        <f t="shared" si="1"/>
        <v>40</v>
      </c>
      <c r="AS17" s="52">
        <f t="shared" si="1"/>
        <v>41</v>
      </c>
      <c r="AT17" s="52">
        <f t="shared" si="1"/>
        <v>42</v>
      </c>
      <c r="AU17" s="52">
        <f t="shared" si="1"/>
        <v>43</v>
      </c>
      <c r="AV17" s="52">
        <f t="shared" si="1"/>
        <v>44</v>
      </c>
      <c r="AW17" s="52">
        <f t="shared" si="1"/>
        <v>45</v>
      </c>
      <c r="AX17" s="52">
        <f t="shared" si="1"/>
        <v>46</v>
      </c>
      <c r="AY17" s="52">
        <f t="shared" si="1"/>
        <v>47</v>
      </c>
      <c r="AZ17" s="52">
        <f t="shared" si="1"/>
        <v>48</v>
      </c>
      <c r="BA17" s="52">
        <f t="shared" si="1"/>
        <v>49</v>
      </c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</row>
    <row r="18" spans="1:103" x14ac:dyDescent="0.25">
      <c r="B18" t="s">
        <v>154</v>
      </c>
      <c r="D18" s="179">
        <f>'(1) Detaljerte budsjetter'!H2</f>
        <v>0</v>
      </c>
      <c r="E18" s="179">
        <f>'(1) Detaljerte budsjetter'!I2</f>
        <v>1</v>
      </c>
      <c r="F18" s="179">
        <f>'(1) Detaljerte budsjetter'!J2</f>
        <v>2</v>
      </c>
      <c r="G18" s="179">
        <f>'(1) Detaljerte budsjetter'!K2</f>
        <v>3</v>
      </c>
      <c r="H18" s="179">
        <f>'(1) Detaljerte budsjetter'!L2</f>
        <v>4</v>
      </c>
      <c r="I18" s="179">
        <f>'(1) Detaljerte budsjetter'!M2</f>
        <v>5</v>
      </c>
      <c r="J18" s="179">
        <f>'(1) Detaljerte budsjetter'!N2</f>
        <v>6</v>
      </c>
      <c r="K18" s="179">
        <f>'(1) Detaljerte budsjetter'!O2</f>
        <v>7</v>
      </c>
      <c r="L18" s="179">
        <f>'(1) Detaljerte budsjetter'!P2</f>
        <v>8</v>
      </c>
      <c r="M18" s="179">
        <f>'(1) Detaljerte budsjetter'!Q2</f>
        <v>9</v>
      </c>
      <c r="N18" s="179">
        <f>'(1) Detaljerte budsjetter'!R2</f>
        <v>10</v>
      </c>
      <c r="O18" s="179">
        <f>'(1) Detaljerte budsjetter'!S2</f>
        <v>11</v>
      </c>
      <c r="P18" s="179">
        <f>'(1) Detaljerte budsjetter'!T2</f>
        <v>12</v>
      </c>
      <c r="Q18" s="179">
        <f>'(1) Detaljerte budsjetter'!U2</f>
        <v>13</v>
      </c>
      <c r="R18" s="179">
        <f>'(1) Detaljerte budsjetter'!V2</f>
        <v>14</v>
      </c>
      <c r="S18" s="179">
        <f>'(1) Detaljerte budsjetter'!W2</f>
        <v>15</v>
      </c>
      <c r="T18" s="179">
        <f>'(1) Detaljerte budsjetter'!X2</f>
        <v>16</v>
      </c>
      <c r="U18" s="179">
        <f>'(1) Detaljerte budsjetter'!Y2</f>
        <v>17</v>
      </c>
      <c r="V18" s="179">
        <f>'(1) Detaljerte budsjetter'!Z2</f>
        <v>18</v>
      </c>
      <c r="W18" s="179">
        <f>'(1) Detaljerte budsjetter'!AA2</f>
        <v>19</v>
      </c>
      <c r="X18" s="179">
        <f>'(1) Detaljerte budsjetter'!AB2</f>
        <v>20</v>
      </c>
      <c r="Y18" s="179">
        <f>'(1) Detaljerte budsjetter'!AC2</f>
        <v>21</v>
      </c>
      <c r="Z18" s="179">
        <f>'(1) Detaljerte budsjetter'!AD2</f>
        <v>22</v>
      </c>
      <c r="AA18" s="179">
        <f>'(1) Detaljerte budsjetter'!AE2</f>
        <v>23</v>
      </c>
      <c r="AB18" s="179">
        <f>'(1) Detaljerte budsjetter'!AF2</f>
        <v>24</v>
      </c>
      <c r="AC18" s="179">
        <f>'(1) Detaljerte budsjetter'!AG2</f>
        <v>25</v>
      </c>
      <c r="AD18" s="179">
        <f>'(1) Detaljerte budsjetter'!AH2</f>
        <v>26</v>
      </c>
      <c r="AE18" s="179">
        <f>'(1) Detaljerte budsjetter'!AI2</f>
        <v>27</v>
      </c>
      <c r="AF18" s="179">
        <f>'(1) Detaljerte budsjetter'!AJ2</f>
        <v>28</v>
      </c>
      <c r="AG18" s="179">
        <f>'(1) Detaljerte budsjetter'!AK2</f>
        <v>29</v>
      </c>
      <c r="AH18" s="179">
        <f>'(1) Detaljerte budsjetter'!AL2</f>
        <v>30</v>
      </c>
      <c r="AI18" s="179">
        <f>'(1) Detaljerte budsjetter'!AM2</f>
        <v>31</v>
      </c>
      <c r="AJ18" s="179">
        <f>'(1) Detaljerte budsjetter'!AN2</f>
        <v>32</v>
      </c>
      <c r="AK18" s="179">
        <f>'(1) Detaljerte budsjetter'!AO2</f>
        <v>33</v>
      </c>
      <c r="AL18" s="179">
        <f>'(1) Detaljerte budsjetter'!AP2</f>
        <v>34</v>
      </c>
      <c r="AM18" s="179">
        <f>'(1) Detaljerte budsjetter'!AQ2</f>
        <v>35</v>
      </c>
      <c r="AN18" s="179">
        <f>'(1) Detaljerte budsjetter'!AR2</f>
        <v>36</v>
      </c>
      <c r="AO18" s="179">
        <f>'(1) Detaljerte budsjetter'!AS2</f>
        <v>37</v>
      </c>
      <c r="AP18" s="179">
        <f>'(1) Detaljerte budsjetter'!AT2</f>
        <v>38</v>
      </c>
      <c r="AQ18" s="179">
        <f>'(1) Detaljerte budsjetter'!AU2</f>
        <v>39</v>
      </c>
      <c r="AR18" s="179">
        <f>'(1) Detaljerte budsjetter'!AV2</f>
        <v>40</v>
      </c>
      <c r="AS18" s="179">
        <f>'(1) Detaljerte budsjetter'!AW2</f>
        <v>41</v>
      </c>
      <c r="AT18" s="179">
        <f>'(1) Detaljerte budsjetter'!AX2</f>
        <v>42</v>
      </c>
      <c r="AU18" s="179">
        <f>'(1) Detaljerte budsjetter'!AY2</f>
        <v>43</v>
      </c>
      <c r="AV18" s="179">
        <f>'(1) Detaljerte budsjetter'!AZ2</f>
        <v>44</v>
      </c>
      <c r="AW18" s="179">
        <f>'(1) Detaljerte budsjetter'!BA2</f>
        <v>45</v>
      </c>
      <c r="AX18" s="179">
        <f>'(1) Detaljerte budsjetter'!BB2</f>
        <v>46</v>
      </c>
      <c r="AY18" s="179">
        <f>'(1) Detaljerte budsjetter'!BC2</f>
        <v>47</v>
      </c>
      <c r="AZ18" s="179">
        <f>'(1) Detaljerte budsjetter'!BD2</f>
        <v>48</v>
      </c>
      <c r="BA18" s="179">
        <f>'(1) Detaljerte budsjetter'!BE2</f>
        <v>49</v>
      </c>
    </row>
    <row r="19" spans="1:103" x14ac:dyDescent="0.25"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103" x14ac:dyDescent="0.25">
      <c r="B20" s="145" t="s">
        <v>0</v>
      </c>
      <c r="C20" s="146"/>
      <c r="D20" s="159" t="str">
        <f>'(1) Detaljerte budsjetter'!H3</f>
        <v/>
      </c>
      <c r="E20" s="159" t="str">
        <f>'(1) Detaljerte budsjetter'!I3</f>
        <v/>
      </c>
      <c r="F20" s="159" t="str">
        <f>'(1) Detaljerte budsjetter'!J3</f>
        <v/>
      </c>
      <c r="G20" s="159" t="str">
        <f>'(1) Detaljerte budsjetter'!K3</f>
        <v/>
      </c>
      <c r="H20" s="159" t="str">
        <f>'(1) Detaljerte budsjetter'!L3</f>
        <v/>
      </c>
      <c r="I20" s="159" t="str">
        <f>'(1) Detaljerte budsjetter'!M3</f>
        <v/>
      </c>
      <c r="J20" s="159" t="str">
        <f>'(1) Detaljerte budsjetter'!N3</f>
        <v/>
      </c>
      <c r="K20" s="159" t="str">
        <f>'(1) Detaljerte budsjetter'!O3</f>
        <v/>
      </c>
      <c r="L20" s="159" t="str">
        <f>'(1) Detaljerte budsjetter'!P3</f>
        <v/>
      </c>
      <c r="M20" s="159" t="str">
        <f>'(1) Detaljerte budsjetter'!Q3</f>
        <v/>
      </c>
      <c r="N20" s="159" t="str">
        <f>'(1) Detaljerte budsjetter'!R3</f>
        <v/>
      </c>
      <c r="O20" s="159" t="str">
        <f>'(1) Detaljerte budsjetter'!S3</f>
        <v/>
      </c>
      <c r="P20" s="159" t="str">
        <f>'(1) Detaljerte budsjetter'!T3</f>
        <v/>
      </c>
      <c r="Q20" s="159" t="str">
        <f>'(1) Detaljerte budsjetter'!U3</f>
        <v/>
      </c>
      <c r="R20" s="159" t="str">
        <f>'(1) Detaljerte budsjetter'!V3</f>
        <v/>
      </c>
      <c r="S20" s="159" t="str">
        <f>'(1) Detaljerte budsjetter'!W3</f>
        <v/>
      </c>
      <c r="T20" s="159" t="str">
        <f>'(1) Detaljerte budsjetter'!X3</f>
        <v/>
      </c>
      <c r="U20" s="159" t="str">
        <f>'(1) Detaljerte budsjetter'!Y3</f>
        <v/>
      </c>
      <c r="V20" s="159" t="str">
        <f>'(1) Detaljerte budsjetter'!Z3</f>
        <v/>
      </c>
      <c r="W20" s="159" t="str">
        <f>'(1) Detaljerte budsjetter'!AA3</f>
        <v/>
      </c>
      <c r="X20" s="159" t="str">
        <f>'(1) Detaljerte budsjetter'!AB3</f>
        <v/>
      </c>
      <c r="Y20" s="159" t="str">
        <f>'(1) Detaljerte budsjetter'!AC3</f>
        <v/>
      </c>
      <c r="Z20" s="159" t="str">
        <f>'(1) Detaljerte budsjetter'!AD3</f>
        <v/>
      </c>
      <c r="AA20" s="159" t="str">
        <f>'(1) Detaljerte budsjetter'!AE3</f>
        <v/>
      </c>
      <c r="AB20" s="159" t="str">
        <f>'(1) Detaljerte budsjetter'!AF3</f>
        <v/>
      </c>
      <c r="AC20" s="159" t="str">
        <f>'(1) Detaljerte budsjetter'!AG3</f>
        <v/>
      </c>
      <c r="AD20" s="159" t="str">
        <f>'(1) Detaljerte budsjetter'!AH3</f>
        <v/>
      </c>
      <c r="AE20" s="159" t="str">
        <f>'(1) Detaljerte budsjetter'!AI3</f>
        <v/>
      </c>
      <c r="AF20" s="159" t="str">
        <f>'(1) Detaljerte budsjetter'!AJ3</f>
        <v/>
      </c>
      <c r="AG20" s="159" t="str">
        <f>'(1) Detaljerte budsjetter'!AK3</f>
        <v/>
      </c>
      <c r="AH20" s="159" t="str">
        <f>'(1) Detaljerte budsjetter'!AL3</f>
        <v/>
      </c>
      <c r="AI20" s="159" t="str">
        <f>'(1) Detaljerte budsjetter'!AM3</f>
        <v/>
      </c>
      <c r="AJ20" s="159" t="str">
        <f>'(1) Detaljerte budsjetter'!AN3</f>
        <v/>
      </c>
      <c r="AK20" s="159" t="str">
        <f>'(1) Detaljerte budsjetter'!AO3</f>
        <v/>
      </c>
      <c r="AL20" s="159" t="str">
        <f>'(1) Detaljerte budsjetter'!AP3</f>
        <v/>
      </c>
      <c r="AM20" s="159" t="str">
        <f>'(1) Detaljerte budsjetter'!AQ3</f>
        <v/>
      </c>
      <c r="AN20" s="159" t="str">
        <f>'(1) Detaljerte budsjetter'!AR3</f>
        <v/>
      </c>
      <c r="AO20" s="159" t="str">
        <f>'(1) Detaljerte budsjetter'!AS3</f>
        <v/>
      </c>
      <c r="AP20" s="159" t="str">
        <f>'(1) Detaljerte budsjetter'!AT3</f>
        <v/>
      </c>
      <c r="AQ20" s="159" t="str">
        <f>'(1) Detaljerte budsjetter'!AU3</f>
        <v/>
      </c>
      <c r="AR20" s="159" t="str">
        <f>'(1) Detaljerte budsjetter'!AV3</f>
        <v/>
      </c>
      <c r="AS20" s="159" t="str">
        <f>'(1) Detaljerte budsjetter'!AW3</f>
        <v/>
      </c>
      <c r="AT20" s="159" t="str">
        <f>'(1) Detaljerte budsjetter'!AX3</f>
        <v/>
      </c>
      <c r="AU20" s="159" t="str">
        <f>'(1) Detaljerte budsjetter'!AY3</f>
        <v/>
      </c>
      <c r="AV20" s="159" t="str">
        <f>'(1) Detaljerte budsjetter'!AZ3</f>
        <v/>
      </c>
      <c r="AW20" s="159" t="str">
        <f>'(1) Detaljerte budsjetter'!BA3</f>
        <v/>
      </c>
      <c r="AX20" s="159" t="str">
        <f>'(1) Detaljerte budsjetter'!BB3</f>
        <v/>
      </c>
      <c r="AY20" s="159" t="str">
        <f>'(1) Detaljerte budsjetter'!BC3</f>
        <v/>
      </c>
      <c r="AZ20" s="159" t="str">
        <f>'(1) Detaljerte budsjetter'!BD3</f>
        <v/>
      </c>
      <c r="BA20" s="159" t="str">
        <f>'(1) Detaljerte budsjetter'!BE3</f>
        <v/>
      </c>
    </row>
    <row r="21" spans="1:103" x14ac:dyDescent="0.25">
      <c r="A21" s="54"/>
      <c r="B21" t="s">
        <v>1</v>
      </c>
      <c r="D21" s="4">
        <f>'(1) Detaljerte budsjetter'!H17</f>
        <v>0</v>
      </c>
      <c r="E21" s="4">
        <f>'(1) Detaljerte budsjetter'!I17</f>
        <v>0</v>
      </c>
      <c r="F21" s="4">
        <f>'(1) Detaljerte budsjetter'!J17</f>
        <v>0</v>
      </c>
      <c r="G21" s="4">
        <f>'(1) Detaljerte budsjetter'!K17</f>
        <v>0</v>
      </c>
      <c r="H21" s="4">
        <f>'(1) Detaljerte budsjetter'!L17</f>
        <v>0</v>
      </c>
      <c r="I21" s="4">
        <f>'(1) Detaljerte budsjetter'!M17</f>
        <v>0</v>
      </c>
      <c r="J21" s="4">
        <f>'(1) Detaljerte budsjetter'!N17</f>
        <v>0</v>
      </c>
      <c r="K21" s="4">
        <f>'(1) Detaljerte budsjetter'!O17</f>
        <v>0</v>
      </c>
      <c r="L21" s="4">
        <f>'(1) Detaljerte budsjetter'!P17</f>
        <v>0</v>
      </c>
      <c r="M21" s="4">
        <f>'(1) Detaljerte budsjetter'!Q17</f>
        <v>0</v>
      </c>
      <c r="N21" s="4">
        <f>'(1) Detaljerte budsjetter'!R17</f>
        <v>0</v>
      </c>
      <c r="O21" s="4">
        <f>'(1) Detaljerte budsjetter'!S17</f>
        <v>0</v>
      </c>
      <c r="P21" s="4">
        <f>'(1) Detaljerte budsjetter'!T17</f>
        <v>0</v>
      </c>
      <c r="Q21" s="4">
        <f>'(1) Detaljerte budsjetter'!U17</f>
        <v>0</v>
      </c>
      <c r="R21" s="4">
        <f>'(1) Detaljerte budsjetter'!V17</f>
        <v>0</v>
      </c>
      <c r="S21" s="4">
        <f>'(1) Detaljerte budsjetter'!W17</f>
        <v>0</v>
      </c>
      <c r="T21" s="4">
        <f>'(1) Detaljerte budsjetter'!X17</f>
        <v>0</v>
      </c>
      <c r="U21" s="4">
        <f>'(1) Detaljerte budsjetter'!Y17</f>
        <v>0</v>
      </c>
      <c r="V21" s="4">
        <f>'(1) Detaljerte budsjetter'!Z17</f>
        <v>0</v>
      </c>
      <c r="W21" s="4">
        <f>'(1) Detaljerte budsjetter'!AA17</f>
        <v>0</v>
      </c>
      <c r="X21" s="4">
        <f>'(1) Detaljerte budsjetter'!AB17</f>
        <v>0</v>
      </c>
      <c r="Y21" s="4">
        <f>'(1) Detaljerte budsjetter'!AC17</f>
        <v>0</v>
      </c>
      <c r="Z21" s="4">
        <f>'(1) Detaljerte budsjetter'!AD17</f>
        <v>0</v>
      </c>
      <c r="AA21" s="4">
        <f>'(1) Detaljerte budsjetter'!AE17</f>
        <v>0</v>
      </c>
      <c r="AB21" s="4">
        <f>'(1) Detaljerte budsjetter'!AF17</f>
        <v>0</v>
      </c>
      <c r="AC21" s="4">
        <f>'(1) Detaljerte budsjetter'!AG17</f>
        <v>0</v>
      </c>
      <c r="AD21" s="4">
        <f>'(1) Detaljerte budsjetter'!AH17</f>
        <v>0</v>
      </c>
      <c r="AE21" s="4">
        <f>'(1) Detaljerte budsjetter'!AI17</f>
        <v>0</v>
      </c>
      <c r="AF21" s="4">
        <f>'(1) Detaljerte budsjetter'!AJ17</f>
        <v>0</v>
      </c>
      <c r="AG21" s="4">
        <f>'(1) Detaljerte budsjetter'!AK17</f>
        <v>0</v>
      </c>
      <c r="AH21" s="4">
        <f>'(1) Detaljerte budsjetter'!AL17</f>
        <v>0</v>
      </c>
      <c r="AI21" s="4">
        <f>'(1) Detaljerte budsjetter'!AM17</f>
        <v>0</v>
      </c>
      <c r="AJ21" s="4">
        <f>'(1) Detaljerte budsjetter'!AN17</f>
        <v>0</v>
      </c>
      <c r="AK21" s="4">
        <f>'(1) Detaljerte budsjetter'!AO17</f>
        <v>0</v>
      </c>
      <c r="AL21" s="4">
        <f>'(1) Detaljerte budsjetter'!AP17</f>
        <v>0</v>
      </c>
      <c r="AM21" s="4">
        <f>'(1) Detaljerte budsjetter'!AQ17</f>
        <v>0</v>
      </c>
      <c r="AN21" s="4">
        <f>'(1) Detaljerte budsjetter'!AR17</f>
        <v>0</v>
      </c>
      <c r="AO21" s="4">
        <f>'(1) Detaljerte budsjetter'!AS17</f>
        <v>0</v>
      </c>
      <c r="AP21" s="4">
        <f>'(1) Detaljerte budsjetter'!AT17</f>
        <v>0</v>
      </c>
      <c r="AQ21" s="4">
        <f>'(1) Detaljerte budsjetter'!AU17</f>
        <v>0</v>
      </c>
      <c r="AR21" s="4">
        <f>'(1) Detaljerte budsjetter'!AV17</f>
        <v>0</v>
      </c>
      <c r="AS21" s="4">
        <f>'(1) Detaljerte budsjetter'!AW17</f>
        <v>0</v>
      </c>
      <c r="AT21" s="4">
        <f>'(1) Detaljerte budsjetter'!AX17</f>
        <v>0</v>
      </c>
      <c r="AU21" s="4">
        <f>'(1) Detaljerte budsjetter'!AY17</f>
        <v>0</v>
      </c>
      <c r="AV21" s="4">
        <f>'(1) Detaljerte budsjetter'!AZ17</f>
        <v>0</v>
      </c>
      <c r="AW21" s="4">
        <f>'(1) Detaljerte budsjetter'!BA17</f>
        <v>0</v>
      </c>
      <c r="AX21" s="4">
        <f>'(1) Detaljerte budsjetter'!BB17</f>
        <v>0</v>
      </c>
      <c r="AY21" s="4">
        <f>'(1) Detaljerte budsjetter'!BC17</f>
        <v>0</v>
      </c>
      <c r="AZ21" s="4">
        <f>'(1) Detaljerte budsjetter'!BD17</f>
        <v>0</v>
      </c>
      <c r="BA21" s="4">
        <f>'(1) Detaljerte budsjetter'!BE17</f>
        <v>0</v>
      </c>
    </row>
    <row r="22" spans="1:103" x14ac:dyDescent="0.25">
      <c r="A22" s="54"/>
      <c r="B22" t="s">
        <v>2</v>
      </c>
      <c r="D22" s="4">
        <f>'(1) Detaljerte budsjetter'!H41</f>
        <v>0</v>
      </c>
      <c r="E22" s="4">
        <f>'(1) Detaljerte budsjetter'!I41</f>
        <v>0</v>
      </c>
      <c r="F22" s="4">
        <f>'(1) Detaljerte budsjetter'!J41</f>
        <v>0</v>
      </c>
      <c r="G22" s="4">
        <f>'(1) Detaljerte budsjetter'!K41</f>
        <v>0</v>
      </c>
      <c r="H22" s="4">
        <f>'(1) Detaljerte budsjetter'!L41</f>
        <v>0</v>
      </c>
      <c r="I22" s="4">
        <f>'(1) Detaljerte budsjetter'!M41</f>
        <v>0</v>
      </c>
      <c r="J22" s="4">
        <f>'(1) Detaljerte budsjetter'!N41</f>
        <v>0</v>
      </c>
      <c r="K22" s="4">
        <f>'(1) Detaljerte budsjetter'!O41</f>
        <v>0</v>
      </c>
      <c r="L22" s="4">
        <f>'(1) Detaljerte budsjetter'!P41</f>
        <v>0</v>
      </c>
      <c r="M22" s="4">
        <f>'(1) Detaljerte budsjetter'!Q41</f>
        <v>0</v>
      </c>
      <c r="N22" s="4">
        <f>'(1) Detaljerte budsjetter'!R41</f>
        <v>0</v>
      </c>
      <c r="O22" s="4">
        <f>'(1) Detaljerte budsjetter'!S41</f>
        <v>0</v>
      </c>
      <c r="P22" s="4">
        <f>'(1) Detaljerte budsjetter'!T41</f>
        <v>0</v>
      </c>
      <c r="Q22" s="4">
        <f>'(1) Detaljerte budsjetter'!U41</f>
        <v>0</v>
      </c>
      <c r="R22" s="4">
        <f>'(1) Detaljerte budsjetter'!V41</f>
        <v>0</v>
      </c>
      <c r="S22" s="4">
        <f>'(1) Detaljerte budsjetter'!W41</f>
        <v>0</v>
      </c>
      <c r="T22" s="4">
        <f>'(1) Detaljerte budsjetter'!X41</f>
        <v>0</v>
      </c>
      <c r="U22" s="4">
        <f>'(1) Detaljerte budsjetter'!Y41</f>
        <v>0</v>
      </c>
      <c r="V22" s="4">
        <f>'(1) Detaljerte budsjetter'!Z41</f>
        <v>0</v>
      </c>
      <c r="W22" s="4">
        <f>'(1) Detaljerte budsjetter'!AA41</f>
        <v>0</v>
      </c>
      <c r="X22" s="4">
        <f>'(1) Detaljerte budsjetter'!AB41</f>
        <v>0</v>
      </c>
      <c r="Y22" s="4">
        <f>'(1) Detaljerte budsjetter'!AC41</f>
        <v>0</v>
      </c>
      <c r="Z22" s="4">
        <f>'(1) Detaljerte budsjetter'!AD41</f>
        <v>0</v>
      </c>
      <c r="AA22" s="4">
        <f>'(1) Detaljerte budsjetter'!AE41</f>
        <v>0</v>
      </c>
      <c r="AB22" s="4">
        <f>'(1) Detaljerte budsjetter'!AF41</f>
        <v>0</v>
      </c>
      <c r="AC22" s="4">
        <f>'(1) Detaljerte budsjetter'!AG41</f>
        <v>0</v>
      </c>
      <c r="AD22" s="4">
        <f>'(1) Detaljerte budsjetter'!AH41</f>
        <v>0</v>
      </c>
      <c r="AE22" s="4">
        <f>'(1) Detaljerte budsjetter'!AI41</f>
        <v>0</v>
      </c>
      <c r="AF22" s="4">
        <f>'(1) Detaljerte budsjetter'!AJ41</f>
        <v>0</v>
      </c>
      <c r="AG22" s="4">
        <f>'(1) Detaljerte budsjetter'!AK41</f>
        <v>0</v>
      </c>
      <c r="AH22" s="4">
        <f>'(1) Detaljerte budsjetter'!AL41</f>
        <v>0</v>
      </c>
      <c r="AI22" s="4">
        <f>'(1) Detaljerte budsjetter'!AM41</f>
        <v>0</v>
      </c>
      <c r="AJ22" s="4">
        <f>'(1) Detaljerte budsjetter'!AN41</f>
        <v>0</v>
      </c>
      <c r="AK22" s="4">
        <f>'(1) Detaljerte budsjetter'!AO41</f>
        <v>0</v>
      </c>
      <c r="AL22" s="4">
        <f>'(1) Detaljerte budsjetter'!AP41</f>
        <v>0</v>
      </c>
      <c r="AM22" s="4">
        <f>'(1) Detaljerte budsjetter'!AQ41</f>
        <v>0</v>
      </c>
      <c r="AN22" s="4">
        <f>'(1) Detaljerte budsjetter'!AR41</f>
        <v>0</v>
      </c>
      <c r="AO22" s="4">
        <f>'(1) Detaljerte budsjetter'!AS41</f>
        <v>0</v>
      </c>
      <c r="AP22" s="4">
        <f>'(1) Detaljerte budsjetter'!AT41</f>
        <v>0</v>
      </c>
      <c r="AQ22" s="4">
        <f>'(1) Detaljerte budsjetter'!AU41</f>
        <v>0</v>
      </c>
      <c r="AR22" s="4">
        <f>'(1) Detaljerte budsjetter'!AV41</f>
        <v>0</v>
      </c>
      <c r="AS22" s="4">
        <f>'(1) Detaljerte budsjetter'!AW41</f>
        <v>0</v>
      </c>
      <c r="AT22" s="4">
        <f>'(1) Detaljerte budsjetter'!AX41</f>
        <v>0</v>
      </c>
      <c r="AU22" s="4">
        <f>'(1) Detaljerte budsjetter'!AY41</f>
        <v>0</v>
      </c>
      <c r="AV22" s="4">
        <f>'(1) Detaljerte budsjetter'!AZ41</f>
        <v>0</v>
      </c>
      <c r="AW22" s="4">
        <f>'(1) Detaljerte budsjetter'!BA41</f>
        <v>0</v>
      </c>
      <c r="AX22" s="4">
        <f>'(1) Detaljerte budsjetter'!BB41</f>
        <v>0</v>
      </c>
      <c r="AY22" s="4">
        <f>'(1) Detaljerte budsjetter'!BC41</f>
        <v>0</v>
      </c>
      <c r="AZ22" s="4">
        <f>'(1) Detaljerte budsjetter'!BD41</f>
        <v>0</v>
      </c>
      <c r="BA22" s="4">
        <f>'(1) Detaljerte budsjetter'!BE41</f>
        <v>0</v>
      </c>
    </row>
    <row r="23" spans="1:103" x14ac:dyDescent="0.25">
      <c r="A23" s="54"/>
      <c r="B23" t="s">
        <v>80</v>
      </c>
      <c r="D23" s="4">
        <f>'(1) Detaljerte budsjetter'!H114</f>
        <v>0</v>
      </c>
      <c r="E23" s="4">
        <f>'(1) Detaljerte budsjetter'!I114</f>
        <v>0</v>
      </c>
      <c r="F23" s="4">
        <f>'(1) Detaljerte budsjetter'!J114</f>
        <v>0</v>
      </c>
      <c r="G23" s="4">
        <f>'(1) Detaljerte budsjetter'!K114</f>
        <v>0</v>
      </c>
      <c r="H23" s="4">
        <f>'(1) Detaljerte budsjetter'!L114</f>
        <v>0</v>
      </c>
      <c r="I23" s="4">
        <f>'(1) Detaljerte budsjetter'!M114</f>
        <v>0</v>
      </c>
      <c r="J23" s="4">
        <f>'(1) Detaljerte budsjetter'!N114</f>
        <v>0</v>
      </c>
      <c r="K23" s="4">
        <f>'(1) Detaljerte budsjetter'!O114</f>
        <v>0</v>
      </c>
      <c r="L23" s="4">
        <f>'(1) Detaljerte budsjetter'!P114</f>
        <v>0</v>
      </c>
      <c r="M23" s="4">
        <f>'(1) Detaljerte budsjetter'!Q114</f>
        <v>0</v>
      </c>
      <c r="N23" s="4">
        <f>'(1) Detaljerte budsjetter'!R114</f>
        <v>0</v>
      </c>
      <c r="O23" s="4">
        <f>'(1) Detaljerte budsjetter'!S114</f>
        <v>0</v>
      </c>
      <c r="P23" s="4">
        <f>'(1) Detaljerte budsjetter'!T114</f>
        <v>0</v>
      </c>
      <c r="Q23" s="4">
        <f>'(1) Detaljerte budsjetter'!U114</f>
        <v>0</v>
      </c>
      <c r="R23" s="4">
        <f>'(1) Detaljerte budsjetter'!V114</f>
        <v>0</v>
      </c>
      <c r="S23" s="4">
        <f>'(1) Detaljerte budsjetter'!W114</f>
        <v>0</v>
      </c>
      <c r="T23" s="4">
        <f>'(1) Detaljerte budsjetter'!X114</f>
        <v>0</v>
      </c>
      <c r="U23" s="4">
        <f>'(1) Detaljerte budsjetter'!Y114</f>
        <v>0</v>
      </c>
      <c r="V23" s="4">
        <f>'(1) Detaljerte budsjetter'!Z114</f>
        <v>0</v>
      </c>
      <c r="W23" s="4">
        <f>'(1) Detaljerte budsjetter'!AA114</f>
        <v>0</v>
      </c>
      <c r="X23" s="4">
        <f>'(1) Detaljerte budsjetter'!AB114</f>
        <v>0</v>
      </c>
      <c r="Y23" s="4">
        <f>'(1) Detaljerte budsjetter'!AC114</f>
        <v>0</v>
      </c>
      <c r="Z23" s="4">
        <f>'(1) Detaljerte budsjetter'!AD114</f>
        <v>0</v>
      </c>
      <c r="AA23" s="4">
        <f>'(1) Detaljerte budsjetter'!AE114</f>
        <v>0</v>
      </c>
      <c r="AB23" s="4">
        <f>'(1) Detaljerte budsjetter'!AF114</f>
        <v>0</v>
      </c>
      <c r="AC23" s="4">
        <f>'(1) Detaljerte budsjetter'!AG114</f>
        <v>0</v>
      </c>
      <c r="AD23" s="4">
        <f>'(1) Detaljerte budsjetter'!AH114</f>
        <v>0</v>
      </c>
      <c r="AE23" s="4">
        <f>'(1) Detaljerte budsjetter'!AI114</f>
        <v>0</v>
      </c>
      <c r="AF23" s="4">
        <f>'(1) Detaljerte budsjetter'!AJ114</f>
        <v>0</v>
      </c>
      <c r="AG23" s="4">
        <f>'(1) Detaljerte budsjetter'!AK114</f>
        <v>0</v>
      </c>
      <c r="AH23" s="4">
        <f>'(1) Detaljerte budsjetter'!AL114</f>
        <v>0</v>
      </c>
      <c r="AI23" s="4">
        <f>'(1) Detaljerte budsjetter'!AM114</f>
        <v>0</v>
      </c>
      <c r="AJ23" s="4">
        <f>'(1) Detaljerte budsjetter'!AN114</f>
        <v>0</v>
      </c>
      <c r="AK23" s="4">
        <f>'(1) Detaljerte budsjetter'!AO114</f>
        <v>0</v>
      </c>
      <c r="AL23" s="4">
        <f>'(1) Detaljerte budsjetter'!AP114</f>
        <v>0</v>
      </c>
      <c r="AM23" s="4">
        <f>'(1) Detaljerte budsjetter'!AQ114</f>
        <v>0</v>
      </c>
      <c r="AN23" s="4">
        <f>'(1) Detaljerte budsjetter'!AR114</f>
        <v>0</v>
      </c>
      <c r="AO23" s="4">
        <f>'(1) Detaljerte budsjetter'!AS114</f>
        <v>0</v>
      </c>
      <c r="AP23" s="4">
        <f>'(1) Detaljerte budsjetter'!AT114</f>
        <v>0</v>
      </c>
      <c r="AQ23" s="4">
        <f>'(1) Detaljerte budsjetter'!AU114</f>
        <v>0</v>
      </c>
      <c r="AR23" s="4">
        <f>'(1) Detaljerte budsjetter'!AV114</f>
        <v>0</v>
      </c>
      <c r="AS23" s="4">
        <f>'(1) Detaljerte budsjetter'!AW114</f>
        <v>0</v>
      </c>
      <c r="AT23" s="4">
        <f>'(1) Detaljerte budsjetter'!AX114</f>
        <v>0</v>
      </c>
      <c r="AU23" s="4">
        <f>'(1) Detaljerte budsjetter'!AY114</f>
        <v>0</v>
      </c>
      <c r="AV23" s="4">
        <f>'(1) Detaljerte budsjetter'!AZ114</f>
        <v>0</v>
      </c>
      <c r="AW23" s="4">
        <f>'(1) Detaljerte budsjetter'!BA114</f>
        <v>0</v>
      </c>
      <c r="AX23" s="4">
        <f>'(1) Detaljerte budsjetter'!BB114</f>
        <v>0</v>
      </c>
      <c r="AY23" s="4">
        <f>'(1) Detaljerte budsjetter'!BC114</f>
        <v>0</v>
      </c>
      <c r="AZ23" s="4">
        <f>'(1) Detaljerte budsjetter'!BD114</f>
        <v>0</v>
      </c>
      <c r="BA23" s="4">
        <f>'(1) Detaljerte budsjetter'!BE114</f>
        <v>0</v>
      </c>
    </row>
    <row r="24" spans="1:103" x14ac:dyDescent="0.25">
      <c r="A24" s="54"/>
      <c r="B24" t="s">
        <v>79</v>
      </c>
      <c r="D24" s="4">
        <f>'(1) Detaljerte budsjetter'!H95</f>
        <v>0</v>
      </c>
      <c r="E24" s="4">
        <f>'(1) Detaljerte budsjetter'!I95</f>
        <v>0</v>
      </c>
      <c r="F24" s="4">
        <f>'(1) Detaljerte budsjetter'!J95</f>
        <v>0</v>
      </c>
      <c r="G24" s="4">
        <f>'(1) Detaljerte budsjetter'!K95</f>
        <v>0</v>
      </c>
      <c r="H24" s="4">
        <f>'(1) Detaljerte budsjetter'!L95</f>
        <v>0</v>
      </c>
      <c r="I24" s="4">
        <f>'(1) Detaljerte budsjetter'!M95</f>
        <v>0</v>
      </c>
      <c r="J24" s="4">
        <f>'(1) Detaljerte budsjetter'!N95</f>
        <v>0</v>
      </c>
      <c r="K24" s="4">
        <f>'(1) Detaljerte budsjetter'!O95</f>
        <v>0</v>
      </c>
      <c r="L24" s="4">
        <f>'(1) Detaljerte budsjetter'!P95</f>
        <v>0</v>
      </c>
      <c r="M24" s="4">
        <f>'(1) Detaljerte budsjetter'!Q95</f>
        <v>0</v>
      </c>
      <c r="N24" s="4">
        <f>'(1) Detaljerte budsjetter'!R95</f>
        <v>0</v>
      </c>
      <c r="O24" s="4">
        <f>'(1) Detaljerte budsjetter'!S95</f>
        <v>0</v>
      </c>
      <c r="P24" s="4">
        <f>'(1) Detaljerte budsjetter'!T95</f>
        <v>0</v>
      </c>
      <c r="Q24" s="4">
        <f>'(1) Detaljerte budsjetter'!U95</f>
        <v>0</v>
      </c>
      <c r="R24" s="4">
        <f>'(1) Detaljerte budsjetter'!V95</f>
        <v>0</v>
      </c>
      <c r="S24" s="4">
        <f>'(1) Detaljerte budsjetter'!W95</f>
        <v>0</v>
      </c>
      <c r="T24" s="4">
        <f>'(1) Detaljerte budsjetter'!X95</f>
        <v>0</v>
      </c>
      <c r="U24" s="4">
        <f>'(1) Detaljerte budsjetter'!Y95</f>
        <v>0</v>
      </c>
      <c r="V24" s="4">
        <f>'(1) Detaljerte budsjetter'!Z95</f>
        <v>0</v>
      </c>
      <c r="W24" s="4">
        <f>'(1) Detaljerte budsjetter'!AA95</f>
        <v>0</v>
      </c>
      <c r="X24" s="4">
        <f>'(1) Detaljerte budsjetter'!AB95</f>
        <v>0</v>
      </c>
      <c r="Y24" s="4">
        <f>'(1) Detaljerte budsjetter'!AC95</f>
        <v>0</v>
      </c>
      <c r="Z24" s="4">
        <f>'(1) Detaljerte budsjetter'!AD95</f>
        <v>0</v>
      </c>
      <c r="AA24" s="4">
        <f>'(1) Detaljerte budsjetter'!AE95</f>
        <v>0</v>
      </c>
      <c r="AB24" s="4">
        <f>'(1) Detaljerte budsjetter'!AF95</f>
        <v>0</v>
      </c>
      <c r="AC24" s="4">
        <f>'(1) Detaljerte budsjetter'!AG95</f>
        <v>0</v>
      </c>
      <c r="AD24" s="4">
        <f>'(1) Detaljerte budsjetter'!AH95</f>
        <v>0</v>
      </c>
      <c r="AE24" s="4">
        <f>'(1) Detaljerte budsjetter'!AI95</f>
        <v>0</v>
      </c>
      <c r="AF24" s="4">
        <f>'(1) Detaljerte budsjetter'!AJ95</f>
        <v>0</v>
      </c>
      <c r="AG24" s="4">
        <f>'(1) Detaljerte budsjetter'!AK95</f>
        <v>0</v>
      </c>
      <c r="AH24" s="4">
        <f>'(1) Detaljerte budsjetter'!AL95</f>
        <v>0</v>
      </c>
      <c r="AI24" s="4">
        <f>'(1) Detaljerte budsjetter'!AM95</f>
        <v>0</v>
      </c>
      <c r="AJ24" s="4">
        <f>'(1) Detaljerte budsjetter'!AN95</f>
        <v>0</v>
      </c>
      <c r="AK24" s="4">
        <f>'(1) Detaljerte budsjetter'!AO95</f>
        <v>0</v>
      </c>
      <c r="AL24" s="4">
        <f>'(1) Detaljerte budsjetter'!AP95</f>
        <v>0</v>
      </c>
      <c r="AM24" s="4">
        <f>'(1) Detaljerte budsjetter'!AQ95</f>
        <v>0</v>
      </c>
      <c r="AN24" s="4">
        <f>'(1) Detaljerte budsjetter'!AR95</f>
        <v>0</v>
      </c>
      <c r="AO24" s="4">
        <f>'(1) Detaljerte budsjetter'!AS95</f>
        <v>0</v>
      </c>
      <c r="AP24" s="4">
        <f>'(1) Detaljerte budsjetter'!AT95</f>
        <v>0</v>
      </c>
      <c r="AQ24" s="4">
        <f>'(1) Detaljerte budsjetter'!AU95</f>
        <v>0</v>
      </c>
      <c r="AR24" s="4">
        <f>'(1) Detaljerte budsjetter'!AV95</f>
        <v>0</v>
      </c>
      <c r="AS24" s="4">
        <f>'(1) Detaljerte budsjetter'!AW95</f>
        <v>0</v>
      </c>
      <c r="AT24" s="4">
        <f>'(1) Detaljerte budsjetter'!AX95</f>
        <v>0</v>
      </c>
      <c r="AU24" s="4">
        <f>'(1) Detaljerte budsjetter'!AY95</f>
        <v>0</v>
      </c>
      <c r="AV24" s="4">
        <f>'(1) Detaljerte budsjetter'!AZ95</f>
        <v>0</v>
      </c>
      <c r="AW24" s="4">
        <f>'(1) Detaljerte budsjetter'!BA95</f>
        <v>0</v>
      </c>
      <c r="AX24" s="4">
        <f>'(1) Detaljerte budsjetter'!BB95</f>
        <v>0</v>
      </c>
      <c r="AY24" s="4">
        <f>'(1) Detaljerte budsjetter'!BC95</f>
        <v>0</v>
      </c>
      <c r="AZ24" s="4">
        <f>'(1) Detaljerte budsjetter'!BD95</f>
        <v>0</v>
      </c>
      <c r="BA24" s="4">
        <f>'(1) Detaljerte budsjetter'!BE95</f>
        <v>0</v>
      </c>
    </row>
    <row r="25" spans="1:103" x14ac:dyDescent="0.25">
      <c r="A25" s="54"/>
      <c r="B25" s="6" t="s">
        <v>12</v>
      </c>
      <c r="C25" s="6"/>
      <c r="D25" s="55">
        <f t="shared" ref="D25:AI25" si="2">D21-D22-D23-D24</f>
        <v>0</v>
      </c>
      <c r="E25" s="55">
        <f t="shared" si="2"/>
        <v>0</v>
      </c>
      <c r="F25" s="55">
        <f t="shared" si="2"/>
        <v>0</v>
      </c>
      <c r="G25" s="55">
        <f t="shared" si="2"/>
        <v>0</v>
      </c>
      <c r="H25" s="55">
        <f t="shared" si="2"/>
        <v>0</v>
      </c>
      <c r="I25" s="55">
        <f t="shared" si="2"/>
        <v>0</v>
      </c>
      <c r="J25" s="55">
        <f t="shared" si="2"/>
        <v>0</v>
      </c>
      <c r="K25" s="55">
        <f t="shared" si="2"/>
        <v>0</v>
      </c>
      <c r="L25" s="55">
        <f t="shared" si="2"/>
        <v>0</v>
      </c>
      <c r="M25" s="55">
        <f t="shared" si="2"/>
        <v>0</v>
      </c>
      <c r="N25" s="55">
        <f t="shared" si="2"/>
        <v>0</v>
      </c>
      <c r="O25" s="55">
        <f t="shared" si="2"/>
        <v>0</v>
      </c>
      <c r="P25" s="55">
        <f t="shared" si="2"/>
        <v>0</v>
      </c>
      <c r="Q25" s="55">
        <f t="shared" si="2"/>
        <v>0</v>
      </c>
      <c r="R25" s="55">
        <f t="shared" si="2"/>
        <v>0</v>
      </c>
      <c r="S25" s="55">
        <f t="shared" si="2"/>
        <v>0</v>
      </c>
      <c r="T25" s="55">
        <f t="shared" si="2"/>
        <v>0</v>
      </c>
      <c r="U25" s="55">
        <f t="shared" si="2"/>
        <v>0</v>
      </c>
      <c r="V25" s="55">
        <f t="shared" si="2"/>
        <v>0</v>
      </c>
      <c r="W25" s="55">
        <f t="shared" si="2"/>
        <v>0</v>
      </c>
      <c r="X25" s="55">
        <f t="shared" si="2"/>
        <v>0</v>
      </c>
      <c r="Y25" s="55">
        <f t="shared" si="2"/>
        <v>0</v>
      </c>
      <c r="Z25" s="55">
        <f t="shared" si="2"/>
        <v>0</v>
      </c>
      <c r="AA25" s="55">
        <f t="shared" si="2"/>
        <v>0</v>
      </c>
      <c r="AB25" s="55">
        <f t="shared" si="2"/>
        <v>0</v>
      </c>
      <c r="AC25" s="55">
        <f t="shared" si="2"/>
        <v>0</v>
      </c>
      <c r="AD25" s="55">
        <f t="shared" si="2"/>
        <v>0</v>
      </c>
      <c r="AE25" s="55">
        <f t="shared" si="2"/>
        <v>0</v>
      </c>
      <c r="AF25" s="55">
        <f t="shared" si="2"/>
        <v>0</v>
      </c>
      <c r="AG25" s="55">
        <f t="shared" si="2"/>
        <v>0</v>
      </c>
      <c r="AH25" s="55">
        <f t="shared" si="2"/>
        <v>0</v>
      </c>
      <c r="AI25" s="55">
        <f t="shared" si="2"/>
        <v>0</v>
      </c>
      <c r="AJ25" s="55">
        <f t="shared" ref="AJ25:BA25" si="3">AJ21-AJ22-AJ23-AJ24</f>
        <v>0</v>
      </c>
      <c r="AK25" s="55">
        <f t="shared" si="3"/>
        <v>0</v>
      </c>
      <c r="AL25" s="55">
        <f t="shared" si="3"/>
        <v>0</v>
      </c>
      <c r="AM25" s="55">
        <f t="shared" si="3"/>
        <v>0</v>
      </c>
      <c r="AN25" s="55">
        <f t="shared" si="3"/>
        <v>0</v>
      </c>
      <c r="AO25" s="55">
        <f t="shared" si="3"/>
        <v>0</v>
      </c>
      <c r="AP25" s="55">
        <f t="shared" si="3"/>
        <v>0</v>
      </c>
      <c r="AQ25" s="55">
        <f t="shared" si="3"/>
        <v>0</v>
      </c>
      <c r="AR25" s="55">
        <f t="shared" si="3"/>
        <v>0</v>
      </c>
      <c r="AS25" s="55">
        <f t="shared" si="3"/>
        <v>0</v>
      </c>
      <c r="AT25" s="55">
        <f t="shared" si="3"/>
        <v>0</v>
      </c>
      <c r="AU25" s="55">
        <f t="shared" si="3"/>
        <v>0</v>
      </c>
      <c r="AV25" s="55">
        <f t="shared" si="3"/>
        <v>0</v>
      </c>
      <c r="AW25" s="55">
        <f t="shared" si="3"/>
        <v>0</v>
      </c>
      <c r="AX25" s="55">
        <f t="shared" si="3"/>
        <v>0</v>
      </c>
      <c r="AY25" s="55">
        <f t="shared" si="3"/>
        <v>0</v>
      </c>
      <c r="AZ25" s="55">
        <f t="shared" si="3"/>
        <v>0</v>
      </c>
      <c r="BA25" s="55">
        <f t="shared" si="3"/>
        <v>0</v>
      </c>
    </row>
    <row r="26" spans="1:103" ht="15.75" thickBot="1" x14ac:dyDescent="0.3">
      <c r="A26" s="54"/>
      <c r="B26" s="61" t="s">
        <v>84</v>
      </c>
      <c r="C26" s="61"/>
      <c r="D26" s="62">
        <f>D25+NPV($D$4,E25:BA25)</f>
        <v>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</row>
    <row r="27" spans="1:103" x14ac:dyDescent="0.25">
      <c r="A27" s="54"/>
      <c r="B27" s="1" t="s">
        <v>103</v>
      </c>
      <c r="C27" s="1"/>
      <c r="D27" s="100" t="e">
        <f>IRR(D25:BA25)</f>
        <v>#NUM!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9" spans="1:103" x14ac:dyDescent="0.25">
      <c r="B29" s="58"/>
      <c r="C29" s="58"/>
    </row>
    <row r="30" spans="1:103" x14ac:dyDescent="0.25">
      <c r="B30" s="147" t="s">
        <v>172</v>
      </c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9"/>
    </row>
    <row r="31" spans="1:103" x14ac:dyDescent="0.25">
      <c r="A31" s="54"/>
      <c r="B31" t="s">
        <v>1</v>
      </c>
      <c r="D31" s="4">
        <f>'(1) Detaljerte budsjetter'!H136</f>
        <v>0</v>
      </c>
      <c r="E31" s="4">
        <f>'(1) Detaljerte budsjetter'!I136</f>
        <v>0</v>
      </c>
      <c r="F31" s="4">
        <f>'(1) Detaljerte budsjetter'!J136</f>
        <v>0</v>
      </c>
      <c r="G31" s="4">
        <f>'(1) Detaljerte budsjetter'!K136</f>
        <v>0</v>
      </c>
      <c r="H31" s="4">
        <f>'(1) Detaljerte budsjetter'!L136</f>
        <v>0</v>
      </c>
      <c r="I31" s="4">
        <f>'(1) Detaljerte budsjetter'!M136</f>
        <v>0</v>
      </c>
      <c r="J31" s="4">
        <f>'(1) Detaljerte budsjetter'!N136</f>
        <v>0</v>
      </c>
      <c r="K31" s="4">
        <f>'(1) Detaljerte budsjetter'!O136</f>
        <v>0</v>
      </c>
      <c r="L31" s="4">
        <f>'(1) Detaljerte budsjetter'!P136</f>
        <v>0</v>
      </c>
      <c r="M31" s="4">
        <f>'(1) Detaljerte budsjetter'!Q136</f>
        <v>0</v>
      </c>
      <c r="N31" s="4">
        <f>'(1) Detaljerte budsjetter'!R136</f>
        <v>0</v>
      </c>
      <c r="O31" s="4">
        <f>'(1) Detaljerte budsjetter'!S136</f>
        <v>0</v>
      </c>
      <c r="P31" s="4">
        <f>'(1) Detaljerte budsjetter'!T136</f>
        <v>0</v>
      </c>
      <c r="Q31" s="4">
        <f>'(1) Detaljerte budsjetter'!U136</f>
        <v>0</v>
      </c>
      <c r="R31" s="4">
        <f>'(1) Detaljerte budsjetter'!V136</f>
        <v>0</v>
      </c>
      <c r="S31" s="4">
        <f>'(1) Detaljerte budsjetter'!W136</f>
        <v>0</v>
      </c>
      <c r="T31" s="4">
        <f>'(1) Detaljerte budsjetter'!X136</f>
        <v>0</v>
      </c>
      <c r="U31" s="4">
        <f>'(1) Detaljerte budsjetter'!Y136</f>
        <v>0</v>
      </c>
      <c r="V31" s="4">
        <f>'(1) Detaljerte budsjetter'!Z136</f>
        <v>0</v>
      </c>
      <c r="W31" s="4">
        <f>'(1) Detaljerte budsjetter'!AA136</f>
        <v>0</v>
      </c>
      <c r="X31" s="4">
        <f>'(1) Detaljerte budsjetter'!AB136</f>
        <v>0</v>
      </c>
      <c r="Y31" s="4">
        <f>'(1) Detaljerte budsjetter'!AC136</f>
        <v>0</v>
      </c>
      <c r="Z31" s="4">
        <f>'(1) Detaljerte budsjetter'!AD136</f>
        <v>0</v>
      </c>
      <c r="AA31" s="4">
        <f>'(1) Detaljerte budsjetter'!AE136</f>
        <v>0</v>
      </c>
      <c r="AB31" s="4">
        <f>'(1) Detaljerte budsjetter'!AF136</f>
        <v>0</v>
      </c>
      <c r="AC31" s="4">
        <f>'(1) Detaljerte budsjetter'!AG136</f>
        <v>0</v>
      </c>
      <c r="AD31" s="4">
        <f>'(1) Detaljerte budsjetter'!AH136</f>
        <v>0</v>
      </c>
      <c r="AE31" s="4">
        <f>'(1) Detaljerte budsjetter'!AI136</f>
        <v>0</v>
      </c>
      <c r="AF31" s="4">
        <f>'(1) Detaljerte budsjetter'!AJ136</f>
        <v>0</v>
      </c>
      <c r="AG31" s="4">
        <f>'(1) Detaljerte budsjetter'!AK136</f>
        <v>0</v>
      </c>
      <c r="AH31" s="4">
        <f>'(1) Detaljerte budsjetter'!AL136</f>
        <v>0</v>
      </c>
      <c r="AI31" s="4">
        <f>'(1) Detaljerte budsjetter'!AM136</f>
        <v>0</v>
      </c>
      <c r="AJ31" s="4">
        <f>'(1) Detaljerte budsjetter'!AN136</f>
        <v>0</v>
      </c>
      <c r="AK31" s="4">
        <f>'(1) Detaljerte budsjetter'!AO136</f>
        <v>0</v>
      </c>
      <c r="AL31" s="4">
        <f>'(1) Detaljerte budsjetter'!AP136</f>
        <v>0</v>
      </c>
      <c r="AM31" s="4">
        <f>'(1) Detaljerte budsjetter'!AQ136</f>
        <v>0</v>
      </c>
      <c r="AN31" s="4">
        <f>'(1) Detaljerte budsjetter'!AR136</f>
        <v>0</v>
      </c>
      <c r="AO31" s="4">
        <f>'(1) Detaljerte budsjetter'!AS136</f>
        <v>0</v>
      </c>
      <c r="AP31" s="4">
        <f>'(1) Detaljerte budsjetter'!AT136</f>
        <v>0</v>
      </c>
      <c r="AQ31" s="4">
        <f>'(1) Detaljerte budsjetter'!AU136</f>
        <v>0</v>
      </c>
      <c r="AR31" s="4">
        <f>'(1) Detaljerte budsjetter'!AV136</f>
        <v>0</v>
      </c>
      <c r="AS31" s="4">
        <f>'(1) Detaljerte budsjetter'!AW136</f>
        <v>0</v>
      </c>
      <c r="AT31" s="4">
        <f>'(1) Detaljerte budsjetter'!AX136</f>
        <v>0</v>
      </c>
      <c r="AU31" s="4">
        <f>'(1) Detaljerte budsjetter'!AY136</f>
        <v>0</v>
      </c>
      <c r="AV31" s="4">
        <f>'(1) Detaljerte budsjetter'!AZ136</f>
        <v>0</v>
      </c>
      <c r="AW31" s="4">
        <f>'(1) Detaljerte budsjetter'!BA136</f>
        <v>0</v>
      </c>
      <c r="AX31" s="4">
        <f>'(1) Detaljerte budsjetter'!BB136</f>
        <v>0</v>
      </c>
      <c r="AY31" s="4">
        <f>'(1) Detaljerte budsjetter'!BC136</f>
        <v>0</v>
      </c>
      <c r="AZ31" s="4">
        <f>'(1) Detaljerte budsjetter'!BD136</f>
        <v>0</v>
      </c>
      <c r="BA31" s="4">
        <f>'(1) Detaljerte budsjetter'!BE136</f>
        <v>0</v>
      </c>
    </row>
    <row r="32" spans="1:103" x14ac:dyDescent="0.25">
      <c r="A32" s="54"/>
      <c r="B32" t="s">
        <v>2</v>
      </c>
      <c r="D32" s="4">
        <f>'(1) Detaljerte budsjetter'!H159</f>
        <v>0</v>
      </c>
      <c r="E32" s="4">
        <f>'(1) Detaljerte budsjetter'!I159</f>
        <v>0</v>
      </c>
      <c r="F32" s="4">
        <f>'(1) Detaljerte budsjetter'!J159</f>
        <v>0</v>
      </c>
      <c r="G32" s="4">
        <f>'(1) Detaljerte budsjetter'!K159</f>
        <v>0</v>
      </c>
      <c r="H32" s="4">
        <f>'(1) Detaljerte budsjetter'!L159</f>
        <v>0</v>
      </c>
      <c r="I32" s="4">
        <f>'(1) Detaljerte budsjetter'!M159</f>
        <v>0</v>
      </c>
      <c r="J32" s="4">
        <f>'(1) Detaljerte budsjetter'!N159</f>
        <v>0</v>
      </c>
      <c r="K32" s="4">
        <f>'(1) Detaljerte budsjetter'!O159</f>
        <v>0</v>
      </c>
      <c r="L32" s="4">
        <f>'(1) Detaljerte budsjetter'!P159</f>
        <v>0</v>
      </c>
      <c r="M32" s="4">
        <f>'(1) Detaljerte budsjetter'!Q159</f>
        <v>0</v>
      </c>
      <c r="N32" s="4">
        <f>'(1) Detaljerte budsjetter'!R159</f>
        <v>0</v>
      </c>
      <c r="O32" s="4">
        <f>'(1) Detaljerte budsjetter'!S159</f>
        <v>0</v>
      </c>
      <c r="P32" s="4">
        <f>'(1) Detaljerte budsjetter'!T159</f>
        <v>0</v>
      </c>
      <c r="Q32" s="4">
        <f>'(1) Detaljerte budsjetter'!U159</f>
        <v>0</v>
      </c>
      <c r="R32" s="4">
        <f>'(1) Detaljerte budsjetter'!V159</f>
        <v>0</v>
      </c>
      <c r="S32" s="4">
        <f>'(1) Detaljerte budsjetter'!W159</f>
        <v>0</v>
      </c>
      <c r="T32" s="4">
        <f>'(1) Detaljerte budsjetter'!X159</f>
        <v>0</v>
      </c>
      <c r="U32" s="4">
        <f>'(1) Detaljerte budsjetter'!Y159</f>
        <v>0</v>
      </c>
      <c r="V32" s="4">
        <f>'(1) Detaljerte budsjetter'!Z159</f>
        <v>0</v>
      </c>
      <c r="W32" s="4">
        <f>'(1) Detaljerte budsjetter'!AA159</f>
        <v>0</v>
      </c>
      <c r="X32" s="4">
        <f>'(1) Detaljerte budsjetter'!AB159</f>
        <v>0</v>
      </c>
      <c r="Y32" s="4">
        <f>'(1) Detaljerte budsjetter'!AC159</f>
        <v>0</v>
      </c>
      <c r="Z32" s="4">
        <f>'(1) Detaljerte budsjetter'!AD159</f>
        <v>0</v>
      </c>
      <c r="AA32" s="4">
        <f>'(1) Detaljerte budsjetter'!AE159</f>
        <v>0</v>
      </c>
      <c r="AB32" s="4">
        <f>'(1) Detaljerte budsjetter'!AF159</f>
        <v>0</v>
      </c>
      <c r="AC32" s="4">
        <f>'(1) Detaljerte budsjetter'!AG159</f>
        <v>0</v>
      </c>
      <c r="AD32" s="4">
        <f>'(1) Detaljerte budsjetter'!AH159</f>
        <v>0</v>
      </c>
      <c r="AE32" s="4">
        <f>'(1) Detaljerte budsjetter'!AI159</f>
        <v>0</v>
      </c>
      <c r="AF32" s="4">
        <f>'(1) Detaljerte budsjetter'!AJ159</f>
        <v>0</v>
      </c>
      <c r="AG32" s="4">
        <f>'(1) Detaljerte budsjetter'!AK159</f>
        <v>0</v>
      </c>
      <c r="AH32" s="4">
        <f>'(1) Detaljerte budsjetter'!AL159</f>
        <v>0</v>
      </c>
      <c r="AI32" s="4">
        <f>'(1) Detaljerte budsjetter'!AM159</f>
        <v>0</v>
      </c>
      <c r="AJ32" s="4">
        <f>'(1) Detaljerte budsjetter'!AN159</f>
        <v>0</v>
      </c>
      <c r="AK32" s="4">
        <f>'(1) Detaljerte budsjetter'!AO159</f>
        <v>0</v>
      </c>
      <c r="AL32" s="4">
        <f>'(1) Detaljerte budsjetter'!AP159</f>
        <v>0</v>
      </c>
      <c r="AM32" s="4">
        <f>'(1) Detaljerte budsjetter'!AQ159</f>
        <v>0</v>
      </c>
      <c r="AN32" s="4">
        <f>'(1) Detaljerte budsjetter'!AR159</f>
        <v>0</v>
      </c>
      <c r="AO32" s="4">
        <f>'(1) Detaljerte budsjetter'!AS159</f>
        <v>0</v>
      </c>
      <c r="AP32" s="4">
        <f>'(1) Detaljerte budsjetter'!AT159</f>
        <v>0</v>
      </c>
      <c r="AQ32" s="4">
        <f>'(1) Detaljerte budsjetter'!AU159</f>
        <v>0</v>
      </c>
      <c r="AR32" s="4">
        <f>'(1) Detaljerte budsjetter'!AV159</f>
        <v>0</v>
      </c>
      <c r="AS32" s="4">
        <f>'(1) Detaljerte budsjetter'!AW159</f>
        <v>0</v>
      </c>
      <c r="AT32" s="4">
        <f>'(1) Detaljerte budsjetter'!AX159</f>
        <v>0</v>
      </c>
      <c r="AU32" s="4">
        <f>'(1) Detaljerte budsjetter'!AY159</f>
        <v>0</v>
      </c>
      <c r="AV32" s="4">
        <f>'(1) Detaljerte budsjetter'!AZ159</f>
        <v>0</v>
      </c>
      <c r="AW32" s="4">
        <f>'(1) Detaljerte budsjetter'!BA159</f>
        <v>0</v>
      </c>
      <c r="AX32" s="4">
        <f>'(1) Detaljerte budsjetter'!BB159</f>
        <v>0</v>
      </c>
      <c r="AY32" s="4">
        <f>'(1) Detaljerte budsjetter'!BC159</f>
        <v>0</v>
      </c>
      <c r="AZ32" s="4">
        <f>'(1) Detaljerte budsjetter'!BD159</f>
        <v>0</v>
      </c>
      <c r="BA32" s="4">
        <f>'(1) Detaljerte budsjetter'!BE159</f>
        <v>0</v>
      </c>
    </row>
    <row r="33" spans="1:53" x14ac:dyDescent="0.25">
      <c r="A33" s="54"/>
      <c r="B33" t="s">
        <v>3</v>
      </c>
      <c r="D33" s="4">
        <f>'(1) Detaljerte budsjetter'!H179</f>
        <v>0</v>
      </c>
      <c r="E33" s="4">
        <f>'(1) Detaljerte budsjetter'!I179</f>
        <v>0</v>
      </c>
      <c r="F33" s="4">
        <f>'(1) Detaljerte budsjetter'!J179</f>
        <v>0</v>
      </c>
      <c r="G33" s="4">
        <f>'(1) Detaljerte budsjetter'!K179</f>
        <v>0</v>
      </c>
      <c r="H33" s="4">
        <f>'(1) Detaljerte budsjetter'!L179</f>
        <v>0</v>
      </c>
      <c r="I33" s="4">
        <f>'(1) Detaljerte budsjetter'!M179</f>
        <v>0</v>
      </c>
      <c r="J33" s="4">
        <f>'(1) Detaljerte budsjetter'!N179</f>
        <v>0</v>
      </c>
      <c r="K33" s="4">
        <f>'(1) Detaljerte budsjetter'!O179</f>
        <v>0</v>
      </c>
      <c r="L33" s="4">
        <f>'(1) Detaljerte budsjetter'!P179</f>
        <v>0</v>
      </c>
      <c r="M33" s="4">
        <f>'(1) Detaljerte budsjetter'!Q179</f>
        <v>0</v>
      </c>
      <c r="N33" s="4">
        <f>'(1) Detaljerte budsjetter'!R179</f>
        <v>0</v>
      </c>
      <c r="O33" s="4">
        <f>'(1) Detaljerte budsjetter'!S179</f>
        <v>0</v>
      </c>
      <c r="P33" s="4">
        <f>'(1) Detaljerte budsjetter'!T179</f>
        <v>0</v>
      </c>
      <c r="Q33" s="4">
        <f>'(1) Detaljerte budsjetter'!U179</f>
        <v>0</v>
      </c>
      <c r="R33" s="4">
        <f>'(1) Detaljerte budsjetter'!V179</f>
        <v>0</v>
      </c>
      <c r="S33" s="4">
        <f>'(1) Detaljerte budsjetter'!W179</f>
        <v>0</v>
      </c>
      <c r="T33" s="4">
        <f>'(1) Detaljerte budsjetter'!X179</f>
        <v>0</v>
      </c>
      <c r="U33" s="4">
        <f>'(1) Detaljerte budsjetter'!Y179</f>
        <v>0</v>
      </c>
      <c r="V33" s="4">
        <f>'(1) Detaljerte budsjetter'!Z179</f>
        <v>0</v>
      </c>
      <c r="W33" s="4">
        <f>'(1) Detaljerte budsjetter'!AA179</f>
        <v>0</v>
      </c>
      <c r="X33" s="4">
        <f>'(1) Detaljerte budsjetter'!AB179</f>
        <v>0</v>
      </c>
      <c r="Y33" s="4">
        <f>'(1) Detaljerte budsjetter'!AC179</f>
        <v>0</v>
      </c>
      <c r="Z33" s="4">
        <f>'(1) Detaljerte budsjetter'!AD179</f>
        <v>0</v>
      </c>
      <c r="AA33" s="4">
        <f>'(1) Detaljerte budsjetter'!AE179</f>
        <v>0</v>
      </c>
      <c r="AB33" s="4">
        <f>'(1) Detaljerte budsjetter'!AF179</f>
        <v>0</v>
      </c>
      <c r="AC33" s="4">
        <f>'(1) Detaljerte budsjetter'!AG179</f>
        <v>0</v>
      </c>
      <c r="AD33" s="4">
        <f>'(1) Detaljerte budsjetter'!AH179</f>
        <v>0</v>
      </c>
      <c r="AE33" s="4">
        <f>'(1) Detaljerte budsjetter'!AI179</f>
        <v>0</v>
      </c>
      <c r="AF33" s="4">
        <f>'(1) Detaljerte budsjetter'!AJ179</f>
        <v>0</v>
      </c>
      <c r="AG33" s="4">
        <f>'(1) Detaljerte budsjetter'!AK179</f>
        <v>0</v>
      </c>
      <c r="AH33" s="4">
        <f>'(1) Detaljerte budsjetter'!AL179</f>
        <v>0</v>
      </c>
      <c r="AI33" s="4">
        <f>'(1) Detaljerte budsjetter'!AM179</f>
        <v>0</v>
      </c>
      <c r="AJ33" s="4">
        <f>'(1) Detaljerte budsjetter'!AN179</f>
        <v>0</v>
      </c>
      <c r="AK33" s="4">
        <f>'(1) Detaljerte budsjetter'!AO179</f>
        <v>0</v>
      </c>
      <c r="AL33" s="4">
        <f>'(1) Detaljerte budsjetter'!AP179</f>
        <v>0</v>
      </c>
      <c r="AM33" s="4">
        <f>'(1) Detaljerte budsjetter'!AQ179</f>
        <v>0</v>
      </c>
      <c r="AN33" s="4">
        <f>'(1) Detaljerte budsjetter'!AR179</f>
        <v>0</v>
      </c>
      <c r="AO33" s="4">
        <f>'(1) Detaljerte budsjetter'!AS179</f>
        <v>0</v>
      </c>
      <c r="AP33" s="4">
        <f>'(1) Detaljerte budsjetter'!AT179</f>
        <v>0</v>
      </c>
      <c r="AQ33" s="4">
        <f>'(1) Detaljerte budsjetter'!AU179</f>
        <v>0</v>
      </c>
      <c r="AR33" s="4">
        <f>'(1) Detaljerte budsjetter'!AV179</f>
        <v>0</v>
      </c>
      <c r="AS33" s="4">
        <f>'(1) Detaljerte budsjetter'!AW179</f>
        <v>0</v>
      </c>
      <c r="AT33" s="4">
        <f>'(1) Detaljerte budsjetter'!AX179</f>
        <v>0</v>
      </c>
      <c r="AU33" s="4">
        <f>'(1) Detaljerte budsjetter'!AY179</f>
        <v>0</v>
      </c>
      <c r="AV33" s="4">
        <f>'(1) Detaljerte budsjetter'!AZ179</f>
        <v>0</v>
      </c>
      <c r="AW33" s="4">
        <f>'(1) Detaljerte budsjetter'!BA179</f>
        <v>0</v>
      </c>
      <c r="AX33" s="4">
        <f>'(1) Detaljerte budsjetter'!BB179</f>
        <v>0</v>
      </c>
      <c r="AY33" s="4">
        <f>'(1) Detaljerte budsjetter'!BC179</f>
        <v>0</v>
      </c>
      <c r="AZ33" s="4">
        <f>'(1) Detaljerte budsjetter'!BD179</f>
        <v>0</v>
      </c>
      <c r="BA33" s="4">
        <f>'(1) Detaljerte budsjetter'!BE179</f>
        <v>0</v>
      </c>
    </row>
    <row r="34" spans="1:53" x14ac:dyDescent="0.25">
      <c r="A34" s="54"/>
      <c r="B34" s="59" t="s">
        <v>12</v>
      </c>
      <c r="C34" s="59"/>
      <c r="D34" s="60">
        <f t="shared" ref="D34:AF34" si="4">D31-D32-D33</f>
        <v>0</v>
      </c>
      <c r="E34" s="60">
        <f t="shared" si="4"/>
        <v>0</v>
      </c>
      <c r="F34" s="60">
        <f t="shared" si="4"/>
        <v>0</v>
      </c>
      <c r="G34" s="60">
        <f t="shared" si="4"/>
        <v>0</v>
      </c>
      <c r="H34" s="60">
        <f t="shared" si="4"/>
        <v>0</v>
      </c>
      <c r="I34" s="60">
        <f t="shared" si="4"/>
        <v>0</v>
      </c>
      <c r="J34" s="60">
        <f t="shared" si="4"/>
        <v>0</v>
      </c>
      <c r="K34" s="60">
        <f t="shared" si="4"/>
        <v>0</v>
      </c>
      <c r="L34" s="60">
        <f t="shared" si="4"/>
        <v>0</v>
      </c>
      <c r="M34" s="60">
        <f t="shared" si="4"/>
        <v>0</v>
      </c>
      <c r="N34" s="60">
        <f t="shared" si="4"/>
        <v>0</v>
      </c>
      <c r="O34" s="60">
        <f t="shared" si="4"/>
        <v>0</v>
      </c>
      <c r="P34" s="60">
        <f t="shared" si="4"/>
        <v>0</v>
      </c>
      <c r="Q34" s="60">
        <f t="shared" si="4"/>
        <v>0</v>
      </c>
      <c r="R34" s="60">
        <f t="shared" si="4"/>
        <v>0</v>
      </c>
      <c r="S34" s="60">
        <f t="shared" si="4"/>
        <v>0</v>
      </c>
      <c r="T34" s="60">
        <f t="shared" si="4"/>
        <v>0</v>
      </c>
      <c r="U34" s="60">
        <f t="shared" si="4"/>
        <v>0</v>
      </c>
      <c r="V34" s="60">
        <f t="shared" si="4"/>
        <v>0</v>
      </c>
      <c r="W34" s="60">
        <f t="shared" si="4"/>
        <v>0</v>
      </c>
      <c r="X34" s="60">
        <f t="shared" si="4"/>
        <v>0</v>
      </c>
      <c r="Y34" s="60">
        <f t="shared" si="4"/>
        <v>0</v>
      </c>
      <c r="Z34" s="60">
        <f t="shared" si="4"/>
        <v>0</v>
      </c>
      <c r="AA34" s="60">
        <f t="shared" si="4"/>
        <v>0</v>
      </c>
      <c r="AB34" s="60">
        <f t="shared" si="4"/>
        <v>0</v>
      </c>
      <c r="AC34" s="60">
        <f t="shared" si="4"/>
        <v>0</v>
      </c>
      <c r="AD34" s="60">
        <f t="shared" si="4"/>
        <v>0</v>
      </c>
      <c r="AE34" s="60">
        <f t="shared" si="4"/>
        <v>0</v>
      </c>
      <c r="AF34" s="60">
        <f t="shared" si="4"/>
        <v>0</v>
      </c>
      <c r="AG34" s="60">
        <f t="shared" ref="AG34:BA34" si="5">AG31-AG32-AG33</f>
        <v>0</v>
      </c>
      <c r="AH34" s="60">
        <f t="shared" si="5"/>
        <v>0</v>
      </c>
      <c r="AI34" s="60">
        <f t="shared" si="5"/>
        <v>0</v>
      </c>
      <c r="AJ34" s="60">
        <f t="shared" si="5"/>
        <v>0</v>
      </c>
      <c r="AK34" s="60">
        <f t="shared" si="5"/>
        <v>0</v>
      </c>
      <c r="AL34" s="60">
        <f t="shared" si="5"/>
        <v>0</v>
      </c>
      <c r="AM34" s="60">
        <f t="shared" si="5"/>
        <v>0</v>
      </c>
      <c r="AN34" s="60">
        <f t="shared" si="5"/>
        <v>0</v>
      </c>
      <c r="AO34" s="60">
        <f t="shared" si="5"/>
        <v>0</v>
      </c>
      <c r="AP34" s="60">
        <f t="shared" si="5"/>
        <v>0</v>
      </c>
      <c r="AQ34" s="60">
        <f t="shared" si="5"/>
        <v>0</v>
      </c>
      <c r="AR34" s="60">
        <f t="shared" si="5"/>
        <v>0</v>
      </c>
      <c r="AS34" s="60">
        <f t="shared" si="5"/>
        <v>0</v>
      </c>
      <c r="AT34" s="60">
        <f t="shared" si="5"/>
        <v>0</v>
      </c>
      <c r="AU34" s="60">
        <f t="shared" si="5"/>
        <v>0</v>
      </c>
      <c r="AV34" s="60">
        <f t="shared" si="5"/>
        <v>0</v>
      </c>
      <c r="AW34" s="60">
        <f t="shared" si="5"/>
        <v>0</v>
      </c>
      <c r="AX34" s="60">
        <f t="shared" si="5"/>
        <v>0</v>
      </c>
      <c r="AY34" s="60">
        <f t="shared" si="5"/>
        <v>0</v>
      </c>
      <c r="AZ34" s="60">
        <f t="shared" si="5"/>
        <v>0</v>
      </c>
      <c r="BA34" s="60">
        <f t="shared" si="5"/>
        <v>0</v>
      </c>
    </row>
    <row r="35" spans="1:53" ht="15.75" thickBot="1" x14ac:dyDescent="0.3">
      <c r="A35" s="54"/>
      <c r="B35" s="135" t="s">
        <v>105</v>
      </c>
      <c r="C35" s="135"/>
      <c r="D35" s="136">
        <f>D34+NPV($D$4,E34:BA34)</f>
        <v>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</row>
    <row r="36" spans="1:53" x14ac:dyDescent="0.25">
      <c r="A36" s="54"/>
      <c r="B36" t="s">
        <v>103</v>
      </c>
      <c r="D36" s="99" t="e">
        <f>IRR(D34:BA34)</f>
        <v>#NUM!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25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ht="18.75" x14ac:dyDescent="0.3">
      <c r="B38" s="168" t="s">
        <v>153</v>
      </c>
      <c r="C38" s="137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</row>
    <row r="39" spans="1:53" x14ac:dyDescent="0.25">
      <c r="B39" s="178" t="s">
        <v>241</v>
      </c>
      <c r="C39" s="137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</row>
    <row r="40" spans="1:53" x14ac:dyDescent="0.25">
      <c r="B40" s="178" t="s">
        <v>204</v>
      </c>
      <c r="C40" s="137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</row>
    <row r="41" spans="1:53" x14ac:dyDescent="0.25">
      <c r="B41" s="137"/>
      <c r="C41" s="137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</row>
    <row r="42" spans="1:53" s="5" customFormat="1" x14ac:dyDescent="0.25">
      <c r="A42" s="52"/>
      <c r="B42" t="s">
        <v>210</v>
      </c>
      <c r="C42"/>
      <c r="D42" s="4">
        <f t="shared" ref="D42:AI42" si="6">(D23+D24)-D33</f>
        <v>0</v>
      </c>
      <c r="E42" s="4">
        <f t="shared" si="6"/>
        <v>0</v>
      </c>
      <c r="F42" s="4">
        <f t="shared" si="6"/>
        <v>0</v>
      </c>
      <c r="G42" s="4">
        <f t="shared" si="6"/>
        <v>0</v>
      </c>
      <c r="H42" s="4">
        <f t="shared" si="6"/>
        <v>0</v>
      </c>
      <c r="I42" s="4">
        <f t="shared" si="6"/>
        <v>0</v>
      </c>
      <c r="J42" s="4">
        <f t="shared" si="6"/>
        <v>0</v>
      </c>
      <c r="K42" s="4">
        <f t="shared" si="6"/>
        <v>0</v>
      </c>
      <c r="L42" s="4">
        <f t="shared" si="6"/>
        <v>0</v>
      </c>
      <c r="M42" s="4">
        <f t="shared" si="6"/>
        <v>0</v>
      </c>
      <c r="N42" s="4">
        <f t="shared" si="6"/>
        <v>0</v>
      </c>
      <c r="O42" s="4">
        <f t="shared" si="6"/>
        <v>0</v>
      </c>
      <c r="P42" s="4">
        <f t="shared" si="6"/>
        <v>0</v>
      </c>
      <c r="Q42" s="4">
        <f t="shared" si="6"/>
        <v>0</v>
      </c>
      <c r="R42" s="4">
        <f t="shared" si="6"/>
        <v>0</v>
      </c>
      <c r="S42" s="4">
        <f t="shared" si="6"/>
        <v>0</v>
      </c>
      <c r="T42" s="4">
        <f t="shared" si="6"/>
        <v>0</v>
      </c>
      <c r="U42" s="4">
        <f t="shared" si="6"/>
        <v>0</v>
      </c>
      <c r="V42" s="4">
        <f t="shared" si="6"/>
        <v>0</v>
      </c>
      <c r="W42" s="4">
        <f t="shared" si="6"/>
        <v>0</v>
      </c>
      <c r="X42" s="4">
        <f t="shared" si="6"/>
        <v>0</v>
      </c>
      <c r="Y42" s="4">
        <f t="shared" si="6"/>
        <v>0</v>
      </c>
      <c r="Z42" s="4">
        <f t="shared" si="6"/>
        <v>0</v>
      </c>
      <c r="AA42" s="4">
        <f t="shared" si="6"/>
        <v>0</v>
      </c>
      <c r="AB42" s="4">
        <f t="shared" si="6"/>
        <v>0</v>
      </c>
      <c r="AC42" s="4">
        <f t="shared" si="6"/>
        <v>0</v>
      </c>
      <c r="AD42" s="4">
        <f t="shared" si="6"/>
        <v>0</v>
      </c>
      <c r="AE42" s="4">
        <f t="shared" si="6"/>
        <v>0</v>
      </c>
      <c r="AF42" s="4">
        <f t="shared" si="6"/>
        <v>0</v>
      </c>
      <c r="AG42" s="4">
        <f t="shared" si="6"/>
        <v>0</v>
      </c>
      <c r="AH42" s="4">
        <f t="shared" si="6"/>
        <v>0</v>
      </c>
      <c r="AI42" s="4">
        <f t="shared" si="6"/>
        <v>0</v>
      </c>
      <c r="AJ42" s="4">
        <f t="shared" ref="AJ42:BA42" si="7">(AJ23+AJ24)-AJ33</f>
        <v>0</v>
      </c>
      <c r="AK42" s="4">
        <f t="shared" si="7"/>
        <v>0</v>
      </c>
      <c r="AL42" s="4">
        <f t="shared" si="7"/>
        <v>0</v>
      </c>
      <c r="AM42" s="4">
        <f t="shared" si="7"/>
        <v>0</v>
      </c>
      <c r="AN42" s="4">
        <f t="shared" si="7"/>
        <v>0</v>
      </c>
      <c r="AO42" s="4">
        <f t="shared" si="7"/>
        <v>0</v>
      </c>
      <c r="AP42" s="4">
        <f t="shared" si="7"/>
        <v>0</v>
      </c>
      <c r="AQ42" s="4">
        <f t="shared" si="7"/>
        <v>0</v>
      </c>
      <c r="AR42" s="4">
        <f t="shared" si="7"/>
        <v>0</v>
      </c>
      <c r="AS42" s="4">
        <f t="shared" si="7"/>
        <v>0</v>
      </c>
      <c r="AT42" s="4">
        <f t="shared" si="7"/>
        <v>0</v>
      </c>
      <c r="AU42" s="4">
        <f t="shared" si="7"/>
        <v>0</v>
      </c>
      <c r="AV42" s="4">
        <f t="shared" si="7"/>
        <v>0</v>
      </c>
      <c r="AW42" s="4">
        <f t="shared" si="7"/>
        <v>0</v>
      </c>
      <c r="AX42" s="4">
        <f t="shared" si="7"/>
        <v>0</v>
      </c>
      <c r="AY42" s="4">
        <f t="shared" si="7"/>
        <v>0</v>
      </c>
      <c r="AZ42" s="4">
        <f t="shared" si="7"/>
        <v>0</v>
      </c>
      <c r="BA42" s="4">
        <f t="shared" si="7"/>
        <v>0</v>
      </c>
    </row>
    <row r="43" spans="1:53" x14ac:dyDescent="0.25">
      <c r="B43" s="6" t="s">
        <v>211</v>
      </c>
      <c r="C43" s="6"/>
      <c r="D43" s="55">
        <f t="shared" ref="D43:AI43" si="8">(D21-D31)-(D22-D32)-((D23+D24)-D33)</f>
        <v>0</v>
      </c>
      <c r="E43" s="55">
        <f t="shared" si="8"/>
        <v>0</v>
      </c>
      <c r="F43" s="55">
        <f t="shared" si="8"/>
        <v>0</v>
      </c>
      <c r="G43" s="55">
        <f t="shared" si="8"/>
        <v>0</v>
      </c>
      <c r="H43" s="55">
        <f t="shared" si="8"/>
        <v>0</v>
      </c>
      <c r="I43" s="55">
        <f t="shared" si="8"/>
        <v>0</v>
      </c>
      <c r="J43" s="55">
        <f t="shared" si="8"/>
        <v>0</v>
      </c>
      <c r="K43" s="55">
        <f t="shared" si="8"/>
        <v>0</v>
      </c>
      <c r="L43" s="55">
        <f t="shared" si="8"/>
        <v>0</v>
      </c>
      <c r="M43" s="55">
        <f t="shared" si="8"/>
        <v>0</v>
      </c>
      <c r="N43" s="55">
        <f t="shared" si="8"/>
        <v>0</v>
      </c>
      <c r="O43" s="55">
        <f t="shared" si="8"/>
        <v>0</v>
      </c>
      <c r="P43" s="55">
        <f t="shared" si="8"/>
        <v>0</v>
      </c>
      <c r="Q43" s="55">
        <f t="shared" si="8"/>
        <v>0</v>
      </c>
      <c r="R43" s="55">
        <f t="shared" si="8"/>
        <v>0</v>
      </c>
      <c r="S43" s="55">
        <f t="shared" si="8"/>
        <v>0</v>
      </c>
      <c r="T43" s="55">
        <f t="shared" si="8"/>
        <v>0</v>
      </c>
      <c r="U43" s="55">
        <f t="shared" si="8"/>
        <v>0</v>
      </c>
      <c r="V43" s="55">
        <f t="shared" si="8"/>
        <v>0</v>
      </c>
      <c r="W43" s="55">
        <f t="shared" si="8"/>
        <v>0</v>
      </c>
      <c r="X43" s="55">
        <f t="shared" si="8"/>
        <v>0</v>
      </c>
      <c r="Y43" s="55">
        <f t="shared" si="8"/>
        <v>0</v>
      </c>
      <c r="Z43" s="55">
        <f t="shared" si="8"/>
        <v>0</v>
      </c>
      <c r="AA43" s="55">
        <f t="shared" si="8"/>
        <v>0</v>
      </c>
      <c r="AB43" s="55">
        <f t="shared" si="8"/>
        <v>0</v>
      </c>
      <c r="AC43" s="55">
        <f t="shared" si="8"/>
        <v>0</v>
      </c>
      <c r="AD43" s="55">
        <f t="shared" si="8"/>
        <v>0</v>
      </c>
      <c r="AE43" s="55">
        <f t="shared" si="8"/>
        <v>0</v>
      </c>
      <c r="AF43" s="55">
        <f t="shared" si="8"/>
        <v>0</v>
      </c>
      <c r="AG43" s="55">
        <f t="shared" si="8"/>
        <v>0</v>
      </c>
      <c r="AH43" s="55">
        <f t="shared" si="8"/>
        <v>0</v>
      </c>
      <c r="AI43" s="55">
        <f t="shared" si="8"/>
        <v>0</v>
      </c>
      <c r="AJ43" s="55">
        <f t="shared" ref="AJ43:BA43" si="9">(AJ21-AJ31)-(AJ22-AJ32)-((AJ23+AJ24)-AJ33)</f>
        <v>0</v>
      </c>
      <c r="AK43" s="55">
        <f t="shared" si="9"/>
        <v>0</v>
      </c>
      <c r="AL43" s="55">
        <f t="shared" si="9"/>
        <v>0</v>
      </c>
      <c r="AM43" s="55">
        <f t="shared" si="9"/>
        <v>0</v>
      </c>
      <c r="AN43" s="55">
        <f t="shared" si="9"/>
        <v>0</v>
      </c>
      <c r="AO43" s="55">
        <f t="shared" si="9"/>
        <v>0</v>
      </c>
      <c r="AP43" s="55">
        <f t="shared" si="9"/>
        <v>0</v>
      </c>
      <c r="AQ43" s="55">
        <f t="shared" si="9"/>
        <v>0</v>
      </c>
      <c r="AR43" s="55">
        <f t="shared" si="9"/>
        <v>0</v>
      </c>
      <c r="AS43" s="55">
        <f t="shared" si="9"/>
        <v>0</v>
      </c>
      <c r="AT43" s="55">
        <f t="shared" si="9"/>
        <v>0</v>
      </c>
      <c r="AU43" s="55">
        <f t="shared" si="9"/>
        <v>0</v>
      </c>
      <c r="AV43" s="55">
        <f t="shared" si="9"/>
        <v>0</v>
      </c>
      <c r="AW43" s="55">
        <f t="shared" si="9"/>
        <v>0</v>
      </c>
      <c r="AX43" s="55">
        <f t="shared" si="9"/>
        <v>0</v>
      </c>
      <c r="AY43" s="55">
        <f t="shared" si="9"/>
        <v>0</v>
      </c>
      <c r="AZ43" s="55">
        <f t="shared" si="9"/>
        <v>0</v>
      </c>
      <c r="BA43" s="55">
        <f t="shared" si="9"/>
        <v>0</v>
      </c>
    </row>
    <row r="44" spans="1:53" ht="15.75" thickBot="1" x14ac:dyDescent="0.3">
      <c r="B44" s="61" t="s">
        <v>104</v>
      </c>
      <c r="C44" s="61"/>
      <c r="D44" s="62">
        <f>D43+NPV($D$4,E43:BA43)</f>
        <v>0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</row>
    <row r="45" spans="1:53" x14ac:dyDescent="0.25">
      <c r="B45" s="5"/>
      <c r="C45" s="5"/>
      <c r="D45" s="2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2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ht="18.75" x14ac:dyDescent="0.3">
      <c r="B47" s="48" t="s">
        <v>205</v>
      </c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x14ac:dyDescent="0.25">
      <c r="B48" t="s">
        <v>242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25">
      <c r="B49" t="s">
        <v>209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25">
      <c r="B50" s="5"/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25">
      <c r="C51" s="1" t="s">
        <v>150</v>
      </c>
    </row>
    <row r="52" spans="1:53" x14ac:dyDescent="0.25">
      <c r="B52" s="161" t="s">
        <v>101</v>
      </c>
      <c r="C52" s="101" t="str">
        <f>'LES MEG'!C23</f>
        <v>Alternativ investering</v>
      </c>
      <c r="D52" s="166" t="str">
        <f>D20</f>
        <v/>
      </c>
      <c r="E52" s="166" t="str">
        <f t="shared" ref="E52:BA52" si="10">E20</f>
        <v/>
      </c>
      <c r="F52" s="166" t="str">
        <f t="shared" si="10"/>
        <v/>
      </c>
      <c r="G52" s="166" t="str">
        <f t="shared" si="10"/>
        <v/>
      </c>
      <c r="H52" s="166" t="str">
        <f t="shared" si="10"/>
        <v/>
      </c>
      <c r="I52" s="166" t="str">
        <f t="shared" si="10"/>
        <v/>
      </c>
      <c r="J52" s="166" t="str">
        <f t="shared" si="10"/>
        <v/>
      </c>
      <c r="K52" s="166" t="str">
        <f t="shared" si="10"/>
        <v/>
      </c>
      <c r="L52" s="166" t="str">
        <f t="shared" si="10"/>
        <v/>
      </c>
      <c r="M52" s="166" t="str">
        <f t="shared" si="10"/>
        <v/>
      </c>
      <c r="N52" s="166" t="str">
        <f t="shared" si="10"/>
        <v/>
      </c>
      <c r="O52" s="166" t="str">
        <f t="shared" si="10"/>
        <v/>
      </c>
      <c r="P52" s="166" t="str">
        <f t="shared" si="10"/>
        <v/>
      </c>
      <c r="Q52" s="166" t="str">
        <f t="shared" si="10"/>
        <v/>
      </c>
      <c r="R52" s="166" t="str">
        <f t="shared" si="10"/>
        <v/>
      </c>
      <c r="S52" s="166" t="str">
        <f t="shared" si="10"/>
        <v/>
      </c>
      <c r="T52" s="166" t="str">
        <f t="shared" si="10"/>
        <v/>
      </c>
      <c r="U52" s="166" t="str">
        <f t="shared" si="10"/>
        <v/>
      </c>
      <c r="V52" s="166" t="str">
        <f t="shared" si="10"/>
        <v/>
      </c>
      <c r="W52" s="166" t="str">
        <f t="shared" si="10"/>
        <v/>
      </c>
      <c r="X52" s="166" t="str">
        <f t="shared" si="10"/>
        <v/>
      </c>
      <c r="Y52" s="166" t="str">
        <f t="shared" si="10"/>
        <v/>
      </c>
      <c r="Z52" s="166" t="str">
        <f t="shared" si="10"/>
        <v/>
      </c>
      <c r="AA52" s="166" t="str">
        <f t="shared" si="10"/>
        <v/>
      </c>
      <c r="AB52" s="166" t="str">
        <f t="shared" si="10"/>
        <v/>
      </c>
      <c r="AC52" s="166" t="str">
        <f t="shared" si="10"/>
        <v/>
      </c>
      <c r="AD52" s="166" t="str">
        <f t="shared" si="10"/>
        <v/>
      </c>
      <c r="AE52" s="166" t="str">
        <f t="shared" si="10"/>
        <v/>
      </c>
      <c r="AF52" s="166" t="str">
        <f t="shared" si="10"/>
        <v/>
      </c>
      <c r="AG52" s="166" t="str">
        <f t="shared" si="10"/>
        <v/>
      </c>
      <c r="AH52" s="166" t="str">
        <f t="shared" si="10"/>
        <v/>
      </c>
      <c r="AI52" s="166" t="str">
        <f t="shared" si="10"/>
        <v/>
      </c>
      <c r="AJ52" s="166" t="str">
        <f t="shared" si="10"/>
        <v/>
      </c>
      <c r="AK52" s="166" t="str">
        <f t="shared" si="10"/>
        <v/>
      </c>
      <c r="AL52" s="166" t="str">
        <f t="shared" si="10"/>
        <v/>
      </c>
      <c r="AM52" s="166" t="str">
        <f t="shared" si="10"/>
        <v/>
      </c>
      <c r="AN52" s="166" t="str">
        <f t="shared" si="10"/>
        <v/>
      </c>
      <c r="AO52" s="166" t="str">
        <f t="shared" si="10"/>
        <v/>
      </c>
      <c r="AP52" s="166" t="str">
        <f t="shared" si="10"/>
        <v/>
      </c>
      <c r="AQ52" s="166" t="str">
        <f t="shared" si="10"/>
        <v/>
      </c>
      <c r="AR52" s="166" t="str">
        <f t="shared" si="10"/>
        <v/>
      </c>
      <c r="AS52" s="166" t="str">
        <f t="shared" si="10"/>
        <v/>
      </c>
      <c r="AT52" s="166" t="str">
        <f t="shared" si="10"/>
        <v/>
      </c>
      <c r="AU52" s="166" t="str">
        <f t="shared" si="10"/>
        <v/>
      </c>
      <c r="AV52" s="166" t="str">
        <f t="shared" si="10"/>
        <v/>
      </c>
      <c r="AW52" s="166" t="str">
        <f t="shared" si="10"/>
        <v/>
      </c>
      <c r="AX52" s="166" t="str">
        <f t="shared" si="10"/>
        <v/>
      </c>
      <c r="AY52" s="166" t="str">
        <f t="shared" si="10"/>
        <v/>
      </c>
      <c r="AZ52" s="166" t="str">
        <f t="shared" si="10"/>
        <v/>
      </c>
      <c r="BA52" s="167" t="str">
        <f t="shared" si="10"/>
        <v/>
      </c>
    </row>
    <row r="53" spans="1:53" x14ac:dyDescent="0.25">
      <c r="B53" t="s">
        <v>78</v>
      </c>
      <c r="D53" s="4">
        <f>IF(AND('LES MEG'!$C$23="Ingen alternativ investering",D20="INVESTERING"),D24,IF(AND('LES MEG'!$C$23="Alternativ investering",D20="INVESTERING"),D42,))</f>
        <v>0</v>
      </c>
      <c r="E53" s="4">
        <f>IF(AND('LES MEG'!$C$23="Ingen alternativ investering",E20="INVESTERING"),E24,IF(AND('LES MEG'!$C$23="Alternativ investering",E20="INVESTERING"),E42,))</f>
        <v>0</v>
      </c>
      <c r="F53" s="4">
        <f>IF(AND('LES MEG'!$C$23="Ingen alternativ investering",F20="INVESTERING"),F24,IF(AND('LES MEG'!$C$23="Alternativ investering",F20="INVESTERING"),F42,))</f>
        <v>0</v>
      </c>
      <c r="G53" s="4">
        <f>IF(AND('LES MEG'!$C$23="Ingen alternativ investering",G20="INVESTERING"),G24,IF(AND('LES MEG'!$C$23="Alternativ investering",G20="INVESTERING"),G42,))</f>
        <v>0</v>
      </c>
      <c r="H53" s="4">
        <f>IF(AND('LES MEG'!$C$23="Ingen alternativ investering",H20="INVESTERING"),H24,IF(AND('LES MEG'!$C$23="Alternativ investering",H20="INVESTERING"),H42,))</f>
        <v>0</v>
      </c>
      <c r="I53" s="4">
        <f>IF(AND('LES MEG'!$C$23="Ingen alternativ investering",I20="INVESTERING"),I24,IF(AND('LES MEG'!$C$23="Alternativ investering",I20="INVESTERING"),I42,))</f>
        <v>0</v>
      </c>
      <c r="J53" s="4">
        <f>IF(AND('LES MEG'!$C$23="Ingen alternativ investering",J20="INVESTERING"),J24,IF(AND('LES MEG'!$C$23="Alternativ investering",J20="INVESTERING"),J42,))</f>
        <v>0</v>
      </c>
      <c r="K53" s="4">
        <f>IF(AND('LES MEG'!$C$23="Ingen alternativ investering",K20="INVESTERING"),K24,IF(AND('LES MEG'!$C$23="Alternativ investering",K20="INVESTERING"),K42,))</f>
        <v>0</v>
      </c>
      <c r="L53" s="4">
        <f>IF(AND('LES MEG'!$C$23="Ingen alternativ investering",L20="INVESTERING"),L24,IF(AND('LES MEG'!$C$23="Alternativ investering",L20="INVESTERING"),L42,))</f>
        <v>0</v>
      </c>
      <c r="M53" s="4">
        <f>IF(AND('LES MEG'!$C$23="Ingen alternativ investering",M20="INVESTERING"),M24,IF(AND('LES MEG'!$C$23="Alternativ investering",M20="INVESTERING"),M42,))</f>
        <v>0</v>
      </c>
      <c r="N53" s="4">
        <f>IF(AND('LES MEG'!$C$23="Ingen alternativ investering",N20="INVESTERING"),N24,IF(AND('LES MEG'!$C$23="Alternativ investering",N20="INVESTERING"),N42,))</f>
        <v>0</v>
      </c>
      <c r="O53" s="4">
        <f>IF(AND('LES MEG'!$C$23="Ingen alternativ investering",O20="INVESTERING"),O24,IF(AND('LES MEG'!$C$23="Alternativ investering",O20="INVESTERING"),O42,))</f>
        <v>0</v>
      </c>
      <c r="P53" s="4">
        <f>IF(AND('LES MEG'!$C$23="Ingen alternativ investering",P20="INVESTERING"),P24,IF(AND('LES MEG'!$C$23="Alternativ investering",P20="INVESTERING"),P42,))</f>
        <v>0</v>
      </c>
      <c r="Q53" s="4">
        <f>IF(AND('LES MEG'!$C$23="Ingen alternativ investering",Q20="INVESTERING"),Q24,IF(AND('LES MEG'!$C$23="Alternativ investering",Q20="INVESTERING"),Q42,))</f>
        <v>0</v>
      </c>
      <c r="R53" s="4">
        <f>IF(AND('LES MEG'!$C$23="Ingen alternativ investering",R20="INVESTERING"),R24,IF(AND('LES MEG'!$C$23="Alternativ investering",R20="INVESTERING"),R42,))</f>
        <v>0</v>
      </c>
      <c r="S53" s="4">
        <f>IF(AND('LES MEG'!$C$23="Ingen alternativ investering",S20="INVESTERING"),S24,IF(AND('LES MEG'!$C$23="Alternativ investering",S20="INVESTERING"),S42,))</f>
        <v>0</v>
      </c>
      <c r="T53" s="4">
        <f>IF(AND('LES MEG'!$C$23="Ingen alternativ investering",T20="INVESTERING"),T24,IF(AND('LES MEG'!$C$23="Alternativ investering",T20="INVESTERING"),T42,))</f>
        <v>0</v>
      </c>
      <c r="U53" s="4">
        <f>IF(AND('LES MEG'!$C$23="Ingen alternativ investering",U20="INVESTERING"),U24,IF(AND('LES MEG'!$C$23="Alternativ investering",U20="INVESTERING"),U42,))</f>
        <v>0</v>
      </c>
      <c r="V53" s="4">
        <f>IF(AND('LES MEG'!$C$23="Ingen alternativ investering",V20="INVESTERING"),V24,IF(AND('LES MEG'!$C$23="Alternativ investering",V20="INVESTERING"),V42,))</f>
        <v>0</v>
      </c>
      <c r="W53" s="4">
        <f>IF(AND('LES MEG'!$C$23="Ingen alternativ investering",W20="INVESTERING"),W24,IF(AND('LES MEG'!$C$23="Alternativ investering",W20="INVESTERING"),W42,))</f>
        <v>0</v>
      </c>
      <c r="X53" s="4">
        <f>IF(AND('LES MEG'!$C$23="Ingen alternativ investering",X20="INVESTERING"),X24,IF(AND('LES MEG'!$C$23="Alternativ investering",X20="INVESTERING"),X42,))</f>
        <v>0</v>
      </c>
      <c r="Y53" s="4">
        <f>IF(AND('LES MEG'!$C$23="Ingen alternativ investering",Y20="INVESTERING"),Y24,IF(AND('LES MEG'!$C$23="Alternativ investering",Y20="INVESTERING"),Y42,))</f>
        <v>0</v>
      </c>
      <c r="Z53" s="4">
        <f>IF(AND('LES MEG'!$C$23="Ingen alternativ investering",Z20="INVESTERING"),Z24,IF(AND('LES MEG'!$C$23="Alternativ investering",Z20="INVESTERING"),Z42,))</f>
        <v>0</v>
      </c>
      <c r="AA53" s="4">
        <f>IF(AND('LES MEG'!$C$23="Ingen alternativ investering",AA20="INVESTERING"),AA24,IF(AND('LES MEG'!$C$23="Alternativ investering",AA20="INVESTERING"),AA42,))</f>
        <v>0</v>
      </c>
      <c r="AB53" s="4">
        <f>IF(AND('LES MEG'!$C$23="Ingen alternativ investering",AB20="INVESTERING"),AB24,IF(AND('LES MEG'!$C$23="Alternativ investering",AB20="INVESTERING"),AB42,))</f>
        <v>0</v>
      </c>
      <c r="AC53" s="4">
        <f>IF(AND('LES MEG'!$C$23="Ingen alternativ investering",AC20="INVESTERING"),AC24,IF(AND('LES MEG'!$C$23="Alternativ investering",AC20="INVESTERING"),AC42,))</f>
        <v>0</v>
      </c>
      <c r="AD53" s="4">
        <f>IF(AND('LES MEG'!$C$23="Ingen alternativ investering",AD20="INVESTERING"),AD24,IF(AND('LES MEG'!$C$23="Alternativ investering",AD20="INVESTERING"),AD42,))</f>
        <v>0</v>
      </c>
      <c r="AE53" s="4">
        <f>IF(AND('LES MEG'!$C$23="Ingen alternativ investering",AE20="INVESTERING"),AE24,IF(AND('LES MEG'!$C$23="Alternativ investering",AE20="INVESTERING"),AE42,))</f>
        <v>0</v>
      </c>
      <c r="AF53" s="4">
        <f>IF(AND('LES MEG'!$C$23="Ingen alternativ investering",AF20="INVESTERING"),AF24,IF(AND('LES MEG'!$C$23="Alternativ investering",AF20="INVESTERING"),AF42,))</f>
        <v>0</v>
      </c>
      <c r="AG53" s="4">
        <f>IF(AND('LES MEG'!$C$23="Ingen alternativ investering",AG20="INVESTERING"),AG24,IF(AND('LES MEG'!$C$23="Alternativ investering",AG20="INVESTERING"),AG42,))</f>
        <v>0</v>
      </c>
      <c r="AH53" s="4">
        <f>IF(AND('LES MEG'!$C$23="Ingen alternativ investering",AH20="INVESTERING"),AH24,IF(AND('LES MEG'!$C$23="Alternativ investering",AH20="INVESTERING"),AH42,))</f>
        <v>0</v>
      </c>
      <c r="AI53" s="4">
        <f>IF(AND('LES MEG'!$C$23="Ingen alternativ investering",AI20="INVESTERING"),AI24,IF(AND('LES MEG'!$C$23="Alternativ investering",AI20="INVESTERING"),AI42,))</f>
        <v>0</v>
      </c>
      <c r="AJ53" s="4">
        <f>IF(AND('LES MEG'!$C$23="Ingen alternativ investering",AJ20="INVESTERING"),AJ24,IF(AND('LES MEG'!$C$23="Alternativ investering",AJ20="INVESTERING"),AJ42,))</f>
        <v>0</v>
      </c>
      <c r="AK53" s="4">
        <f>IF(AND('LES MEG'!$C$23="Ingen alternativ investering",AK20="INVESTERING"),AK24,IF(AND('LES MEG'!$C$23="Alternativ investering",AK20="INVESTERING"),AK42,))</f>
        <v>0</v>
      </c>
      <c r="AL53" s="4">
        <f>IF(AND('LES MEG'!$C$23="Ingen alternativ investering",AL20="INVESTERING"),AL24,IF(AND('LES MEG'!$C$23="Alternativ investering",AL20="INVESTERING"),AL42,))</f>
        <v>0</v>
      </c>
      <c r="AM53" s="4">
        <f>IF(AND('LES MEG'!$C$23="Ingen alternativ investering",AM20="INVESTERING"),AM24,IF(AND('LES MEG'!$C$23="Alternativ investering",AM20="INVESTERING"),AM42,))</f>
        <v>0</v>
      </c>
      <c r="AN53" s="4">
        <f>IF(AND('LES MEG'!$C$23="Ingen alternativ investering",AN20="INVESTERING"),AN24,IF(AND('LES MEG'!$C$23="Alternativ investering",AN20="INVESTERING"),AN42,))</f>
        <v>0</v>
      </c>
      <c r="AO53" s="4">
        <f>IF(AND('LES MEG'!$C$23="Ingen alternativ investering",AO20="INVESTERING"),AO24,IF(AND('LES MEG'!$C$23="Alternativ investering",AO20="INVESTERING"),AO42,))</f>
        <v>0</v>
      </c>
      <c r="AP53" s="4">
        <f>IF(AND('LES MEG'!$C$23="Ingen alternativ investering",AP20="INVESTERING"),AP24,IF(AND('LES MEG'!$C$23="Alternativ investering",AP20="INVESTERING"),AP42,))</f>
        <v>0</v>
      </c>
      <c r="AQ53" s="4">
        <f>IF(AND('LES MEG'!$C$23="Ingen alternativ investering",AQ20="INVESTERING"),AQ24,IF(AND('LES MEG'!$C$23="Alternativ investering",AQ20="INVESTERING"),AQ42,))</f>
        <v>0</v>
      </c>
      <c r="AR53" s="4">
        <f>IF(AND('LES MEG'!$C$23="Ingen alternativ investering",AR20="INVESTERING"),AR24,IF(AND('LES MEG'!$C$23="Alternativ investering",AR20="INVESTERING"),AR42,))</f>
        <v>0</v>
      </c>
      <c r="AS53" s="4">
        <f>IF(AND('LES MEG'!$C$23="Ingen alternativ investering",AS20="INVESTERING"),AS24,IF(AND('LES MEG'!$C$23="Alternativ investering",AS20="INVESTERING"),AS42,))</f>
        <v>0</v>
      </c>
      <c r="AT53" s="4">
        <f>IF(AND('LES MEG'!$C$23="Ingen alternativ investering",AT20="INVESTERING"),AT24,IF(AND('LES MEG'!$C$23="Alternativ investering",AT20="INVESTERING"),AT42,))</f>
        <v>0</v>
      </c>
      <c r="AU53" s="4">
        <f>IF(AND('LES MEG'!$C$23="Ingen alternativ investering",AU20="INVESTERING"),AU24,IF(AND('LES MEG'!$C$23="Alternativ investering",AU20="INVESTERING"),AU42,))</f>
        <v>0</v>
      </c>
      <c r="AV53" s="4">
        <f>IF(AND('LES MEG'!$C$23="Ingen alternativ investering",AV20="INVESTERING"),AV24,IF(AND('LES MEG'!$C$23="Alternativ investering",AV20="INVESTERING"),AV42,))</f>
        <v>0</v>
      </c>
      <c r="AW53" s="4">
        <f>IF(AND('LES MEG'!$C$23="Ingen alternativ investering",AW20="INVESTERING"),AW24,IF(AND('LES MEG'!$C$23="Alternativ investering",AW20="INVESTERING"),AW42,))</f>
        <v>0</v>
      </c>
      <c r="AX53" s="4">
        <f>IF(AND('LES MEG'!$C$23="Ingen alternativ investering",AX20="INVESTERING"),AX24,IF(AND('LES MEG'!$C$23="Alternativ investering",AX20="INVESTERING"),AX42,))</f>
        <v>0</v>
      </c>
      <c r="AY53" s="4">
        <f>IF(AND('LES MEG'!$C$23="Ingen alternativ investering",AY20="INVESTERING"),AY24,IF(AND('LES MEG'!$C$23="Alternativ investering",AY20="INVESTERING"),AY42,))</f>
        <v>0</v>
      </c>
      <c r="AZ53" s="4">
        <f>IF(AND('LES MEG'!$C$23="Ingen alternativ investering",AZ20="INVESTERING"),AZ24,IF(AND('LES MEG'!$C$23="Alternativ investering",AZ20="INVESTERING"),AZ42,))</f>
        <v>0</v>
      </c>
      <c r="BA53" s="4">
        <f>IF(AND('LES MEG'!$C$23="Ingen alternativ investering",BA20="INVESTERING"),BA24,IF(AND('LES MEG'!$C$23="Alternativ investering",BA20="INVESTERING"),BA42,))</f>
        <v>0</v>
      </c>
    </row>
    <row r="54" spans="1:53" s="68" customFormat="1" ht="12" x14ac:dyDescent="0.2">
      <c r="A54" s="66"/>
      <c r="B54" s="64" t="s">
        <v>85</v>
      </c>
      <c r="C54" s="64"/>
      <c r="D54" s="67" t="e">
        <f>D53/SUM($D$53:$M$53)</f>
        <v>#DIV/0!</v>
      </c>
      <c r="E54" s="67" t="e">
        <f t="shared" ref="E54:M54" si="11">E53/SUM($D$53:$M$53)</f>
        <v>#DIV/0!</v>
      </c>
      <c r="F54" s="67" t="e">
        <f t="shared" si="11"/>
        <v>#DIV/0!</v>
      </c>
      <c r="G54" s="67" t="e">
        <f t="shared" si="11"/>
        <v>#DIV/0!</v>
      </c>
      <c r="H54" s="67" t="e">
        <f t="shared" si="11"/>
        <v>#DIV/0!</v>
      </c>
      <c r="I54" s="67" t="e">
        <f t="shared" si="11"/>
        <v>#DIV/0!</v>
      </c>
      <c r="J54" s="67" t="e">
        <f t="shared" si="11"/>
        <v>#DIV/0!</v>
      </c>
      <c r="K54" s="67" t="e">
        <f t="shared" si="11"/>
        <v>#DIV/0!</v>
      </c>
      <c r="L54" s="67" t="e">
        <f t="shared" si="11"/>
        <v>#DIV/0!</v>
      </c>
      <c r="M54" s="67" t="e">
        <f t="shared" si="11"/>
        <v>#DIV/0!</v>
      </c>
      <c r="N54" s="65" t="e">
        <f t="shared" ref="N54:BA54" si="12">N42/SUM($D$42:$AF$42)</f>
        <v>#DIV/0!</v>
      </c>
      <c r="O54" s="65" t="e">
        <f t="shared" si="12"/>
        <v>#DIV/0!</v>
      </c>
      <c r="P54" s="65" t="e">
        <f t="shared" si="12"/>
        <v>#DIV/0!</v>
      </c>
      <c r="Q54" s="65" t="e">
        <f t="shared" si="12"/>
        <v>#DIV/0!</v>
      </c>
      <c r="R54" s="65" t="e">
        <f t="shared" si="12"/>
        <v>#DIV/0!</v>
      </c>
      <c r="S54" s="65" t="e">
        <f t="shared" si="12"/>
        <v>#DIV/0!</v>
      </c>
      <c r="T54" s="65" t="e">
        <f t="shared" si="12"/>
        <v>#DIV/0!</v>
      </c>
      <c r="U54" s="65" t="e">
        <f t="shared" si="12"/>
        <v>#DIV/0!</v>
      </c>
      <c r="V54" s="65" t="e">
        <f t="shared" si="12"/>
        <v>#DIV/0!</v>
      </c>
      <c r="W54" s="65" t="e">
        <f t="shared" si="12"/>
        <v>#DIV/0!</v>
      </c>
      <c r="X54" s="65" t="e">
        <f t="shared" si="12"/>
        <v>#DIV/0!</v>
      </c>
      <c r="Y54" s="65" t="e">
        <f t="shared" si="12"/>
        <v>#DIV/0!</v>
      </c>
      <c r="Z54" s="65" t="e">
        <f t="shared" si="12"/>
        <v>#DIV/0!</v>
      </c>
      <c r="AA54" s="65" t="e">
        <f t="shared" si="12"/>
        <v>#DIV/0!</v>
      </c>
      <c r="AB54" s="65" t="e">
        <f t="shared" si="12"/>
        <v>#DIV/0!</v>
      </c>
      <c r="AC54" s="65" t="e">
        <f t="shared" si="12"/>
        <v>#DIV/0!</v>
      </c>
      <c r="AD54" s="65" t="e">
        <f t="shared" si="12"/>
        <v>#DIV/0!</v>
      </c>
      <c r="AE54" s="65" t="e">
        <f t="shared" si="12"/>
        <v>#DIV/0!</v>
      </c>
      <c r="AF54" s="65" t="e">
        <f t="shared" si="12"/>
        <v>#DIV/0!</v>
      </c>
      <c r="AG54" s="65" t="e">
        <f t="shared" si="12"/>
        <v>#DIV/0!</v>
      </c>
      <c r="AH54" s="65" t="e">
        <f t="shared" si="12"/>
        <v>#DIV/0!</v>
      </c>
      <c r="AI54" s="65" t="e">
        <f t="shared" si="12"/>
        <v>#DIV/0!</v>
      </c>
      <c r="AJ54" s="65" t="e">
        <f t="shared" si="12"/>
        <v>#DIV/0!</v>
      </c>
      <c r="AK54" s="65" t="e">
        <f t="shared" si="12"/>
        <v>#DIV/0!</v>
      </c>
      <c r="AL54" s="65" t="e">
        <f t="shared" si="12"/>
        <v>#DIV/0!</v>
      </c>
      <c r="AM54" s="65" t="e">
        <f t="shared" si="12"/>
        <v>#DIV/0!</v>
      </c>
      <c r="AN54" s="65" t="e">
        <f t="shared" si="12"/>
        <v>#DIV/0!</v>
      </c>
      <c r="AO54" s="65" t="e">
        <f t="shared" si="12"/>
        <v>#DIV/0!</v>
      </c>
      <c r="AP54" s="65" t="e">
        <f t="shared" si="12"/>
        <v>#DIV/0!</v>
      </c>
      <c r="AQ54" s="65" t="e">
        <f t="shared" si="12"/>
        <v>#DIV/0!</v>
      </c>
      <c r="AR54" s="65" t="e">
        <f t="shared" si="12"/>
        <v>#DIV/0!</v>
      </c>
      <c r="AS54" s="65" t="e">
        <f t="shared" si="12"/>
        <v>#DIV/0!</v>
      </c>
      <c r="AT54" s="65" t="e">
        <f t="shared" si="12"/>
        <v>#DIV/0!</v>
      </c>
      <c r="AU54" s="65" t="e">
        <f t="shared" si="12"/>
        <v>#DIV/0!</v>
      </c>
      <c r="AV54" s="65" t="e">
        <f t="shared" si="12"/>
        <v>#DIV/0!</v>
      </c>
      <c r="AW54" s="65" t="e">
        <f t="shared" si="12"/>
        <v>#DIV/0!</v>
      </c>
      <c r="AX54" s="65" t="e">
        <f t="shared" si="12"/>
        <v>#DIV/0!</v>
      </c>
      <c r="AY54" s="65" t="e">
        <f t="shared" si="12"/>
        <v>#DIV/0!</v>
      </c>
      <c r="AZ54" s="65" t="e">
        <f t="shared" si="12"/>
        <v>#DIV/0!</v>
      </c>
      <c r="BA54" s="65" t="e">
        <f t="shared" si="12"/>
        <v>#DIV/0!</v>
      </c>
    </row>
    <row r="55" spans="1:53" s="68" customFormat="1" ht="12" x14ac:dyDescent="0.2">
      <c r="A55" s="66"/>
      <c r="B55" s="64"/>
      <c r="C55" s="64"/>
      <c r="D55" s="67"/>
      <c r="E55" s="67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</row>
    <row r="56" spans="1:53" x14ac:dyDescent="0.25">
      <c r="A56" s="54"/>
      <c r="B56" t="s">
        <v>86</v>
      </c>
      <c r="D56" s="69" t="e">
        <f>D54*$D$7</f>
        <v>#DIV/0!</v>
      </c>
      <c r="E56" s="70" t="e">
        <f>E54*$D$7</f>
        <v>#DIV/0!</v>
      </c>
      <c r="F56" s="70" t="e">
        <f t="shared" ref="F56:AI56" si="13">F54*$D$7</f>
        <v>#DIV/0!</v>
      </c>
      <c r="G56" s="70" t="e">
        <f t="shared" si="13"/>
        <v>#DIV/0!</v>
      </c>
      <c r="H56" s="70" t="e">
        <f t="shared" si="13"/>
        <v>#DIV/0!</v>
      </c>
      <c r="I56" s="70" t="e">
        <f t="shared" si="13"/>
        <v>#DIV/0!</v>
      </c>
      <c r="J56" s="70" t="e">
        <f t="shared" si="13"/>
        <v>#DIV/0!</v>
      </c>
      <c r="K56" s="70" t="e">
        <f t="shared" si="13"/>
        <v>#DIV/0!</v>
      </c>
      <c r="L56" s="70" t="e">
        <f t="shared" si="13"/>
        <v>#DIV/0!</v>
      </c>
      <c r="M56" s="70" t="e">
        <f t="shared" si="13"/>
        <v>#DIV/0!</v>
      </c>
      <c r="N56" s="70" t="e">
        <f t="shared" si="13"/>
        <v>#DIV/0!</v>
      </c>
      <c r="O56" s="70" t="e">
        <f t="shared" si="13"/>
        <v>#DIV/0!</v>
      </c>
      <c r="P56" s="70" t="e">
        <f t="shared" si="13"/>
        <v>#DIV/0!</v>
      </c>
      <c r="Q56" s="70" t="e">
        <f t="shared" si="13"/>
        <v>#DIV/0!</v>
      </c>
      <c r="R56" s="70" t="e">
        <f t="shared" si="13"/>
        <v>#DIV/0!</v>
      </c>
      <c r="S56" s="70" t="e">
        <f t="shared" si="13"/>
        <v>#DIV/0!</v>
      </c>
      <c r="T56" s="70" t="e">
        <f t="shared" si="13"/>
        <v>#DIV/0!</v>
      </c>
      <c r="U56" s="70" t="e">
        <f t="shared" si="13"/>
        <v>#DIV/0!</v>
      </c>
      <c r="V56" s="70" t="e">
        <f t="shared" si="13"/>
        <v>#DIV/0!</v>
      </c>
      <c r="W56" s="70" t="e">
        <f t="shared" si="13"/>
        <v>#DIV/0!</v>
      </c>
      <c r="X56" s="70" t="e">
        <f t="shared" si="13"/>
        <v>#DIV/0!</v>
      </c>
      <c r="Y56" s="70" t="e">
        <f t="shared" si="13"/>
        <v>#DIV/0!</v>
      </c>
      <c r="Z56" s="70" t="e">
        <f t="shared" si="13"/>
        <v>#DIV/0!</v>
      </c>
      <c r="AA56" s="70" t="e">
        <f t="shared" si="13"/>
        <v>#DIV/0!</v>
      </c>
      <c r="AB56" s="70" t="e">
        <f t="shared" si="13"/>
        <v>#DIV/0!</v>
      </c>
      <c r="AC56" s="70" t="e">
        <f t="shared" si="13"/>
        <v>#DIV/0!</v>
      </c>
      <c r="AD56" s="70" t="e">
        <f t="shared" si="13"/>
        <v>#DIV/0!</v>
      </c>
      <c r="AE56" s="70" t="e">
        <f t="shared" si="13"/>
        <v>#DIV/0!</v>
      </c>
      <c r="AF56" s="70" t="e">
        <f t="shared" si="13"/>
        <v>#DIV/0!</v>
      </c>
      <c r="AG56" s="70" t="e">
        <f t="shared" si="13"/>
        <v>#DIV/0!</v>
      </c>
      <c r="AH56" s="70" t="e">
        <f t="shared" si="13"/>
        <v>#DIV/0!</v>
      </c>
      <c r="AI56" s="70" t="e">
        <f t="shared" si="13"/>
        <v>#DIV/0!</v>
      </c>
      <c r="AJ56" s="70" t="e">
        <f t="shared" ref="AJ56:BA56" si="14">AJ54*$D$7</f>
        <v>#DIV/0!</v>
      </c>
      <c r="AK56" s="70" t="e">
        <f t="shared" si="14"/>
        <v>#DIV/0!</v>
      </c>
      <c r="AL56" s="70" t="e">
        <f t="shared" si="14"/>
        <v>#DIV/0!</v>
      </c>
      <c r="AM56" s="70" t="e">
        <f t="shared" si="14"/>
        <v>#DIV/0!</v>
      </c>
      <c r="AN56" s="70" t="e">
        <f t="shared" si="14"/>
        <v>#DIV/0!</v>
      </c>
      <c r="AO56" s="70" t="e">
        <f t="shared" si="14"/>
        <v>#DIV/0!</v>
      </c>
      <c r="AP56" s="70" t="e">
        <f t="shared" si="14"/>
        <v>#DIV/0!</v>
      </c>
      <c r="AQ56" s="70" t="e">
        <f t="shared" si="14"/>
        <v>#DIV/0!</v>
      </c>
      <c r="AR56" s="70" t="e">
        <f t="shared" si="14"/>
        <v>#DIV/0!</v>
      </c>
      <c r="AS56" s="70" t="e">
        <f t="shared" si="14"/>
        <v>#DIV/0!</v>
      </c>
      <c r="AT56" s="70" t="e">
        <f t="shared" si="14"/>
        <v>#DIV/0!</v>
      </c>
      <c r="AU56" s="70" t="e">
        <f t="shared" si="14"/>
        <v>#DIV/0!</v>
      </c>
      <c r="AV56" s="70" t="e">
        <f t="shared" si="14"/>
        <v>#DIV/0!</v>
      </c>
      <c r="AW56" s="70" t="e">
        <f t="shared" si="14"/>
        <v>#DIV/0!</v>
      </c>
      <c r="AX56" s="70" t="e">
        <f t="shared" si="14"/>
        <v>#DIV/0!</v>
      </c>
      <c r="AY56" s="70" t="e">
        <f t="shared" si="14"/>
        <v>#DIV/0!</v>
      </c>
      <c r="AZ56" s="70" t="e">
        <f t="shared" si="14"/>
        <v>#DIV/0!</v>
      </c>
      <c r="BA56" s="70" t="e">
        <f t="shared" si="14"/>
        <v>#DIV/0!</v>
      </c>
    </row>
    <row r="57" spans="1:53" ht="15.75" thickBot="1" x14ac:dyDescent="0.3">
      <c r="B57" s="56" t="s">
        <v>87</v>
      </c>
      <c r="C57" s="56"/>
      <c r="D57" s="57" t="e">
        <f>SUM(D56:BA56)</f>
        <v>#DIV/0!</v>
      </c>
      <c r="E57" s="65" t="e">
        <f>SUM(D56:BA56)=D7</f>
        <v>#DIV/0!</v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</row>
    <row r="58" spans="1:53" x14ac:dyDescent="0.25">
      <c r="D58" s="4"/>
      <c r="E58" s="6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25"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ht="18.75" x14ac:dyDescent="0.3">
      <c r="B60" s="168" t="s">
        <v>174</v>
      </c>
      <c r="C60" s="71"/>
      <c r="D60" s="71"/>
      <c r="E60" s="71"/>
      <c r="F60" s="71"/>
      <c r="G60" s="71"/>
      <c r="H60" s="183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</row>
    <row r="61" spans="1:53" x14ac:dyDescent="0.25">
      <c r="B61" s="178" t="s">
        <v>243</v>
      </c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</row>
    <row r="62" spans="1:53" x14ac:dyDescent="0.25"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</row>
    <row r="63" spans="1:53" x14ac:dyDescent="0.25">
      <c r="B63" t="s">
        <v>89</v>
      </c>
      <c r="D63" s="4">
        <f t="shared" ref="D63:AI63" si="15">D43</f>
        <v>0</v>
      </c>
      <c r="E63" s="4">
        <f t="shared" si="15"/>
        <v>0</v>
      </c>
      <c r="F63" s="4">
        <f t="shared" si="15"/>
        <v>0</v>
      </c>
      <c r="G63" s="4">
        <f t="shared" si="15"/>
        <v>0</v>
      </c>
      <c r="H63" s="4">
        <f t="shared" si="15"/>
        <v>0</v>
      </c>
      <c r="I63" s="4">
        <f t="shared" si="15"/>
        <v>0</v>
      </c>
      <c r="J63" s="4">
        <f t="shared" si="15"/>
        <v>0</v>
      </c>
      <c r="K63" s="4">
        <f t="shared" si="15"/>
        <v>0</v>
      </c>
      <c r="L63" s="4">
        <f t="shared" si="15"/>
        <v>0</v>
      </c>
      <c r="M63" s="4">
        <f t="shared" si="15"/>
        <v>0</v>
      </c>
      <c r="N63" s="4">
        <f t="shared" si="15"/>
        <v>0</v>
      </c>
      <c r="O63" s="4">
        <f t="shared" si="15"/>
        <v>0</v>
      </c>
      <c r="P63" s="4">
        <f t="shared" si="15"/>
        <v>0</v>
      </c>
      <c r="Q63" s="4">
        <f t="shared" si="15"/>
        <v>0</v>
      </c>
      <c r="R63" s="4">
        <f t="shared" si="15"/>
        <v>0</v>
      </c>
      <c r="S63" s="4">
        <f t="shared" si="15"/>
        <v>0</v>
      </c>
      <c r="T63" s="4">
        <f t="shared" si="15"/>
        <v>0</v>
      </c>
      <c r="U63" s="4">
        <f t="shared" si="15"/>
        <v>0</v>
      </c>
      <c r="V63" s="4">
        <f t="shared" si="15"/>
        <v>0</v>
      </c>
      <c r="W63" s="4">
        <f t="shared" si="15"/>
        <v>0</v>
      </c>
      <c r="X63" s="4">
        <f t="shared" si="15"/>
        <v>0</v>
      </c>
      <c r="Y63" s="4">
        <f t="shared" si="15"/>
        <v>0</v>
      </c>
      <c r="Z63" s="4">
        <f t="shared" si="15"/>
        <v>0</v>
      </c>
      <c r="AA63" s="4">
        <f t="shared" si="15"/>
        <v>0</v>
      </c>
      <c r="AB63" s="4">
        <f t="shared" si="15"/>
        <v>0</v>
      </c>
      <c r="AC63" s="4">
        <f t="shared" si="15"/>
        <v>0</v>
      </c>
      <c r="AD63" s="4">
        <f t="shared" si="15"/>
        <v>0</v>
      </c>
      <c r="AE63" s="4">
        <f t="shared" si="15"/>
        <v>0</v>
      </c>
      <c r="AF63" s="4">
        <f t="shared" si="15"/>
        <v>0</v>
      </c>
      <c r="AG63" s="4">
        <f t="shared" si="15"/>
        <v>0</v>
      </c>
      <c r="AH63" s="4">
        <f t="shared" si="15"/>
        <v>0</v>
      </c>
      <c r="AI63" s="4">
        <f t="shared" si="15"/>
        <v>0</v>
      </c>
      <c r="AJ63" s="4">
        <f t="shared" ref="AJ63:BA63" si="16">AJ43</f>
        <v>0</v>
      </c>
      <c r="AK63" s="4">
        <f t="shared" si="16"/>
        <v>0</v>
      </c>
      <c r="AL63" s="4">
        <f t="shared" si="16"/>
        <v>0</v>
      </c>
      <c r="AM63" s="4">
        <f t="shared" si="16"/>
        <v>0</v>
      </c>
      <c r="AN63" s="4">
        <f t="shared" si="16"/>
        <v>0</v>
      </c>
      <c r="AO63" s="4">
        <f t="shared" si="16"/>
        <v>0</v>
      </c>
      <c r="AP63" s="4">
        <f t="shared" si="16"/>
        <v>0</v>
      </c>
      <c r="AQ63" s="4">
        <f t="shared" si="16"/>
        <v>0</v>
      </c>
      <c r="AR63" s="4">
        <f t="shared" si="16"/>
        <v>0</v>
      </c>
      <c r="AS63" s="4">
        <f t="shared" si="16"/>
        <v>0</v>
      </c>
      <c r="AT63" s="4">
        <f t="shared" si="16"/>
        <v>0</v>
      </c>
      <c r="AU63" s="4">
        <f t="shared" si="16"/>
        <v>0</v>
      </c>
      <c r="AV63" s="4">
        <f t="shared" si="16"/>
        <v>0</v>
      </c>
      <c r="AW63" s="4">
        <f t="shared" si="16"/>
        <v>0</v>
      </c>
      <c r="AX63" s="4">
        <f t="shared" si="16"/>
        <v>0</v>
      </c>
      <c r="AY63" s="4">
        <f t="shared" si="16"/>
        <v>0</v>
      </c>
      <c r="AZ63" s="4">
        <f t="shared" si="16"/>
        <v>0</v>
      </c>
      <c r="BA63" s="4">
        <f t="shared" si="16"/>
        <v>0</v>
      </c>
    </row>
    <row r="64" spans="1:53" x14ac:dyDescent="0.25">
      <c r="B64" s="30" t="s">
        <v>76</v>
      </c>
      <c r="C64" s="30"/>
      <c r="D64" s="32">
        <f t="shared" ref="D64:AI64" si="17">D43/(1+$D$4)^(-$D$17+D17)</f>
        <v>0</v>
      </c>
      <c r="E64" s="32">
        <f t="shared" si="17"/>
        <v>0</v>
      </c>
      <c r="F64" s="32">
        <f t="shared" si="17"/>
        <v>0</v>
      </c>
      <c r="G64" s="32">
        <f t="shared" si="17"/>
        <v>0</v>
      </c>
      <c r="H64" s="32">
        <f t="shared" si="17"/>
        <v>0</v>
      </c>
      <c r="I64" s="32">
        <f t="shared" si="17"/>
        <v>0</v>
      </c>
      <c r="J64" s="32">
        <f t="shared" si="17"/>
        <v>0</v>
      </c>
      <c r="K64" s="32">
        <f t="shared" si="17"/>
        <v>0</v>
      </c>
      <c r="L64" s="32">
        <f t="shared" si="17"/>
        <v>0</v>
      </c>
      <c r="M64" s="32">
        <f t="shared" si="17"/>
        <v>0</v>
      </c>
      <c r="N64" s="32">
        <f t="shared" si="17"/>
        <v>0</v>
      </c>
      <c r="O64" s="32">
        <f t="shared" si="17"/>
        <v>0</v>
      </c>
      <c r="P64" s="32">
        <f t="shared" si="17"/>
        <v>0</v>
      </c>
      <c r="Q64" s="32">
        <f t="shared" si="17"/>
        <v>0</v>
      </c>
      <c r="R64" s="32">
        <f t="shared" si="17"/>
        <v>0</v>
      </c>
      <c r="S64" s="32">
        <f t="shared" si="17"/>
        <v>0</v>
      </c>
      <c r="T64" s="32">
        <f t="shared" si="17"/>
        <v>0</v>
      </c>
      <c r="U64" s="32">
        <f t="shared" si="17"/>
        <v>0</v>
      </c>
      <c r="V64" s="32">
        <f t="shared" si="17"/>
        <v>0</v>
      </c>
      <c r="W64" s="32">
        <f t="shared" si="17"/>
        <v>0</v>
      </c>
      <c r="X64" s="32">
        <f t="shared" si="17"/>
        <v>0</v>
      </c>
      <c r="Y64" s="32">
        <f t="shared" si="17"/>
        <v>0</v>
      </c>
      <c r="Z64" s="32">
        <f t="shared" si="17"/>
        <v>0</v>
      </c>
      <c r="AA64" s="32">
        <f t="shared" si="17"/>
        <v>0</v>
      </c>
      <c r="AB64" s="32">
        <f t="shared" si="17"/>
        <v>0</v>
      </c>
      <c r="AC64" s="32">
        <f t="shared" si="17"/>
        <v>0</v>
      </c>
      <c r="AD64" s="32">
        <f t="shared" si="17"/>
        <v>0</v>
      </c>
      <c r="AE64" s="32">
        <f t="shared" si="17"/>
        <v>0</v>
      </c>
      <c r="AF64" s="32">
        <f t="shared" si="17"/>
        <v>0</v>
      </c>
      <c r="AG64" s="32">
        <f t="shared" si="17"/>
        <v>0</v>
      </c>
      <c r="AH64" s="32">
        <f t="shared" si="17"/>
        <v>0</v>
      </c>
      <c r="AI64" s="32">
        <f t="shared" si="17"/>
        <v>0</v>
      </c>
      <c r="AJ64" s="32">
        <f t="shared" ref="AJ64:BA64" si="18">AJ43/(1+$D$4)^(-$D$17+AJ17)</f>
        <v>0</v>
      </c>
      <c r="AK64" s="32">
        <f t="shared" si="18"/>
        <v>0</v>
      </c>
      <c r="AL64" s="32">
        <f t="shared" si="18"/>
        <v>0</v>
      </c>
      <c r="AM64" s="32">
        <f t="shared" si="18"/>
        <v>0</v>
      </c>
      <c r="AN64" s="32">
        <f t="shared" si="18"/>
        <v>0</v>
      </c>
      <c r="AO64" s="32">
        <f t="shared" si="18"/>
        <v>0</v>
      </c>
      <c r="AP64" s="32">
        <f t="shared" si="18"/>
        <v>0</v>
      </c>
      <c r="AQ64" s="32">
        <f t="shared" si="18"/>
        <v>0</v>
      </c>
      <c r="AR64" s="32">
        <f t="shared" si="18"/>
        <v>0</v>
      </c>
      <c r="AS64" s="32">
        <f t="shared" si="18"/>
        <v>0</v>
      </c>
      <c r="AT64" s="32">
        <f t="shared" si="18"/>
        <v>0</v>
      </c>
      <c r="AU64" s="32">
        <f t="shared" si="18"/>
        <v>0</v>
      </c>
      <c r="AV64" s="32">
        <f t="shared" si="18"/>
        <v>0</v>
      </c>
      <c r="AW64" s="32">
        <f t="shared" si="18"/>
        <v>0</v>
      </c>
      <c r="AX64" s="32">
        <f t="shared" si="18"/>
        <v>0</v>
      </c>
      <c r="AY64" s="32">
        <f t="shared" si="18"/>
        <v>0</v>
      </c>
      <c r="AZ64" s="32">
        <f t="shared" si="18"/>
        <v>0</v>
      </c>
      <c r="BA64" s="32">
        <f t="shared" si="18"/>
        <v>0</v>
      </c>
    </row>
    <row r="65" spans="2:53" x14ac:dyDescent="0.25">
      <c r="B65" s="33" t="s">
        <v>90</v>
      </c>
      <c r="C65" s="33"/>
      <c r="D65" s="31">
        <f>SUM(D64:BA64)</f>
        <v>0</v>
      </c>
    </row>
    <row r="66" spans="2:53" x14ac:dyDescent="0.25">
      <c r="B66" s="72" t="s">
        <v>91</v>
      </c>
      <c r="C66" s="72"/>
      <c r="D66" s="73" t="e">
        <f>IRR(D63:BA63)</f>
        <v>#NUM!</v>
      </c>
    </row>
    <row r="67" spans="2:53" x14ac:dyDescent="0.25">
      <c r="B67" s="72"/>
      <c r="C67" s="72"/>
      <c r="D67" s="74"/>
    </row>
    <row r="68" spans="2:53" x14ac:dyDescent="0.25">
      <c r="B68" t="s">
        <v>77</v>
      </c>
      <c r="D68" s="4" t="e">
        <f t="shared" ref="D68:AI68" si="19">D43+D56</f>
        <v>#DIV/0!</v>
      </c>
      <c r="E68" s="4" t="e">
        <f t="shared" si="19"/>
        <v>#DIV/0!</v>
      </c>
      <c r="F68" s="4" t="e">
        <f t="shared" si="19"/>
        <v>#DIV/0!</v>
      </c>
      <c r="G68" s="4" t="e">
        <f t="shared" si="19"/>
        <v>#DIV/0!</v>
      </c>
      <c r="H68" s="4" t="e">
        <f t="shared" si="19"/>
        <v>#DIV/0!</v>
      </c>
      <c r="I68" s="4" t="e">
        <f t="shared" si="19"/>
        <v>#DIV/0!</v>
      </c>
      <c r="J68" s="4" t="e">
        <f t="shared" si="19"/>
        <v>#DIV/0!</v>
      </c>
      <c r="K68" s="4" t="e">
        <f t="shared" si="19"/>
        <v>#DIV/0!</v>
      </c>
      <c r="L68" s="4" t="e">
        <f t="shared" si="19"/>
        <v>#DIV/0!</v>
      </c>
      <c r="M68" s="4" t="e">
        <f t="shared" si="19"/>
        <v>#DIV/0!</v>
      </c>
      <c r="N68" s="4" t="e">
        <f t="shared" si="19"/>
        <v>#DIV/0!</v>
      </c>
      <c r="O68" s="4" t="e">
        <f t="shared" si="19"/>
        <v>#DIV/0!</v>
      </c>
      <c r="P68" s="4" t="e">
        <f t="shared" si="19"/>
        <v>#DIV/0!</v>
      </c>
      <c r="Q68" s="4" t="e">
        <f t="shared" si="19"/>
        <v>#DIV/0!</v>
      </c>
      <c r="R68" s="4" t="e">
        <f t="shared" si="19"/>
        <v>#DIV/0!</v>
      </c>
      <c r="S68" s="4" t="e">
        <f t="shared" si="19"/>
        <v>#DIV/0!</v>
      </c>
      <c r="T68" s="4" t="e">
        <f t="shared" si="19"/>
        <v>#DIV/0!</v>
      </c>
      <c r="U68" s="4" t="e">
        <f t="shared" si="19"/>
        <v>#DIV/0!</v>
      </c>
      <c r="V68" s="4" t="e">
        <f t="shared" si="19"/>
        <v>#DIV/0!</v>
      </c>
      <c r="W68" s="4" t="e">
        <f t="shared" si="19"/>
        <v>#DIV/0!</v>
      </c>
      <c r="X68" s="4" t="e">
        <f t="shared" si="19"/>
        <v>#DIV/0!</v>
      </c>
      <c r="Y68" s="4" t="e">
        <f t="shared" si="19"/>
        <v>#DIV/0!</v>
      </c>
      <c r="Z68" s="4" t="e">
        <f t="shared" si="19"/>
        <v>#DIV/0!</v>
      </c>
      <c r="AA68" s="4" t="e">
        <f t="shared" si="19"/>
        <v>#DIV/0!</v>
      </c>
      <c r="AB68" s="4" t="e">
        <f t="shared" si="19"/>
        <v>#DIV/0!</v>
      </c>
      <c r="AC68" s="4" t="e">
        <f t="shared" si="19"/>
        <v>#DIV/0!</v>
      </c>
      <c r="AD68" s="4" t="e">
        <f t="shared" si="19"/>
        <v>#DIV/0!</v>
      </c>
      <c r="AE68" s="4" t="e">
        <f t="shared" si="19"/>
        <v>#DIV/0!</v>
      </c>
      <c r="AF68" s="4" t="e">
        <f t="shared" si="19"/>
        <v>#DIV/0!</v>
      </c>
      <c r="AG68" s="4" t="e">
        <f t="shared" si="19"/>
        <v>#DIV/0!</v>
      </c>
      <c r="AH68" s="4" t="e">
        <f t="shared" si="19"/>
        <v>#DIV/0!</v>
      </c>
      <c r="AI68" s="4" t="e">
        <f t="shared" si="19"/>
        <v>#DIV/0!</v>
      </c>
      <c r="AJ68" s="4" t="e">
        <f t="shared" ref="AJ68:BA68" si="20">AJ43+AJ56</f>
        <v>#DIV/0!</v>
      </c>
      <c r="AK68" s="4" t="e">
        <f t="shared" si="20"/>
        <v>#DIV/0!</v>
      </c>
      <c r="AL68" s="4" t="e">
        <f t="shared" si="20"/>
        <v>#DIV/0!</v>
      </c>
      <c r="AM68" s="4" t="e">
        <f t="shared" si="20"/>
        <v>#DIV/0!</v>
      </c>
      <c r="AN68" s="4" t="e">
        <f t="shared" si="20"/>
        <v>#DIV/0!</v>
      </c>
      <c r="AO68" s="4" t="e">
        <f t="shared" si="20"/>
        <v>#DIV/0!</v>
      </c>
      <c r="AP68" s="4" t="e">
        <f t="shared" si="20"/>
        <v>#DIV/0!</v>
      </c>
      <c r="AQ68" s="4" t="e">
        <f t="shared" si="20"/>
        <v>#DIV/0!</v>
      </c>
      <c r="AR68" s="4" t="e">
        <f t="shared" si="20"/>
        <v>#DIV/0!</v>
      </c>
      <c r="AS68" s="4" t="e">
        <f t="shared" si="20"/>
        <v>#DIV/0!</v>
      </c>
      <c r="AT68" s="4" t="e">
        <f t="shared" si="20"/>
        <v>#DIV/0!</v>
      </c>
      <c r="AU68" s="4" t="e">
        <f t="shared" si="20"/>
        <v>#DIV/0!</v>
      </c>
      <c r="AV68" s="4" t="e">
        <f t="shared" si="20"/>
        <v>#DIV/0!</v>
      </c>
      <c r="AW68" s="4" t="e">
        <f t="shared" si="20"/>
        <v>#DIV/0!</v>
      </c>
      <c r="AX68" s="4" t="e">
        <f t="shared" si="20"/>
        <v>#DIV/0!</v>
      </c>
      <c r="AY68" s="4" t="e">
        <f t="shared" si="20"/>
        <v>#DIV/0!</v>
      </c>
      <c r="AZ68" s="4" t="e">
        <f t="shared" si="20"/>
        <v>#DIV/0!</v>
      </c>
      <c r="BA68" s="4" t="e">
        <f t="shared" si="20"/>
        <v>#DIV/0!</v>
      </c>
    </row>
    <row r="69" spans="2:53" x14ac:dyDescent="0.25">
      <c r="B69" s="30" t="s">
        <v>13</v>
      </c>
      <c r="C69" s="30"/>
      <c r="D69" s="32" t="e">
        <f t="shared" ref="D69:AI69" si="21">(D43+D56)/(1+$D$4)^(-$D$17+D17)</f>
        <v>#DIV/0!</v>
      </c>
      <c r="E69" s="32" t="e">
        <f t="shared" si="21"/>
        <v>#DIV/0!</v>
      </c>
      <c r="F69" s="32" t="e">
        <f t="shared" si="21"/>
        <v>#DIV/0!</v>
      </c>
      <c r="G69" s="32" t="e">
        <f t="shared" si="21"/>
        <v>#DIV/0!</v>
      </c>
      <c r="H69" s="32" t="e">
        <f t="shared" si="21"/>
        <v>#DIV/0!</v>
      </c>
      <c r="I69" s="32" t="e">
        <f t="shared" si="21"/>
        <v>#DIV/0!</v>
      </c>
      <c r="J69" s="32" t="e">
        <f t="shared" si="21"/>
        <v>#DIV/0!</v>
      </c>
      <c r="K69" s="32" t="e">
        <f t="shared" si="21"/>
        <v>#DIV/0!</v>
      </c>
      <c r="L69" s="32" t="e">
        <f t="shared" si="21"/>
        <v>#DIV/0!</v>
      </c>
      <c r="M69" s="32" t="e">
        <f t="shared" si="21"/>
        <v>#DIV/0!</v>
      </c>
      <c r="N69" s="32" t="e">
        <f t="shared" si="21"/>
        <v>#DIV/0!</v>
      </c>
      <c r="O69" s="32" t="e">
        <f t="shared" si="21"/>
        <v>#DIV/0!</v>
      </c>
      <c r="P69" s="32" t="e">
        <f t="shared" si="21"/>
        <v>#DIV/0!</v>
      </c>
      <c r="Q69" s="32" t="e">
        <f t="shared" si="21"/>
        <v>#DIV/0!</v>
      </c>
      <c r="R69" s="32" t="e">
        <f t="shared" si="21"/>
        <v>#DIV/0!</v>
      </c>
      <c r="S69" s="32" t="e">
        <f t="shared" si="21"/>
        <v>#DIV/0!</v>
      </c>
      <c r="T69" s="32" t="e">
        <f t="shared" si="21"/>
        <v>#DIV/0!</v>
      </c>
      <c r="U69" s="32" t="e">
        <f t="shared" si="21"/>
        <v>#DIV/0!</v>
      </c>
      <c r="V69" s="32" t="e">
        <f t="shared" si="21"/>
        <v>#DIV/0!</v>
      </c>
      <c r="W69" s="32" t="e">
        <f t="shared" si="21"/>
        <v>#DIV/0!</v>
      </c>
      <c r="X69" s="32" t="e">
        <f t="shared" si="21"/>
        <v>#DIV/0!</v>
      </c>
      <c r="Y69" s="32" t="e">
        <f t="shared" si="21"/>
        <v>#DIV/0!</v>
      </c>
      <c r="Z69" s="32" t="e">
        <f t="shared" si="21"/>
        <v>#DIV/0!</v>
      </c>
      <c r="AA69" s="32" t="e">
        <f t="shared" si="21"/>
        <v>#DIV/0!</v>
      </c>
      <c r="AB69" s="32" t="e">
        <f t="shared" si="21"/>
        <v>#DIV/0!</v>
      </c>
      <c r="AC69" s="32" t="e">
        <f t="shared" si="21"/>
        <v>#DIV/0!</v>
      </c>
      <c r="AD69" s="32" t="e">
        <f t="shared" si="21"/>
        <v>#DIV/0!</v>
      </c>
      <c r="AE69" s="32" t="e">
        <f t="shared" si="21"/>
        <v>#DIV/0!</v>
      </c>
      <c r="AF69" s="32" t="e">
        <f t="shared" si="21"/>
        <v>#DIV/0!</v>
      </c>
      <c r="AG69" s="32" t="e">
        <f t="shared" si="21"/>
        <v>#DIV/0!</v>
      </c>
      <c r="AH69" s="32" t="e">
        <f t="shared" si="21"/>
        <v>#DIV/0!</v>
      </c>
      <c r="AI69" s="32" t="e">
        <f t="shared" si="21"/>
        <v>#DIV/0!</v>
      </c>
      <c r="AJ69" s="32" t="e">
        <f t="shared" ref="AJ69:BA69" si="22">(AJ43+AJ56)/(1+$D$4)^(-$D$17+AJ17)</f>
        <v>#DIV/0!</v>
      </c>
      <c r="AK69" s="32" t="e">
        <f t="shared" si="22"/>
        <v>#DIV/0!</v>
      </c>
      <c r="AL69" s="32" t="e">
        <f t="shared" si="22"/>
        <v>#DIV/0!</v>
      </c>
      <c r="AM69" s="32" t="e">
        <f t="shared" si="22"/>
        <v>#DIV/0!</v>
      </c>
      <c r="AN69" s="32" t="e">
        <f t="shared" si="22"/>
        <v>#DIV/0!</v>
      </c>
      <c r="AO69" s="32" t="e">
        <f t="shared" si="22"/>
        <v>#DIV/0!</v>
      </c>
      <c r="AP69" s="32" t="e">
        <f t="shared" si="22"/>
        <v>#DIV/0!</v>
      </c>
      <c r="AQ69" s="32" t="e">
        <f t="shared" si="22"/>
        <v>#DIV/0!</v>
      </c>
      <c r="AR69" s="32" t="e">
        <f t="shared" si="22"/>
        <v>#DIV/0!</v>
      </c>
      <c r="AS69" s="32" t="e">
        <f t="shared" si="22"/>
        <v>#DIV/0!</v>
      </c>
      <c r="AT69" s="32" t="e">
        <f t="shared" si="22"/>
        <v>#DIV/0!</v>
      </c>
      <c r="AU69" s="32" t="e">
        <f t="shared" si="22"/>
        <v>#DIV/0!</v>
      </c>
      <c r="AV69" s="32" t="e">
        <f t="shared" si="22"/>
        <v>#DIV/0!</v>
      </c>
      <c r="AW69" s="32" t="e">
        <f t="shared" si="22"/>
        <v>#DIV/0!</v>
      </c>
      <c r="AX69" s="32" t="e">
        <f t="shared" si="22"/>
        <v>#DIV/0!</v>
      </c>
      <c r="AY69" s="32" t="e">
        <f t="shared" si="22"/>
        <v>#DIV/0!</v>
      </c>
      <c r="AZ69" s="32" t="e">
        <f t="shared" si="22"/>
        <v>#DIV/0!</v>
      </c>
      <c r="BA69" s="32" t="e">
        <f t="shared" si="22"/>
        <v>#DIV/0!</v>
      </c>
    </row>
    <row r="70" spans="2:53" ht="15.75" thickBot="1" x14ac:dyDescent="0.3">
      <c r="B70" s="61" t="s">
        <v>88</v>
      </c>
      <c r="C70" s="61"/>
      <c r="D70" s="62" t="e">
        <f>SUM(D69:BA69)</f>
        <v>#DIV/0!</v>
      </c>
    </row>
    <row r="71" spans="2:53" x14ac:dyDescent="0.25">
      <c r="B71" s="30" t="s">
        <v>39</v>
      </c>
      <c r="C71" s="30"/>
      <c r="D71" s="75" t="e">
        <f>IRR(D68:BA68)</f>
        <v>#VALUE!</v>
      </c>
    </row>
    <row r="73" spans="2:53" x14ac:dyDescent="0.2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</row>
    <row r="74" spans="2:53" x14ac:dyDescent="0.25">
      <c r="D74" s="4"/>
    </row>
    <row r="78" spans="2:53" x14ac:dyDescent="0.25">
      <c r="I78" s="76"/>
    </row>
    <row r="79" spans="2:53" x14ac:dyDescent="0.25">
      <c r="I79" s="34"/>
    </row>
  </sheetData>
  <sheetProtection algorithmName="SHA-512" hashValue="7DfunubXal6rWEbBdGtBPmzKedq5q0zicQLEIP8VzDJsqEOa4XHLksEvkh3de2Ow9HgQOTPW09+ttCCX4dGFEw==" saltValue="eH29HVDIC8fk0NbVMYdM8w==" spinCount="100000" sheet="1" formatCells="0" formatColumns="0" formatRows="0"/>
  <conditionalFormatting sqref="D24:BA24">
    <cfRule type="expression" dxfId="3" priority="3">
      <formula>$C$52="Ingen alternativ investering"</formula>
    </cfRule>
  </conditionalFormatting>
  <conditionalFormatting sqref="D42:BA42">
    <cfRule type="expression" dxfId="2" priority="4">
      <formula>$C$52="Alternativ investering"</formula>
    </cfRule>
  </conditionalFormatting>
  <pageMargins left="0.7" right="0.7" top="0.75" bottom="0.75" header="0.3" footer="0.3"/>
  <pageSetup paperSize="9" orientation="portrait" r:id="rId1"/>
  <ignoredErrors>
    <ignoredError sqref="D55:BA55 D69:BA70 D71 N54:BA54 F56:BA56 E56 D68 F68:BA6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sheetPr codeName="Sheet9"/>
  <dimension ref="B2:D20"/>
  <sheetViews>
    <sheetView showGridLines="0" zoomScale="90" zoomScaleNormal="90" workbookViewId="0">
      <selection activeCell="D5" sqref="D5"/>
    </sheetView>
  </sheetViews>
  <sheetFormatPr baseColWidth="10" defaultColWidth="10.85546875" defaultRowHeight="15" x14ac:dyDescent="0.25"/>
  <cols>
    <col min="2" max="2" width="29.85546875" customWidth="1"/>
    <col min="3" max="3" width="45.42578125" customWidth="1"/>
    <col min="4" max="4" width="29.28515625" bestFit="1" customWidth="1"/>
  </cols>
  <sheetData>
    <row r="2" spans="2:4" x14ac:dyDescent="0.25">
      <c r="B2" s="30" t="s">
        <v>100</v>
      </c>
      <c r="C2" s="30"/>
      <c r="D2" s="31">
        <f>SUM('(3) Støtteberegning og NNV'!D23:BA23) + SUM('(3) Støtteberegning og NNV'!D24:BA24)</f>
        <v>0</v>
      </c>
    </row>
    <row r="4" spans="2:4" x14ac:dyDescent="0.25">
      <c r="B4" s="33" t="s">
        <v>57</v>
      </c>
      <c r="C4" s="33" t="s">
        <v>59</v>
      </c>
      <c r="D4" s="33" t="s">
        <v>220</v>
      </c>
    </row>
    <row r="5" spans="2:4" x14ac:dyDescent="0.25">
      <c r="B5" s="26"/>
      <c r="C5" s="26"/>
      <c r="D5" s="27"/>
    </row>
    <row r="6" spans="2:4" x14ac:dyDescent="0.25">
      <c r="B6" s="26"/>
      <c r="C6" s="26"/>
      <c r="D6" s="27"/>
    </row>
    <row r="7" spans="2:4" x14ac:dyDescent="0.25">
      <c r="B7" s="26"/>
      <c r="C7" s="26"/>
      <c r="D7" s="27"/>
    </row>
    <row r="8" spans="2:4" x14ac:dyDescent="0.25">
      <c r="B8" s="26"/>
      <c r="C8" s="26"/>
      <c r="D8" s="27"/>
    </row>
    <row r="9" spans="2:4" x14ac:dyDescent="0.25">
      <c r="B9" s="26"/>
      <c r="C9" s="26"/>
      <c r="D9" s="27"/>
    </row>
    <row r="10" spans="2:4" x14ac:dyDescent="0.25">
      <c r="B10" s="26"/>
      <c r="C10" s="26"/>
      <c r="D10" s="27"/>
    </row>
    <row r="11" spans="2:4" x14ac:dyDescent="0.25">
      <c r="B11" s="26"/>
      <c r="C11" s="26"/>
      <c r="D11" s="27"/>
    </row>
    <row r="12" spans="2:4" x14ac:dyDescent="0.25">
      <c r="B12" s="26"/>
      <c r="C12" s="26"/>
      <c r="D12" s="27"/>
    </row>
    <row r="13" spans="2:4" x14ac:dyDescent="0.25">
      <c r="B13" s="26"/>
      <c r="C13" s="26"/>
      <c r="D13" s="27"/>
    </row>
    <row r="14" spans="2:4" x14ac:dyDescent="0.25">
      <c r="B14" s="26"/>
      <c r="C14" s="26"/>
      <c r="D14" s="27"/>
    </row>
    <row r="15" spans="2:4" x14ac:dyDescent="0.25">
      <c r="B15" s="26"/>
      <c r="C15" s="26"/>
      <c r="D15" s="27"/>
    </row>
    <row r="16" spans="2:4" x14ac:dyDescent="0.25">
      <c r="B16" s="26"/>
      <c r="C16" s="26"/>
      <c r="D16" s="27"/>
    </row>
    <row r="17" spans="2:4" x14ac:dyDescent="0.25">
      <c r="B17" s="26"/>
      <c r="C17" s="26"/>
      <c r="D17" s="27"/>
    </row>
    <row r="18" spans="2:4" x14ac:dyDescent="0.25">
      <c r="B18" s="26"/>
      <c r="C18" s="26"/>
      <c r="D18" s="27"/>
    </row>
    <row r="19" spans="2:4" x14ac:dyDescent="0.25">
      <c r="B19" s="43" t="s">
        <v>60</v>
      </c>
      <c r="C19" s="6"/>
      <c r="D19" s="44">
        <f>SUM(D5:D18)</f>
        <v>0</v>
      </c>
    </row>
    <row r="20" spans="2:4" x14ac:dyDescent="0.25">
      <c r="B20" s="43" t="s">
        <v>72</v>
      </c>
      <c r="C20" s="6"/>
      <c r="D20" s="47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1" priority="1">
      <formula>$D$19&gt;=$D$2</formula>
    </cfRule>
    <cfRule type="expression" dxfId="0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sheetPr codeName="Sheet10"/>
  <dimension ref="B2:AW129"/>
  <sheetViews>
    <sheetView showGridLines="0" zoomScale="80" zoomScaleNormal="80" workbookViewId="0">
      <selection activeCell="C13" sqref="C13"/>
    </sheetView>
  </sheetViews>
  <sheetFormatPr baseColWidth="10" defaultColWidth="10.85546875" defaultRowHeight="15" outlineLevelRow="1" outlineLevelCol="1" x14ac:dyDescent="0.25"/>
  <cols>
    <col min="2" max="2" width="54.85546875" customWidth="1"/>
    <col min="3" max="3" width="17.7109375" bestFit="1" customWidth="1"/>
    <col min="4" max="4" width="21.7109375" customWidth="1"/>
    <col min="5" max="5" width="16.140625" customWidth="1"/>
    <col min="9" max="48" width="10.85546875" hidden="1" customWidth="1" outlineLevel="1"/>
    <col min="49" max="49" width="10.85546875" collapsed="1"/>
  </cols>
  <sheetData>
    <row r="2" spans="2:48" ht="18.75" x14ac:dyDescent="0.3">
      <c r="B2" s="48" t="s">
        <v>121</v>
      </c>
    </row>
    <row r="3" spans="2:48" x14ac:dyDescent="0.25">
      <c r="B3" t="s">
        <v>122</v>
      </c>
    </row>
    <row r="4" spans="2:48" x14ac:dyDescent="0.25">
      <c r="B4" t="s">
        <v>123</v>
      </c>
    </row>
    <row r="5" spans="2:48" x14ac:dyDescent="0.25">
      <c r="B5" t="s">
        <v>124</v>
      </c>
    </row>
    <row r="6" spans="2:48" x14ac:dyDescent="0.25">
      <c r="B6" t="s">
        <v>219</v>
      </c>
    </row>
    <row r="8" spans="2:48" x14ac:dyDescent="0.25">
      <c r="B8" s="1" t="s">
        <v>125</v>
      </c>
    </row>
    <row r="10" spans="2:48" x14ac:dyDescent="0.25">
      <c r="B10" t="s">
        <v>208</v>
      </c>
      <c r="C10" s="184"/>
      <c r="D10" s="186" t="s">
        <v>215</v>
      </c>
    </row>
    <row r="11" spans="2:48" x14ac:dyDescent="0.25">
      <c r="B11" t="s">
        <v>116</v>
      </c>
      <c r="C11" s="106"/>
      <c r="D11" s="186" t="s">
        <v>221</v>
      </c>
    </row>
    <row r="12" spans="2:48" x14ac:dyDescent="0.25">
      <c r="B12" t="s">
        <v>143</v>
      </c>
      <c r="C12" s="116">
        <f>$C$109</f>
        <v>0</v>
      </c>
      <c r="D12" s="186"/>
    </row>
    <row r="13" spans="2:48" x14ac:dyDescent="0.25">
      <c r="B13" t="s">
        <v>126</v>
      </c>
      <c r="C13" s="106"/>
      <c r="D13" s="187" t="s">
        <v>213</v>
      </c>
    </row>
    <row r="14" spans="2:48" x14ac:dyDescent="0.25">
      <c r="B14" t="s">
        <v>127</v>
      </c>
      <c r="C14" s="53" t="s">
        <v>95</v>
      </c>
      <c r="D14" s="187" t="s">
        <v>214</v>
      </c>
    </row>
    <row r="15" spans="2:48" x14ac:dyDescent="0.25">
      <c r="C15" s="53"/>
      <c r="D15" s="187"/>
    </row>
    <row r="16" spans="2:48" ht="18.75" x14ac:dyDescent="0.3">
      <c r="B16" s="77"/>
      <c r="C16" s="77"/>
      <c r="D16" s="77"/>
      <c r="E16" s="77"/>
      <c r="F16" s="77"/>
      <c r="G16" s="77"/>
      <c r="H16" s="77"/>
      <c r="I16" s="78">
        <f>'(1) Detaljerte budsjetter'!H1</f>
        <v>0</v>
      </c>
      <c r="J16" s="78">
        <f>'(1) Detaljerte budsjetter'!I1</f>
        <v>1</v>
      </c>
      <c r="K16" s="78">
        <f>'(1) Detaljerte budsjetter'!J1</f>
        <v>2</v>
      </c>
      <c r="L16" s="78">
        <f>'(1) Detaljerte budsjetter'!K1</f>
        <v>3</v>
      </c>
      <c r="M16" s="78">
        <f>'(1) Detaljerte budsjetter'!L1</f>
        <v>4</v>
      </c>
      <c r="N16" s="78">
        <f>'(1) Detaljerte budsjetter'!M1</f>
        <v>5</v>
      </c>
      <c r="O16" s="78">
        <f>'(1) Detaljerte budsjetter'!N1</f>
        <v>6</v>
      </c>
      <c r="P16" s="78">
        <f>'(1) Detaljerte budsjetter'!O1</f>
        <v>7</v>
      </c>
      <c r="Q16" s="78">
        <f>'(1) Detaljerte budsjetter'!P1</f>
        <v>8</v>
      </c>
      <c r="R16" s="78">
        <f>'(1) Detaljerte budsjetter'!Q1</f>
        <v>9</v>
      </c>
      <c r="S16" s="78">
        <f>'(1) Detaljerte budsjetter'!R1</f>
        <v>10</v>
      </c>
      <c r="T16" s="78">
        <f>'(1) Detaljerte budsjetter'!S1</f>
        <v>11</v>
      </c>
      <c r="U16" s="78">
        <f>'(1) Detaljerte budsjetter'!T1</f>
        <v>12</v>
      </c>
      <c r="V16" s="78">
        <f>'(1) Detaljerte budsjetter'!U1</f>
        <v>13</v>
      </c>
      <c r="W16" s="78">
        <f>'(1) Detaljerte budsjetter'!V1</f>
        <v>14</v>
      </c>
      <c r="X16" s="78">
        <f>'(1) Detaljerte budsjetter'!W1</f>
        <v>15</v>
      </c>
      <c r="Y16" s="78">
        <f>'(1) Detaljerte budsjetter'!X1</f>
        <v>16</v>
      </c>
      <c r="Z16" s="78">
        <f>'(1) Detaljerte budsjetter'!Y1</f>
        <v>17</v>
      </c>
      <c r="AA16" s="78">
        <f>'(1) Detaljerte budsjetter'!Z1</f>
        <v>18</v>
      </c>
      <c r="AB16" s="78">
        <f>'(1) Detaljerte budsjetter'!AA1</f>
        <v>19</v>
      </c>
      <c r="AC16" s="78">
        <f>'(1) Detaljerte budsjetter'!AB1</f>
        <v>20</v>
      </c>
      <c r="AD16" s="78">
        <f>'(1) Detaljerte budsjetter'!AC1</f>
        <v>21</v>
      </c>
      <c r="AE16" s="78">
        <f>'(1) Detaljerte budsjetter'!AD1</f>
        <v>22</v>
      </c>
      <c r="AF16" s="78">
        <f>'(1) Detaljerte budsjetter'!AE1</f>
        <v>23</v>
      </c>
      <c r="AG16" s="78">
        <f>'(1) Detaljerte budsjetter'!AF1</f>
        <v>24</v>
      </c>
      <c r="AH16" s="78">
        <f>'(1) Detaljerte budsjetter'!AG1</f>
        <v>25</v>
      </c>
      <c r="AI16" s="78">
        <f>'(1) Detaljerte budsjetter'!AH1</f>
        <v>26</v>
      </c>
      <c r="AJ16" s="78">
        <f>'(1) Detaljerte budsjetter'!AI1</f>
        <v>27</v>
      </c>
      <c r="AK16" s="78">
        <f>'(1) Detaljerte budsjetter'!AJ1</f>
        <v>28</v>
      </c>
      <c r="AL16" s="78">
        <f>'(1) Detaljerte budsjetter'!AK1</f>
        <v>29</v>
      </c>
      <c r="AM16" s="78">
        <f>'(1) Detaljerte budsjetter'!AL1</f>
        <v>30</v>
      </c>
      <c r="AN16" s="78">
        <f>'(1) Detaljerte budsjetter'!AM1</f>
        <v>31</v>
      </c>
      <c r="AO16" s="78">
        <f>'(1) Detaljerte budsjetter'!AN1</f>
        <v>32</v>
      </c>
      <c r="AP16" s="78">
        <f>'(1) Detaljerte budsjetter'!AO1</f>
        <v>33</v>
      </c>
      <c r="AQ16" s="78">
        <f>'(1) Detaljerte budsjetter'!AP1</f>
        <v>34</v>
      </c>
      <c r="AR16" s="78">
        <f>'(1) Detaljerte budsjetter'!AQ1</f>
        <v>35</v>
      </c>
      <c r="AS16" s="78">
        <f>'(1) Detaljerte budsjetter'!AR1</f>
        <v>36</v>
      </c>
      <c r="AT16" s="78">
        <f>'(1) Detaljerte budsjetter'!AS1</f>
        <v>37</v>
      </c>
      <c r="AU16" s="78">
        <f>'(1) Detaljerte budsjetter'!AT1</f>
        <v>38</v>
      </c>
      <c r="AV16" s="78">
        <f>'(1) Detaljerte budsjetter'!AU1</f>
        <v>39</v>
      </c>
    </row>
    <row r="17" spans="2:48" x14ac:dyDescent="0.25">
      <c r="B17" s="1" t="s">
        <v>49</v>
      </c>
      <c r="C17" s="1"/>
      <c r="D17" s="1"/>
      <c r="E17" s="1"/>
      <c r="F17" s="1"/>
      <c r="G17" s="1"/>
      <c r="H17" s="1"/>
      <c r="I17" s="107" t="s">
        <v>128</v>
      </c>
      <c r="J17" s="108">
        <f>I17+1</f>
        <v>1</v>
      </c>
      <c r="K17" s="108">
        <f t="shared" ref="K17:AV17" si="0">J17+1</f>
        <v>2</v>
      </c>
      <c r="L17" s="108">
        <f t="shared" si="0"/>
        <v>3</v>
      </c>
      <c r="M17" s="108">
        <f t="shared" si="0"/>
        <v>4</v>
      </c>
      <c r="N17" s="108">
        <f t="shared" si="0"/>
        <v>5</v>
      </c>
      <c r="O17" s="108">
        <f t="shared" si="0"/>
        <v>6</v>
      </c>
      <c r="P17" s="108">
        <f t="shared" si="0"/>
        <v>7</v>
      </c>
      <c r="Q17" s="108">
        <f t="shared" si="0"/>
        <v>8</v>
      </c>
      <c r="R17" s="108">
        <f t="shared" si="0"/>
        <v>9</v>
      </c>
      <c r="S17" s="108">
        <f t="shared" si="0"/>
        <v>10</v>
      </c>
      <c r="T17" s="108">
        <f t="shared" si="0"/>
        <v>11</v>
      </c>
      <c r="U17" s="108">
        <f t="shared" si="0"/>
        <v>12</v>
      </c>
      <c r="V17" s="108">
        <f t="shared" si="0"/>
        <v>13</v>
      </c>
      <c r="W17" s="108">
        <f t="shared" si="0"/>
        <v>14</v>
      </c>
      <c r="X17" s="108">
        <f t="shared" si="0"/>
        <v>15</v>
      </c>
      <c r="Y17" s="108">
        <f t="shared" si="0"/>
        <v>16</v>
      </c>
      <c r="Z17" s="108">
        <f t="shared" si="0"/>
        <v>17</v>
      </c>
      <c r="AA17" s="108">
        <f t="shared" si="0"/>
        <v>18</v>
      </c>
      <c r="AB17" s="108">
        <f t="shared" si="0"/>
        <v>19</v>
      </c>
      <c r="AC17" s="108">
        <f t="shared" si="0"/>
        <v>20</v>
      </c>
      <c r="AD17" s="108">
        <f t="shared" si="0"/>
        <v>21</v>
      </c>
      <c r="AE17" s="108">
        <f t="shared" si="0"/>
        <v>22</v>
      </c>
      <c r="AF17" s="108">
        <f t="shared" si="0"/>
        <v>23</v>
      </c>
      <c r="AG17" s="108">
        <f t="shared" si="0"/>
        <v>24</v>
      </c>
      <c r="AH17" s="108">
        <f t="shared" si="0"/>
        <v>25</v>
      </c>
      <c r="AI17" s="108">
        <f t="shared" si="0"/>
        <v>26</v>
      </c>
      <c r="AJ17" s="108">
        <f t="shared" si="0"/>
        <v>27</v>
      </c>
      <c r="AK17" s="108">
        <f t="shared" si="0"/>
        <v>28</v>
      </c>
      <c r="AL17" s="108">
        <f t="shared" si="0"/>
        <v>29</v>
      </c>
      <c r="AM17" s="108">
        <f t="shared" si="0"/>
        <v>30</v>
      </c>
      <c r="AN17" s="108">
        <f t="shared" si="0"/>
        <v>31</v>
      </c>
      <c r="AO17" s="108">
        <f t="shared" si="0"/>
        <v>32</v>
      </c>
      <c r="AP17" s="108">
        <f t="shared" si="0"/>
        <v>33</v>
      </c>
      <c r="AQ17" s="108">
        <f t="shared" si="0"/>
        <v>34</v>
      </c>
      <c r="AR17" s="108">
        <f t="shared" si="0"/>
        <v>35</v>
      </c>
      <c r="AS17" s="108">
        <f t="shared" si="0"/>
        <v>36</v>
      </c>
      <c r="AT17" s="108">
        <f t="shared" si="0"/>
        <v>37</v>
      </c>
      <c r="AU17" s="108">
        <f t="shared" si="0"/>
        <v>38</v>
      </c>
      <c r="AV17" s="108">
        <f t="shared" si="0"/>
        <v>39</v>
      </c>
    </row>
    <row r="18" spans="2:48" x14ac:dyDescent="0.25">
      <c r="B18" s="109" t="s">
        <v>129</v>
      </c>
      <c r="C18" s="110"/>
      <c r="D18" s="110"/>
      <c r="E18" s="110"/>
      <c r="F18" s="110"/>
      <c r="G18" s="111"/>
      <c r="H18" s="71"/>
      <c r="I18" s="112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</row>
    <row r="19" spans="2:48" x14ac:dyDescent="0.25">
      <c r="B19" s="1" t="s">
        <v>130</v>
      </c>
    </row>
    <row r="21" spans="2:48" x14ac:dyDescent="0.25">
      <c r="B21" s="5" t="s">
        <v>1</v>
      </c>
    </row>
    <row r="22" spans="2:48" x14ac:dyDescent="0.25">
      <c r="B22" s="114" t="s">
        <v>147</v>
      </c>
      <c r="C22" s="115" t="s">
        <v>131</v>
      </c>
      <c r="D22" s="9"/>
      <c r="E22" s="9"/>
      <c r="F22" s="9"/>
      <c r="G22" s="9"/>
      <c r="I22" s="116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6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6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6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6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6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6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6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6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6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6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6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6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6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6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6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6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6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6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6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6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6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6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6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6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6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6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6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6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6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6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6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6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6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6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6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6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6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6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6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25">
      <c r="B23" s="23"/>
      <c r="C23" s="117" t="s">
        <v>132</v>
      </c>
      <c r="D23" s="118" t="s">
        <v>133</v>
      </c>
      <c r="E23" s="119">
        <f>$C$13</f>
        <v>0</v>
      </c>
      <c r="G23" s="53">
        <v>1</v>
      </c>
      <c r="I23" s="116">
        <f>I22*(1+$E$23)</f>
        <v>0</v>
      </c>
      <c r="J23" s="116">
        <f>J22*(1+$E$23)</f>
        <v>0</v>
      </c>
      <c r="K23" s="116">
        <f>K22*(1+$E$23)</f>
        <v>0</v>
      </c>
      <c r="L23" s="116">
        <f t="shared" ref="L23:AV23" si="1">L22*(1+$E$23)</f>
        <v>0</v>
      </c>
      <c r="M23" s="116">
        <f t="shared" si="1"/>
        <v>0</v>
      </c>
      <c r="N23" s="116">
        <f t="shared" si="1"/>
        <v>0</v>
      </c>
      <c r="O23" s="116">
        <f t="shared" si="1"/>
        <v>0</v>
      </c>
      <c r="P23" s="116">
        <f t="shared" si="1"/>
        <v>0</v>
      </c>
      <c r="Q23" s="116">
        <f t="shared" si="1"/>
        <v>0</v>
      </c>
      <c r="R23" s="116">
        <f t="shared" si="1"/>
        <v>0</v>
      </c>
      <c r="S23" s="116">
        <f t="shared" si="1"/>
        <v>0</v>
      </c>
      <c r="T23" s="116">
        <f t="shared" si="1"/>
        <v>0</v>
      </c>
      <c r="U23" s="116">
        <f t="shared" si="1"/>
        <v>0</v>
      </c>
      <c r="V23" s="116">
        <f t="shared" si="1"/>
        <v>0</v>
      </c>
      <c r="W23" s="116">
        <f t="shared" si="1"/>
        <v>0</v>
      </c>
      <c r="X23" s="116">
        <f t="shared" si="1"/>
        <v>0</v>
      </c>
      <c r="Y23" s="116">
        <f t="shared" si="1"/>
        <v>0</v>
      </c>
      <c r="Z23" s="116">
        <f t="shared" si="1"/>
        <v>0</v>
      </c>
      <c r="AA23" s="116">
        <f t="shared" si="1"/>
        <v>0</v>
      </c>
      <c r="AB23" s="116">
        <f t="shared" si="1"/>
        <v>0</v>
      </c>
      <c r="AC23" s="116">
        <f t="shared" si="1"/>
        <v>0</v>
      </c>
      <c r="AD23" s="116">
        <f t="shared" si="1"/>
        <v>0</v>
      </c>
      <c r="AE23" s="116">
        <f t="shared" si="1"/>
        <v>0</v>
      </c>
      <c r="AF23" s="116">
        <f t="shared" si="1"/>
        <v>0</v>
      </c>
      <c r="AG23" s="116">
        <f t="shared" si="1"/>
        <v>0</v>
      </c>
      <c r="AH23" s="116">
        <f t="shared" si="1"/>
        <v>0</v>
      </c>
      <c r="AI23" s="116">
        <f t="shared" si="1"/>
        <v>0</v>
      </c>
      <c r="AJ23" s="116">
        <f t="shared" si="1"/>
        <v>0</v>
      </c>
      <c r="AK23" s="116">
        <f t="shared" si="1"/>
        <v>0</v>
      </c>
      <c r="AL23" s="116">
        <f t="shared" si="1"/>
        <v>0</v>
      </c>
      <c r="AM23" s="116">
        <f t="shared" si="1"/>
        <v>0</v>
      </c>
      <c r="AN23" s="116">
        <f t="shared" si="1"/>
        <v>0</v>
      </c>
      <c r="AO23" s="116">
        <f t="shared" si="1"/>
        <v>0</v>
      </c>
      <c r="AP23" s="116">
        <f t="shared" si="1"/>
        <v>0</v>
      </c>
      <c r="AQ23" s="116">
        <f t="shared" si="1"/>
        <v>0</v>
      </c>
      <c r="AR23" s="116">
        <f t="shared" si="1"/>
        <v>0</v>
      </c>
      <c r="AS23" s="116">
        <f t="shared" si="1"/>
        <v>0</v>
      </c>
      <c r="AT23" s="116">
        <f t="shared" si="1"/>
        <v>0</v>
      </c>
      <c r="AU23" s="116">
        <f t="shared" si="1"/>
        <v>0</v>
      </c>
      <c r="AV23" s="116">
        <f t="shared" si="1"/>
        <v>0</v>
      </c>
    </row>
    <row r="24" spans="2:48" x14ac:dyDescent="0.25">
      <c r="C24" s="120" t="s">
        <v>134</v>
      </c>
      <c r="D24" s="118" t="s">
        <v>133</v>
      </c>
      <c r="E24" s="121"/>
      <c r="G24" s="53" t="s">
        <v>134</v>
      </c>
      <c r="I24" s="116">
        <f>I22*(1+$E$24)</f>
        <v>0</v>
      </c>
      <c r="J24" s="116">
        <f t="shared" ref="J24:AV24" si="2">J22*(1+$E$24)</f>
        <v>0</v>
      </c>
      <c r="K24" s="116">
        <f t="shared" si="2"/>
        <v>0</v>
      </c>
      <c r="L24" s="116">
        <f t="shared" si="2"/>
        <v>0</v>
      </c>
      <c r="M24" s="116">
        <f t="shared" si="2"/>
        <v>0</v>
      </c>
      <c r="N24" s="116">
        <f t="shared" si="2"/>
        <v>0</v>
      </c>
      <c r="O24" s="116">
        <f t="shared" si="2"/>
        <v>0</v>
      </c>
      <c r="P24" s="116">
        <f t="shared" si="2"/>
        <v>0</v>
      </c>
      <c r="Q24" s="116">
        <f t="shared" si="2"/>
        <v>0</v>
      </c>
      <c r="R24" s="116">
        <f t="shared" si="2"/>
        <v>0</v>
      </c>
      <c r="S24" s="116">
        <f t="shared" si="2"/>
        <v>0</v>
      </c>
      <c r="T24" s="116">
        <f t="shared" si="2"/>
        <v>0</v>
      </c>
      <c r="U24" s="116">
        <f t="shared" si="2"/>
        <v>0</v>
      </c>
      <c r="V24" s="116">
        <f t="shared" si="2"/>
        <v>0</v>
      </c>
      <c r="W24" s="116">
        <f t="shared" si="2"/>
        <v>0</v>
      </c>
      <c r="X24" s="116">
        <f t="shared" si="2"/>
        <v>0</v>
      </c>
      <c r="Y24" s="116">
        <f t="shared" si="2"/>
        <v>0</v>
      </c>
      <c r="Z24" s="116">
        <f t="shared" si="2"/>
        <v>0</v>
      </c>
      <c r="AA24" s="116">
        <f t="shared" si="2"/>
        <v>0</v>
      </c>
      <c r="AB24" s="116">
        <f t="shared" si="2"/>
        <v>0</v>
      </c>
      <c r="AC24" s="116">
        <f t="shared" si="2"/>
        <v>0</v>
      </c>
      <c r="AD24" s="116">
        <f t="shared" si="2"/>
        <v>0</v>
      </c>
      <c r="AE24" s="116">
        <f t="shared" si="2"/>
        <v>0</v>
      </c>
      <c r="AF24" s="116">
        <f t="shared" si="2"/>
        <v>0</v>
      </c>
      <c r="AG24" s="116">
        <f t="shared" si="2"/>
        <v>0</v>
      </c>
      <c r="AH24" s="116">
        <f t="shared" si="2"/>
        <v>0</v>
      </c>
      <c r="AI24" s="116">
        <f t="shared" si="2"/>
        <v>0</v>
      </c>
      <c r="AJ24" s="116">
        <f t="shared" si="2"/>
        <v>0</v>
      </c>
      <c r="AK24" s="116">
        <f t="shared" si="2"/>
        <v>0</v>
      </c>
      <c r="AL24" s="116">
        <f t="shared" si="2"/>
        <v>0</v>
      </c>
      <c r="AM24" s="116">
        <f t="shared" si="2"/>
        <v>0</v>
      </c>
      <c r="AN24" s="116">
        <f t="shared" si="2"/>
        <v>0</v>
      </c>
      <c r="AO24" s="116">
        <f t="shared" si="2"/>
        <v>0</v>
      </c>
      <c r="AP24" s="116">
        <f t="shared" si="2"/>
        <v>0</v>
      </c>
      <c r="AQ24" s="116">
        <f t="shared" si="2"/>
        <v>0</v>
      </c>
      <c r="AR24" s="116">
        <f t="shared" si="2"/>
        <v>0</v>
      </c>
      <c r="AS24" s="116">
        <f t="shared" si="2"/>
        <v>0</v>
      </c>
      <c r="AT24" s="116">
        <f t="shared" si="2"/>
        <v>0</v>
      </c>
      <c r="AU24" s="116">
        <f t="shared" si="2"/>
        <v>0</v>
      </c>
      <c r="AV24" s="116">
        <f t="shared" si="2"/>
        <v>0</v>
      </c>
    </row>
    <row r="25" spans="2:48" x14ac:dyDescent="0.25">
      <c r="D25" s="118"/>
      <c r="G25" s="5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25">
      <c r="B26" s="114" t="s">
        <v>135</v>
      </c>
      <c r="C26" s="115" t="s">
        <v>131</v>
      </c>
      <c r="D26" s="122"/>
      <c r="E26" s="9"/>
      <c r="F26" s="9"/>
      <c r="G26" s="123"/>
      <c r="I26" s="116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6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6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6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6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6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6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6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6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6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6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6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6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6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6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6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6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6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6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6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6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6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6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6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6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6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6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6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6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6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6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6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6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6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6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6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6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6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6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6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25">
      <c r="B27" s="23"/>
      <c r="C27" s="117" t="s">
        <v>132</v>
      </c>
      <c r="D27" s="118" t="s">
        <v>133</v>
      </c>
      <c r="E27" s="119">
        <f>$C$13</f>
        <v>0</v>
      </c>
      <c r="G27" s="53">
        <v>2</v>
      </c>
      <c r="I27" s="116">
        <f>I26*(1+$E$27)</f>
        <v>0</v>
      </c>
      <c r="J27" s="116">
        <f t="shared" ref="J27:AV27" si="3">J26*(1+$E$27)</f>
        <v>0</v>
      </c>
      <c r="K27" s="116">
        <f t="shared" si="3"/>
        <v>0</v>
      </c>
      <c r="L27" s="116">
        <f t="shared" si="3"/>
        <v>0</v>
      </c>
      <c r="M27" s="116">
        <f t="shared" si="3"/>
        <v>0</v>
      </c>
      <c r="N27" s="116">
        <f t="shared" si="3"/>
        <v>0</v>
      </c>
      <c r="O27" s="116">
        <f t="shared" si="3"/>
        <v>0</v>
      </c>
      <c r="P27" s="116">
        <f t="shared" si="3"/>
        <v>0</v>
      </c>
      <c r="Q27" s="116">
        <f t="shared" si="3"/>
        <v>0</v>
      </c>
      <c r="R27" s="116">
        <f t="shared" si="3"/>
        <v>0</v>
      </c>
      <c r="S27" s="116">
        <f t="shared" si="3"/>
        <v>0</v>
      </c>
      <c r="T27" s="116">
        <f t="shared" si="3"/>
        <v>0</v>
      </c>
      <c r="U27" s="116">
        <f t="shared" si="3"/>
        <v>0</v>
      </c>
      <c r="V27" s="116">
        <f t="shared" si="3"/>
        <v>0</v>
      </c>
      <c r="W27" s="116">
        <f t="shared" si="3"/>
        <v>0</v>
      </c>
      <c r="X27" s="116">
        <f t="shared" si="3"/>
        <v>0</v>
      </c>
      <c r="Y27" s="116">
        <f t="shared" si="3"/>
        <v>0</v>
      </c>
      <c r="Z27" s="116">
        <f t="shared" si="3"/>
        <v>0</v>
      </c>
      <c r="AA27" s="116">
        <f t="shared" si="3"/>
        <v>0</v>
      </c>
      <c r="AB27" s="116">
        <f t="shared" si="3"/>
        <v>0</v>
      </c>
      <c r="AC27" s="116">
        <f t="shared" si="3"/>
        <v>0</v>
      </c>
      <c r="AD27" s="116">
        <f t="shared" si="3"/>
        <v>0</v>
      </c>
      <c r="AE27" s="116">
        <f t="shared" si="3"/>
        <v>0</v>
      </c>
      <c r="AF27" s="116">
        <f t="shared" si="3"/>
        <v>0</v>
      </c>
      <c r="AG27" s="116">
        <f t="shared" si="3"/>
        <v>0</v>
      </c>
      <c r="AH27" s="116">
        <f t="shared" si="3"/>
        <v>0</v>
      </c>
      <c r="AI27" s="116">
        <f t="shared" si="3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3"/>
        <v>0</v>
      </c>
      <c r="AV27" s="116">
        <f t="shared" si="3"/>
        <v>0</v>
      </c>
    </row>
    <row r="28" spans="2:48" x14ac:dyDescent="0.25">
      <c r="B28" s="23"/>
      <c r="C28" s="120" t="s">
        <v>134</v>
      </c>
      <c r="D28" s="118" t="s">
        <v>133</v>
      </c>
      <c r="E28" s="121"/>
      <c r="G28" s="53" t="s">
        <v>134</v>
      </c>
      <c r="I28" s="116">
        <f>I26*(1+$E$28)</f>
        <v>0</v>
      </c>
      <c r="J28" s="116">
        <f t="shared" ref="J28:AV28" si="4">J26*(1+$E$28)</f>
        <v>0</v>
      </c>
      <c r="K28" s="116">
        <f t="shared" si="4"/>
        <v>0</v>
      </c>
      <c r="L28" s="116">
        <f t="shared" si="4"/>
        <v>0</v>
      </c>
      <c r="M28" s="116">
        <f t="shared" si="4"/>
        <v>0</v>
      </c>
      <c r="N28" s="116">
        <f t="shared" si="4"/>
        <v>0</v>
      </c>
      <c r="O28" s="116">
        <f t="shared" si="4"/>
        <v>0</v>
      </c>
      <c r="P28" s="116">
        <f t="shared" si="4"/>
        <v>0</v>
      </c>
      <c r="Q28" s="116">
        <f t="shared" si="4"/>
        <v>0</v>
      </c>
      <c r="R28" s="116">
        <f t="shared" si="4"/>
        <v>0</v>
      </c>
      <c r="S28" s="116">
        <f t="shared" si="4"/>
        <v>0</v>
      </c>
      <c r="T28" s="116">
        <f t="shared" si="4"/>
        <v>0</v>
      </c>
      <c r="U28" s="116">
        <f t="shared" si="4"/>
        <v>0</v>
      </c>
      <c r="V28" s="116">
        <f t="shared" si="4"/>
        <v>0</v>
      </c>
      <c r="W28" s="116">
        <f t="shared" si="4"/>
        <v>0</v>
      </c>
      <c r="X28" s="116">
        <f t="shared" si="4"/>
        <v>0</v>
      </c>
      <c r="Y28" s="116">
        <f t="shared" si="4"/>
        <v>0</v>
      </c>
      <c r="Z28" s="116">
        <f t="shared" si="4"/>
        <v>0</v>
      </c>
      <c r="AA28" s="116">
        <f t="shared" si="4"/>
        <v>0</v>
      </c>
      <c r="AB28" s="116">
        <f t="shared" si="4"/>
        <v>0</v>
      </c>
      <c r="AC28" s="116">
        <f t="shared" si="4"/>
        <v>0</v>
      </c>
      <c r="AD28" s="116">
        <f t="shared" si="4"/>
        <v>0</v>
      </c>
      <c r="AE28" s="116">
        <f t="shared" si="4"/>
        <v>0</v>
      </c>
      <c r="AF28" s="116">
        <f t="shared" si="4"/>
        <v>0</v>
      </c>
      <c r="AG28" s="116">
        <f t="shared" si="4"/>
        <v>0</v>
      </c>
      <c r="AH28" s="116">
        <f t="shared" si="4"/>
        <v>0</v>
      </c>
      <c r="AI28" s="116">
        <f t="shared" si="4"/>
        <v>0</v>
      </c>
      <c r="AJ28" s="116">
        <f t="shared" si="4"/>
        <v>0</v>
      </c>
      <c r="AK28" s="116">
        <f t="shared" si="4"/>
        <v>0</v>
      </c>
      <c r="AL28" s="116">
        <f t="shared" si="4"/>
        <v>0</v>
      </c>
      <c r="AM28" s="116">
        <f t="shared" si="4"/>
        <v>0</v>
      </c>
      <c r="AN28" s="116">
        <f t="shared" si="4"/>
        <v>0</v>
      </c>
      <c r="AO28" s="116">
        <f t="shared" si="4"/>
        <v>0</v>
      </c>
      <c r="AP28" s="116">
        <f t="shared" si="4"/>
        <v>0</v>
      </c>
      <c r="AQ28" s="116">
        <f t="shared" si="4"/>
        <v>0</v>
      </c>
      <c r="AR28" s="116">
        <f t="shared" si="4"/>
        <v>0</v>
      </c>
      <c r="AS28" s="116">
        <f t="shared" si="4"/>
        <v>0</v>
      </c>
      <c r="AT28" s="116">
        <f t="shared" si="4"/>
        <v>0</v>
      </c>
      <c r="AU28" s="116">
        <f t="shared" si="4"/>
        <v>0</v>
      </c>
      <c r="AV28" s="116">
        <f t="shared" si="4"/>
        <v>0</v>
      </c>
    </row>
    <row r="29" spans="2:48" x14ac:dyDescent="0.25">
      <c r="D29" s="118"/>
      <c r="G29" s="53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25">
      <c r="B30" s="131" t="s">
        <v>149</v>
      </c>
      <c r="C30" s="115" t="s">
        <v>131</v>
      </c>
      <c r="D30" s="122"/>
      <c r="E30" s="9"/>
      <c r="F30" s="9"/>
      <c r="G30" s="123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25">
      <c r="C31" s="117" t="s">
        <v>132</v>
      </c>
      <c r="D31" s="118" t="s">
        <v>133</v>
      </c>
      <c r="E31" s="119"/>
      <c r="G31" s="53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25">
      <c r="C32" s="120" t="s">
        <v>134</v>
      </c>
      <c r="D32" s="118" t="s">
        <v>133</v>
      </c>
      <c r="E32" s="121"/>
      <c r="G32" s="53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25">
      <c r="D33" s="118"/>
      <c r="G33" s="53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25">
      <c r="B34" s="131" t="s">
        <v>149</v>
      </c>
      <c r="C34" s="115" t="s">
        <v>131</v>
      </c>
      <c r="D34" s="122"/>
      <c r="E34" s="9"/>
      <c r="F34" s="9"/>
      <c r="G34" s="123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25">
      <c r="C35" s="117" t="s">
        <v>132</v>
      </c>
      <c r="D35" s="118" t="s">
        <v>133</v>
      </c>
      <c r="E35" s="119"/>
      <c r="G35" s="53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25">
      <c r="C36" s="120" t="s">
        <v>134</v>
      </c>
      <c r="D36" s="118" t="s">
        <v>133</v>
      </c>
      <c r="E36" s="121"/>
      <c r="G36" s="53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25">
      <c r="D37" s="118"/>
      <c r="G37" s="53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25">
      <c r="D38" s="118"/>
      <c r="G38" s="53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25">
      <c r="D39" s="118"/>
      <c r="G39" s="53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25">
      <c r="B40" s="5" t="s">
        <v>2</v>
      </c>
      <c r="D40" s="118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25">
      <c r="B41" s="114" t="s">
        <v>136</v>
      </c>
      <c r="C41" s="115" t="s">
        <v>131</v>
      </c>
      <c r="D41" s="122"/>
      <c r="E41" s="9"/>
      <c r="F41" s="9"/>
      <c r="G41" s="123"/>
      <c r="I41" s="116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6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6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6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6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6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6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6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6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6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6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6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6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6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6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6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6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6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6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6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6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6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6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6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6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6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6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6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6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6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6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6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6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6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6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6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6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6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6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6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25">
      <c r="B42" s="23"/>
      <c r="C42" s="117" t="s">
        <v>132</v>
      </c>
      <c r="D42" s="118" t="s">
        <v>133</v>
      </c>
      <c r="E42" s="119">
        <f>$C$13</f>
        <v>0</v>
      </c>
      <c r="G42" s="53">
        <v>3</v>
      </c>
      <c r="I42" s="116">
        <f t="shared" ref="I42:AV42" si="5">I41*(1+$E$42)</f>
        <v>0</v>
      </c>
      <c r="J42" s="116">
        <f t="shared" si="5"/>
        <v>0</v>
      </c>
      <c r="K42" s="116">
        <f t="shared" si="5"/>
        <v>0</v>
      </c>
      <c r="L42" s="116">
        <f t="shared" si="5"/>
        <v>0</v>
      </c>
      <c r="M42" s="116">
        <f t="shared" si="5"/>
        <v>0</v>
      </c>
      <c r="N42" s="116">
        <f t="shared" si="5"/>
        <v>0</v>
      </c>
      <c r="O42" s="116">
        <f t="shared" si="5"/>
        <v>0</v>
      </c>
      <c r="P42" s="116">
        <f t="shared" si="5"/>
        <v>0</v>
      </c>
      <c r="Q42" s="116">
        <f t="shared" si="5"/>
        <v>0</v>
      </c>
      <c r="R42" s="116">
        <f t="shared" si="5"/>
        <v>0</v>
      </c>
      <c r="S42" s="116">
        <f t="shared" si="5"/>
        <v>0</v>
      </c>
      <c r="T42" s="116">
        <f t="shared" si="5"/>
        <v>0</v>
      </c>
      <c r="U42" s="116">
        <f t="shared" si="5"/>
        <v>0</v>
      </c>
      <c r="V42" s="116">
        <f t="shared" si="5"/>
        <v>0</v>
      </c>
      <c r="W42" s="116">
        <f t="shared" si="5"/>
        <v>0</v>
      </c>
      <c r="X42" s="116">
        <f t="shared" si="5"/>
        <v>0</v>
      </c>
      <c r="Y42" s="116">
        <f t="shared" si="5"/>
        <v>0</v>
      </c>
      <c r="Z42" s="116">
        <f t="shared" si="5"/>
        <v>0</v>
      </c>
      <c r="AA42" s="116">
        <f t="shared" si="5"/>
        <v>0</v>
      </c>
      <c r="AB42" s="116">
        <f t="shared" si="5"/>
        <v>0</v>
      </c>
      <c r="AC42" s="116">
        <f t="shared" si="5"/>
        <v>0</v>
      </c>
      <c r="AD42" s="116">
        <f t="shared" si="5"/>
        <v>0</v>
      </c>
      <c r="AE42" s="116">
        <f t="shared" si="5"/>
        <v>0</v>
      </c>
      <c r="AF42" s="116">
        <f t="shared" si="5"/>
        <v>0</v>
      </c>
      <c r="AG42" s="116">
        <f t="shared" si="5"/>
        <v>0</v>
      </c>
      <c r="AH42" s="116">
        <f t="shared" si="5"/>
        <v>0</v>
      </c>
      <c r="AI42" s="116">
        <f t="shared" si="5"/>
        <v>0</v>
      </c>
      <c r="AJ42" s="116">
        <f t="shared" si="5"/>
        <v>0</v>
      </c>
      <c r="AK42" s="116">
        <f t="shared" si="5"/>
        <v>0</v>
      </c>
      <c r="AL42" s="116">
        <f t="shared" si="5"/>
        <v>0</v>
      </c>
      <c r="AM42" s="116">
        <f t="shared" si="5"/>
        <v>0</v>
      </c>
      <c r="AN42" s="116">
        <f t="shared" si="5"/>
        <v>0</v>
      </c>
      <c r="AO42" s="116">
        <f t="shared" si="5"/>
        <v>0</v>
      </c>
      <c r="AP42" s="116">
        <f t="shared" si="5"/>
        <v>0</v>
      </c>
      <c r="AQ42" s="116">
        <f t="shared" si="5"/>
        <v>0</v>
      </c>
      <c r="AR42" s="116">
        <f t="shared" si="5"/>
        <v>0</v>
      </c>
      <c r="AS42" s="116">
        <f t="shared" si="5"/>
        <v>0</v>
      </c>
      <c r="AT42" s="116">
        <f t="shared" si="5"/>
        <v>0</v>
      </c>
      <c r="AU42" s="116">
        <f t="shared" si="5"/>
        <v>0</v>
      </c>
      <c r="AV42" s="116">
        <f t="shared" si="5"/>
        <v>0</v>
      </c>
    </row>
    <row r="43" spans="2:48" x14ac:dyDescent="0.25">
      <c r="B43" s="23"/>
      <c r="C43" s="120" t="s">
        <v>134</v>
      </c>
      <c r="D43" s="118" t="s">
        <v>133</v>
      </c>
      <c r="E43" s="121"/>
      <c r="G43" s="53" t="s">
        <v>134</v>
      </c>
      <c r="I43" s="116">
        <f t="shared" ref="I43:AV43" si="6">I41*(1+$E$43)</f>
        <v>0</v>
      </c>
      <c r="J43" s="116">
        <f t="shared" si="6"/>
        <v>0</v>
      </c>
      <c r="K43" s="116">
        <f t="shared" si="6"/>
        <v>0</v>
      </c>
      <c r="L43" s="116">
        <f t="shared" si="6"/>
        <v>0</v>
      </c>
      <c r="M43" s="116">
        <f t="shared" si="6"/>
        <v>0</v>
      </c>
      <c r="N43" s="116">
        <f t="shared" si="6"/>
        <v>0</v>
      </c>
      <c r="O43" s="116">
        <f t="shared" si="6"/>
        <v>0</v>
      </c>
      <c r="P43" s="116">
        <f t="shared" si="6"/>
        <v>0</v>
      </c>
      <c r="Q43" s="116">
        <f t="shared" si="6"/>
        <v>0</v>
      </c>
      <c r="R43" s="116">
        <f t="shared" si="6"/>
        <v>0</v>
      </c>
      <c r="S43" s="116">
        <f t="shared" si="6"/>
        <v>0</v>
      </c>
      <c r="T43" s="116">
        <f t="shared" si="6"/>
        <v>0</v>
      </c>
      <c r="U43" s="116">
        <f t="shared" si="6"/>
        <v>0</v>
      </c>
      <c r="V43" s="116">
        <f t="shared" si="6"/>
        <v>0</v>
      </c>
      <c r="W43" s="116">
        <f t="shared" si="6"/>
        <v>0</v>
      </c>
      <c r="X43" s="116">
        <f t="shared" si="6"/>
        <v>0</v>
      </c>
      <c r="Y43" s="116">
        <f t="shared" si="6"/>
        <v>0</v>
      </c>
      <c r="Z43" s="116">
        <f t="shared" si="6"/>
        <v>0</v>
      </c>
      <c r="AA43" s="116">
        <f t="shared" si="6"/>
        <v>0</v>
      </c>
      <c r="AB43" s="116">
        <f t="shared" si="6"/>
        <v>0</v>
      </c>
      <c r="AC43" s="116">
        <f t="shared" si="6"/>
        <v>0</v>
      </c>
      <c r="AD43" s="116">
        <f t="shared" si="6"/>
        <v>0</v>
      </c>
      <c r="AE43" s="116">
        <f t="shared" si="6"/>
        <v>0</v>
      </c>
      <c r="AF43" s="116">
        <f t="shared" si="6"/>
        <v>0</v>
      </c>
      <c r="AG43" s="116">
        <f t="shared" si="6"/>
        <v>0</v>
      </c>
      <c r="AH43" s="116">
        <f t="shared" si="6"/>
        <v>0</v>
      </c>
      <c r="AI43" s="116">
        <f t="shared" si="6"/>
        <v>0</v>
      </c>
      <c r="AJ43" s="116">
        <f t="shared" si="6"/>
        <v>0</v>
      </c>
      <c r="AK43" s="116">
        <f t="shared" si="6"/>
        <v>0</v>
      </c>
      <c r="AL43" s="116">
        <f t="shared" si="6"/>
        <v>0</v>
      </c>
      <c r="AM43" s="116">
        <f t="shared" si="6"/>
        <v>0</v>
      </c>
      <c r="AN43" s="116">
        <f t="shared" si="6"/>
        <v>0</v>
      </c>
      <c r="AO43" s="116">
        <f t="shared" si="6"/>
        <v>0</v>
      </c>
      <c r="AP43" s="116">
        <f t="shared" si="6"/>
        <v>0</v>
      </c>
      <c r="AQ43" s="116">
        <f t="shared" si="6"/>
        <v>0</v>
      </c>
      <c r="AR43" s="116">
        <f t="shared" si="6"/>
        <v>0</v>
      </c>
      <c r="AS43" s="116">
        <f t="shared" si="6"/>
        <v>0</v>
      </c>
      <c r="AT43" s="116">
        <f t="shared" si="6"/>
        <v>0</v>
      </c>
      <c r="AU43" s="116">
        <f t="shared" si="6"/>
        <v>0</v>
      </c>
      <c r="AV43" s="116">
        <f t="shared" si="6"/>
        <v>0</v>
      </c>
    </row>
    <row r="44" spans="2:48" x14ac:dyDescent="0.25">
      <c r="B44" s="23"/>
      <c r="D44" s="118"/>
      <c r="G44" s="53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25">
      <c r="B45" s="114" t="s">
        <v>137</v>
      </c>
      <c r="C45" s="115" t="s">
        <v>131</v>
      </c>
      <c r="D45" s="122"/>
      <c r="E45" s="9"/>
      <c r="F45" s="9"/>
      <c r="G45" s="123"/>
      <c r="I45" s="116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6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6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6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6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6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6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6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6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6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6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6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6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6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6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6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6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6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6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6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6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6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6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6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6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6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6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6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6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6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6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6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6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6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6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6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6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6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6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6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25">
      <c r="B46" s="23"/>
      <c r="C46" s="117" t="s">
        <v>132</v>
      </c>
      <c r="D46" s="118" t="s">
        <v>133</v>
      </c>
      <c r="E46" s="119">
        <f>$C$13</f>
        <v>0</v>
      </c>
      <c r="G46" s="53">
        <v>4</v>
      </c>
      <c r="I46" s="116">
        <f t="shared" ref="I46:AV46" si="7">I45*(1+$E$46)</f>
        <v>0</v>
      </c>
      <c r="J46" s="116">
        <f t="shared" si="7"/>
        <v>0</v>
      </c>
      <c r="K46" s="116">
        <f t="shared" si="7"/>
        <v>0</v>
      </c>
      <c r="L46" s="116">
        <f t="shared" si="7"/>
        <v>0</v>
      </c>
      <c r="M46" s="116">
        <f t="shared" si="7"/>
        <v>0</v>
      </c>
      <c r="N46" s="116">
        <f t="shared" si="7"/>
        <v>0</v>
      </c>
      <c r="O46" s="116">
        <f t="shared" si="7"/>
        <v>0</v>
      </c>
      <c r="P46" s="116">
        <f t="shared" si="7"/>
        <v>0</v>
      </c>
      <c r="Q46" s="116">
        <f t="shared" si="7"/>
        <v>0</v>
      </c>
      <c r="R46" s="116">
        <f t="shared" si="7"/>
        <v>0</v>
      </c>
      <c r="S46" s="116">
        <f t="shared" si="7"/>
        <v>0</v>
      </c>
      <c r="T46" s="116">
        <f t="shared" si="7"/>
        <v>0</v>
      </c>
      <c r="U46" s="116">
        <f t="shared" si="7"/>
        <v>0</v>
      </c>
      <c r="V46" s="116">
        <f t="shared" si="7"/>
        <v>0</v>
      </c>
      <c r="W46" s="116">
        <f t="shared" si="7"/>
        <v>0</v>
      </c>
      <c r="X46" s="116">
        <f t="shared" si="7"/>
        <v>0</v>
      </c>
      <c r="Y46" s="116">
        <f t="shared" si="7"/>
        <v>0</v>
      </c>
      <c r="Z46" s="116">
        <f t="shared" si="7"/>
        <v>0</v>
      </c>
      <c r="AA46" s="116">
        <f t="shared" si="7"/>
        <v>0</v>
      </c>
      <c r="AB46" s="116">
        <f t="shared" si="7"/>
        <v>0</v>
      </c>
      <c r="AC46" s="116">
        <f t="shared" si="7"/>
        <v>0</v>
      </c>
      <c r="AD46" s="116">
        <f t="shared" si="7"/>
        <v>0</v>
      </c>
      <c r="AE46" s="116">
        <f t="shared" si="7"/>
        <v>0</v>
      </c>
      <c r="AF46" s="116">
        <f t="shared" si="7"/>
        <v>0</v>
      </c>
      <c r="AG46" s="116">
        <f t="shared" si="7"/>
        <v>0</v>
      </c>
      <c r="AH46" s="116">
        <f t="shared" si="7"/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7"/>
        <v>0</v>
      </c>
      <c r="AV46" s="116">
        <f t="shared" si="7"/>
        <v>0</v>
      </c>
    </row>
    <row r="47" spans="2:48" x14ac:dyDescent="0.25">
      <c r="B47" s="23"/>
      <c r="C47" s="120" t="s">
        <v>134</v>
      </c>
      <c r="D47" s="118" t="s">
        <v>133</v>
      </c>
      <c r="E47" s="121"/>
      <c r="G47" s="53" t="s">
        <v>134</v>
      </c>
      <c r="I47" s="116">
        <f t="shared" ref="I47:AV47" si="8">I45*(1+$E$47)</f>
        <v>0</v>
      </c>
      <c r="J47" s="116">
        <f t="shared" si="8"/>
        <v>0</v>
      </c>
      <c r="K47" s="116">
        <f t="shared" si="8"/>
        <v>0</v>
      </c>
      <c r="L47" s="116">
        <f t="shared" si="8"/>
        <v>0</v>
      </c>
      <c r="M47" s="116">
        <f t="shared" si="8"/>
        <v>0</v>
      </c>
      <c r="N47" s="116">
        <f t="shared" si="8"/>
        <v>0</v>
      </c>
      <c r="O47" s="116">
        <f t="shared" si="8"/>
        <v>0</v>
      </c>
      <c r="P47" s="116">
        <f t="shared" si="8"/>
        <v>0</v>
      </c>
      <c r="Q47" s="116">
        <f t="shared" si="8"/>
        <v>0</v>
      </c>
      <c r="R47" s="116">
        <f t="shared" si="8"/>
        <v>0</v>
      </c>
      <c r="S47" s="116">
        <f t="shared" si="8"/>
        <v>0</v>
      </c>
      <c r="T47" s="116">
        <f t="shared" si="8"/>
        <v>0</v>
      </c>
      <c r="U47" s="116">
        <f t="shared" si="8"/>
        <v>0</v>
      </c>
      <c r="V47" s="116">
        <f t="shared" si="8"/>
        <v>0</v>
      </c>
      <c r="W47" s="116">
        <f t="shared" si="8"/>
        <v>0</v>
      </c>
      <c r="X47" s="116">
        <f t="shared" si="8"/>
        <v>0</v>
      </c>
      <c r="Y47" s="116">
        <f t="shared" si="8"/>
        <v>0</v>
      </c>
      <c r="Z47" s="116">
        <f t="shared" si="8"/>
        <v>0</v>
      </c>
      <c r="AA47" s="116">
        <f t="shared" si="8"/>
        <v>0</v>
      </c>
      <c r="AB47" s="116">
        <f t="shared" si="8"/>
        <v>0</v>
      </c>
      <c r="AC47" s="116">
        <f t="shared" si="8"/>
        <v>0</v>
      </c>
      <c r="AD47" s="116">
        <f t="shared" si="8"/>
        <v>0</v>
      </c>
      <c r="AE47" s="116">
        <f t="shared" si="8"/>
        <v>0</v>
      </c>
      <c r="AF47" s="116">
        <f t="shared" si="8"/>
        <v>0</v>
      </c>
      <c r="AG47" s="116">
        <f t="shared" si="8"/>
        <v>0</v>
      </c>
      <c r="AH47" s="116">
        <f t="shared" si="8"/>
        <v>0</v>
      </c>
      <c r="AI47" s="116">
        <f t="shared" si="8"/>
        <v>0</v>
      </c>
      <c r="AJ47" s="116">
        <f t="shared" si="8"/>
        <v>0</v>
      </c>
      <c r="AK47" s="116">
        <f t="shared" si="8"/>
        <v>0</v>
      </c>
      <c r="AL47" s="116">
        <f t="shared" si="8"/>
        <v>0</v>
      </c>
      <c r="AM47" s="116">
        <f t="shared" si="8"/>
        <v>0</v>
      </c>
      <c r="AN47" s="116">
        <f t="shared" si="8"/>
        <v>0</v>
      </c>
      <c r="AO47" s="116">
        <f t="shared" si="8"/>
        <v>0</v>
      </c>
      <c r="AP47" s="116">
        <f t="shared" si="8"/>
        <v>0</v>
      </c>
      <c r="AQ47" s="116">
        <f t="shared" si="8"/>
        <v>0</v>
      </c>
      <c r="AR47" s="116">
        <f t="shared" si="8"/>
        <v>0</v>
      </c>
      <c r="AS47" s="116">
        <f t="shared" si="8"/>
        <v>0</v>
      </c>
      <c r="AT47" s="116">
        <f t="shared" si="8"/>
        <v>0</v>
      </c>
      <c r="AU47" s="116">
        <f t="shared" si="8"/>
        <v>0</v>
      </c>
      <c r="AV47" s="116">
        <f t="shared" si="8"/>
        <v>0</v>
      </c>
    </row>
    <row r="48" spans="2:48" x14ac:dyDescent="0.25">
      <c r="B48" s="23"/>
      <c r="D48" s="118"/>
      <c r="G48" s="53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25">
      <c r="B49" s="114" t="s">
        <v>138</v>
      </c>
      <c r="C49" s="115" t="s">
        <v>131</v>
      </c>
      <c r="D49" s="122"/>
      <c r="E49" s="9"/>
      <c r="F49" s="9"/>
      <c r="G49" s="123"/>
      <c r="I49" s="116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6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6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6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6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6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6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6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6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6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6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6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6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6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6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6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6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6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6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6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6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6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6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6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6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6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6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6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6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6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6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6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6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6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6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6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6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6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6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6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25">
      <c r="B50" s="23"/>
      <c r="C50" s="117" t="s">
        <v>132</v>
      </c>
      <c r="D50" s="118" t="s">
        <v>133</v>
      </c>
      <c r="E50" s="119">
        <f>$C$13</f>
        <v>0</v>
      </c>
      <c r="G50" s="53">
        <v>5</v>
      </c>
      <c r="I50" s="116">
        <f t="shared" ref="I50:AV50" si="9">I49*(1+$E$50)</f>
        <v>0</v>
      </c>
      <c r="J50" s="116">
        <f t="shared" si="9"/>
        <v>0</v>
      </c>
      <c r="K50" s="116">
        <f t="shared" si="9"/>
        <v>0</v>
      </c>
      <c r="L50" s="116">
        <f t="shared" si="9"/>
        <v>0</v>
      </c>
      <c r="M50" s="116">
        <f t="shared" si="9"/>
        <v>0</v>
      </c>
      <c r="N50" s="116">
        <f t="shared" si="9"/>
        <v>0</v>
      </c>
      <c r="O50" s="116">
        <f t="shared" si="9"/>
        <v>0</v>
      </c>
      <c r="P50" s="116">
        <f t="shared" si="9"/>
        <v>0</v>
      </c>
      <c r="Q50" s="116">
        <f t="shared" si="9"/>
        <v>0</v>
      </c>
      <c r="R50" s="116">
        <f t="shared" si="9"/>
        <v>0</v>
      </c>
      <c r="S50" s="116">
        <f t="shared" si="9"/>
        <v>0</v>
      </c>
      <c r="T50" s="116">
        <f t="shared" si="9"/>
        <v>0</v>
      </c>
      <c r="U50" s="116">
        <f t="shared" si="9"/>
        <v>0</v>
      </c>
      <c r="V50" s="116">
        <f t="shared" si="9"/>
        <v>0</v>
      </c>
      <c r="W50" s="116">
        <f t="shared" si="9"/>
        <v>0</v>
      </c>
      <c r="X50" s="116">
        <f t="shared" si="9"/>
        <v>0</v>
      </c>
      <c r="Y50" s="116">
        <f t="shared" si="9"/>
        <v>0</v>
      </c>
      <c r="Z50" s="116">
        <f t="shared" si="9"/>
        <v>0</v>
      </c>
      <c r="AA50" s="116">
        <f t="shared" si="9"/>
        <v>0</v>
      </c>
      <c r="AB50" s="116">
        <f t="shared" si="9"/>
        <v>0</v>
      </c>
      <c r="AC50" s="116">
        <f t="shared" si="9"/>
        <v>0</v>
      </c>
      <c r="AD50" s="116">
        <f t="shared" si="9"/>
        <v>0</v>
      </c>
      <c r="AE50" s="116">
        <f t="shared" si="9"/>
        <v>0</v>
      </c>
      <c r="AF50" s="116">
        <f t="shared" si="9"/>
        <v>0</v>
      </c>
      <c r="AG50" s="116">
        <f t="shared" si="9"/>
        <v>0</v>
      </c>
      <c r="AH50" s="116">
        <f t="shared" si="9"/>
        <v>0</v>
      </c>
      <c r="AI50" s="116">
        <f t="shared" si="9"/>
        <v>0</v>
      </c>
      <c r="AJ50" s="116">
        <f t="shared" si="9"/>
        <v>0</v>
      </c>
      <c r="AK50" s="116">
        <f t="shared" si="9"/>
        <v>0</v>
      </c>
      <c r="AL50" s="116">
        <f t="shared" si="9"/>
        <v>0</v>
      </c>
      <c r="AM50" s="116">
        <f t="shared" si="9"/>
        <v>0</v>
      </c>
      <c r="AN50" s="116">
        <f t="shared" si="9"/>
        <v>0</v>
      </c>
      <c r="AO50" s="116">
        <f t="shared" si="9"/>
        <v>0</v>
      </c>
      <c r="AP50" s="116">
        <f t="shared" si="9"/>
        <v>0</v>
      </c>
      <c r="AQ50" s="116">
        <f t="shared" si="9"/>
        <v>0</v>
      </c>
      <c r="AR50" s="116">
        <f t="shared" si="9"/>
        <v>0</v>
      </c>
      <c r="AS50" s="116">
        <f t="shared" si="9"/>
        <v>0</v>
      </c>
      <c r="AT50" s="116">
        <f t="shared" si="9"/>
        <v>0</v>
      </c>
      <c r="AU50" s="116">
        <f t="shared" si="9"/>
        <v>0</v>
      </c>
      <c r="AV50" s="116">
        <f t="shared" si="9"/>
        <v>0</v>
      </c>
    </row>
    <row r="51" spans="2:48" x14ac:dyDescent="0.25">
      <c r="B51" s="23"/>
      <c r="C51" s="120" t="s">
        <v>134</v>
      </c>
      <c r="D51" s="118" t="s">
        <v>133</v>
      </c>
      <c r="E51" s="121"/>
      <c r="G51" s="53" t="s">
        <v>134</v>
      </c>
      <c r="I51" s="116">
        <f t="shared" ref="I51:AV51" si="10">I49*(1+$E$51)</f>
        <v>0</v>
      </c>
      <c r="J51" s="116">
        <f t="shared" si="10"/>
        <v>0</v>
      </c>
      <c r="K51" s="116">
        <f t="shared" si="10"/>
        <v>0</v>
      </c>
      <c r="L51" s="116">
        <f t="shared" si="10"/>
        <v>0</v>
      </c>
      <c r="M51" s="116">
        <f t="shared" si="10"/>
        <v>0</v>
      </c>
      <c r="N51" s="116">
        <f t="shared" si="10"/>
        <v>0</v>
      </c>
      <c r="O51" s="116">
        <f t="shared" si="10"/>
        <v>0</v>
      </c>
      <c r="P51" s="116">
        <f t="shared" si="10"/>
        <v>0</v>
      </c>
      <c r="Q51" s="116">
        <f t="shared" si="10"/>
        <v>0</v>
      </c>
      <c r="R51" s="116">
        <f t="shared" si="10"/>
        <v>0</v>
      </c>
      <c r="S51" s="116">
        <f t="shared" si="10"/>
        <v>0</v>
      </c>
      <c r="T51" s="116">
        <f t="shared" si="10"/>
        <v>0</v>
      </c>
      <c r="U51" s="116">
        <f t="shared" si="10"/>
        <v>0</v>
      </c>
      <c r="V51" s="116">
        <f t="shared" si="10"/>
        <v>0</v>
      </c>
      <c r="W51" s="116">
        <f t="shared" si="10"/>
        <v>0</v>
      </c>
      <c r="X51" s="116">
        <f t="shared" si="10"/>
        <v>0</v>
      </c>
      <c r="Y51" s="116">
        <f t="shared" si="10"/>
        <v>0</v>
      </c>
      <c r="Z51" s="116">
        <f t="shared" si="10"/>
        <v>0</v>
      </c>
      <c r="AA51" s="116">
        <f t="shared" si="10"/>
        <v>0</v>
      </c>
      <c r="AB51" s="116">
        <f t="shared" si="10"/>
        <v>0</v>
      </c>
      <c r="AC51" s="116">
        <f t="shared" si="10"/>
        <v>0</v>
      </c>
      <c r="AD51" s="116">
        <f t="shared" si="10"/>
        <v>0</v>
      </c>
      <c r="AE51" s="116">
        <f t="shared" si="10"/>
        <v>0</v>
      </c>
      <c r="AF51" s="116">
        <f t="shared" si="10"/>
        <v>0</v>
      </c>
      <c r="AG51" s="116">
        <f t="shared" si="10"/>
        <v>0</v>
      </c>
      <c r="AH51" s="116">
        <f t="shared" si="10"/>
        <v>0</v>
      </c>
      <c r="AI51" s="116">
        <f t="shared" si="10"/>
        <v>0</v>
      </c>
      <c r="AJ51" s="116">
        <f t="shared" si="10"/>
        <v>0</v>
      </c>
      <c r="AK51" s="116">
        <f t="shared" si="10"/>
        <v>0</v>
      </c>
      <c r="AL51" s="116">
        <f t="shared" si="10"/>
        <v>0</v>
      </c>
      <c r="AM51" s="116">
        <f t="shared" si="10"/>
        <v>0</v>
      </c>
      <c r="AN51" s="116">
        <f t="shared" si="10"/>
        <v>0</v>
      </c>
      <c r="AO51" s="116">
        <f t="shared" si="10"/>
        <v>0</v>
      </c>
      <c r="AP51" s="116">
        <f t="shared" si="10"/>
        <v>0</v>
      </c>
      <c r="AQ51" s="116">
        <f t="shared" si="10"/>
        <v>0</v>
      </c>
      <c r="AR51" s="116">
        <f t="shared" si="10"/>
        <v>0</v>
      </c>
      <c r="AS51" s="116">
        <f t="shared" si="10"/>
        <v>0</v>
      </c>
      <c r="AT51" s="116">
        <f t="shared" si="10"/>
        <v>0</v>
      </c>
      <c r="AU51" s="116">
        <f t="shared" si="10"/>
        <v>0</v>
      </c>
      <c r="AV51" s="116">
        <f t="shared" si="10"/>
        <v>0</v>
      </c>
    </row>
    <row r="52" spans="2:48" x14ac:dyDescent="0.25">
      <c r="B52" s="23"/>
      <c r="D52" s="118"/>
      <c r="G52" s="53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25">
      <c r="B53" s="114" t="s">
        <v>148</v>
      </c>
      <c r="C53" s="115" t="s">
        <v>131</v>
      </c>
      <c r="D53" s="122"/>
      <c r="E53" s="9"/>
      <c r="F53" s="9"/>
      <c r="G53" s="123"/>
      <c r="I53" s="116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6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6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6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6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6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6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6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6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6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6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6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6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6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6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6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6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6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6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6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6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6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6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6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6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6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6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6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6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6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6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6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6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6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6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6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6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6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6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6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25">
      <c r="B54" s="23"/>
      <c r="C54" s="117" t="s">
        <v>132</v>
      </c>
      <c r="D54" s="118" t="s">
        <v>133</v>
      </c>
      <c r="E54" s="119">
        <f>$C$13</f>
        <v>0</v>
      </c>
      <c r="G54" s="53">
        <v>6</v>
      </c>
      <c r="I54" s="116">
        <f t="shared" ref="I54:AV54" si="11">I53*(1+$E$54)</f>
        <v>0</v>
      </c>
      <c r="J54" s="116">
        <f t="shared" si="11"/>
        <v>0</v>
      </c>
      <c r="K54" s="116">
        <f t="shared" si="11"/>
        <v>0</v>
      </c>
      <c r="L54" s="116">
        <f t="shared" si="11"/>
        <v>0</v>
      </c>
      <c r="M54" s="116">
        <f t="shared" si="11"/>
        <v>0</v>
      </c>
      <c r="N54" s="116">
        <f t="shared" si="11"/>
        <v>0</v>
      </c>
      <c r="O54" s="116">
        <f t="shared" si="11"/>
        <v>0</v>
      </c>
      <c r="P54" s="116">
        <f t="shared" si="11"/>
        <v>0</v>
      </c>
      <c r="Q54" s="116">
        <f t="shared" si="11"/>
        <v>0</v>
      </c>
      <c r="R54" s="116">
        <f t="shared" si="11"/>
        <v>0</v>
      </c>
      <c r="S54" s="116">
        <f t="shared" si="11"/>
        <v>0</v>
      </c>
      <c r="T54" s="116">
        <f t="shared" si="11"/>
        <v>0</v>
      </c>
      <c r="U54" s="116">
        <f t="shared" si="11"/>
        <v>0</v>
      </c>
      <c r="V54" s="116">
        <f t="shared" si="11"/>
        <v>0</v>
      </c>
      <c r="W54" s="116">
        <f t="shared" si="11"/>
        <v>0</v>
      </c>
      <c r="X54" s="116">
        <f t="shared" si="11"/>
        <v>0</v>
      </c>
      <c r="Y54" s="116">
        <f t="shared" si="11"/>
        <v>0</v>
      </c>
      <c r="Z54" s="116">
        <f t="shared" si="11"/>
        <v>0</v>
      </c>
      <c r="AA54" s="116">
        <f t="shared" si="11"/>
        <v>0</v>
      </c>
      <c r="AB54" s="116">
        <f t="shared" si="11"/>
        <v>0</v>
      </c>
      <c r="AC54" s="116">
        <f t="shared" si="11"/>
        <v>0</v>
      </c>
      <c r="AD54" s="116">
        <f t="shared" si="11"/>
        <v>0</v>
      </c>
      <c r="AE54" s="116">
        <f t="shared" si="11"/>
        <v>0</v>
      </c>
      <c r="AF54" s="116">
        <f t="shared" si="11"/>
        <v>0</v>
      </c>
      <c r="AG54" s="116">
        <f t="shared" si="11"/>
        <v>0</v>
      </c>
      <c r="AH54" s="116">
        <f t="shared" si="11"/>
        <v>0</v>
      </c>
      <c r="AI54" s="116">
        <f t="shared" si="11"/>
        <v>0</v>
      </c>
      <c r="AJ54" s="116">
        <f t="shared" si="11"/>
        <v>0</v>
      </c>
      <c r="AK54" s="116">
        <f t="shared" si="11"/>
        <v>0</v>
      </c>
      <c r="AL54" s="116">
        <f t="shared" si="11"/>
        <v>0</v>
      </c>
      <c r="AM54" s="116">
        <f t="shared" si="11"/>
        <v>0</v>
      </c>
      <c r="AN54" s="116">
        <f t="shared" si="11"/>
        <v>0</v>
      </c>
      <c r="AO54" s="116">
        <f t="shared" si="11"/>
        <v>0</v>
      </c>
      <c r="AP54" s="116">
        <f t="shared" si="11"/>
        <v>0</v>
      </c>
      <c r="AQ54" s="116">
        <f t="shared" si="11"/>
        <v>0</v>
      </c>
      <c r="AR54" s="116">
        <f t="shared" si="11"/>
        <v>0</v>
      </c>
      <c r="AS54" s="116">
        <f t="shared" si="11"/>
        <v>0</v>
      </c>
      <c r="AT54" s="116">
        <f t="shared" si="11"/>
        <v>0</v>
      </c>
      <c r="AU54" s="116">
        <f t="shared" si="11"/>
        <v>0</v>
      </c>
      <c r="AV54" s="116">
        <f t="shared" si="11"/>
        <v>0</v>
      </c>
    </row>
    <row r="55" spans="2:48" x14ac:dyDescent="0.25">
      <c r="B55" s="23"/>
      <c r="C55" s="120" t="s">
        <v>134</v>
      </c>
      <c r="D55" s="118" t="s">
        <v>133</v>
      </c>
      <c r="E55" s="121"/>
      <c r="G55" s="53" t="s">
        <v>134</v>
      </c>
      <c r="I55" s="116">
        <f t="shared" ref="I55:AV55" si="12">I53*(1+$E$55)</f>
        <v>0</v>
      </c>
      <c r="J55" s="116">
        <f t="shared" si="12"/>
        <v>0</v>
      </c>
      <c r="K55" s="116">
        <f t="shared" si="12"/>
        <v>0</v>
      </c>
      <c r="L55" s="116">
        <f t="shared" si="12"/>
        <v>0</v>
      </c>
      <c r="M55" s="116">
        <f t="shared" si="12"/>
        <v>0</v>
      </c>
      <c r="N55" s="116">
        <f t="shared" si="12"/>
        <v>0</v>
      </c>
      <c r="O55" s="116">
        <f t="shared" si="12"/>
        <v>0</v>
      </c>
      <c r="P55" s="116">
        <f t="shared" si="12"/>
        <v>0</v>
      </c>
      <c r="Q55" s="116">
        <f t="shared" si="12"/>
        <v>0</v>
      </c>
      <c r="R55" s="116">
        <f t="shared" si="12"/>
        <v>0</v>
      </c>
      <c r="S55" s="116">
        <f t="shared" si="12"/>
        <v>0</v>
      </c>
      <c r="T55" s="116">
        <f t="shared" si="12"/>
        <v>0</v>
      </c>
      <c r="U55" s="116">
        <f t="shared" si="12"/>
        <v>0</v>
      </c>
      <c r="V55" s="116">
        <f t="shared" si="12"/>
        <v>0</v>
      </c>
      <c r="W55" s="116">
        <f t="shared" si="12"/>
        <v>0</v>
      </c>
      <c r="X55" s="116">
        <f t="shared" si="12"/>
        <v>0</v>
      </c>
      <c r="Y55" s="116">
        <f t="shared" si="12"/>
        <v>0</v>
      </c>
      <c r="Z55" s="116">
        <f t="shared" si="12"/>
        <v>0</v>
      </c>
      <c r="AA55" s="116">
        <f t="shared" si="12"/>
        <v>0</v>
      </c>
      <c r="AB55" s="116">
        <f t="shared" si="12"/>
        <v>0</v>
      </c>
      <c r="AC55" s="116">
        <f t="shared" si="12"/>
        <v>0</v>
      </c>
      <c r="AD55" s="116">
        <f t="shared" si="12"/>
        <v>0</v>
      </c>
      <c r="AE55" s="116">
        <f t="shared" si="12"/>
        <v>0</v>
      </c>
      <c r="AF55" s="116">
        <f t="shared" si="12"/>
        <v>0</v>
      </c>
      <c r="AG55" s="116">
        <f t="shared" si="12"/>
        <v>0</v>
      </c>
      <c r="AH55" s="116">
        <f t="shared" si="12"/>
        <v>0</v>
      </c>
      <c r="AI55" s="116">
        <f t="shared" si="12"/>
        <v>0</v>
      </c>
      <c r="AJ55" s="116">
        <f t="shared" si="12"/>
        <v>0</v>
      </c>
      <c r="AK55" s="116">
        <f t="shared" si="12"/>
        <v>0</v>
      </c>
      <c r="AL55" s="116">
        <f t="shared" si="12"/>
        <v>0</v>
      </c>
      <c r="AM55" s="116">
        <f t="shared" si="12"/>
        <v>0</v>
      </c>
      <c r="AN55" s="116">
        <f t="shared" si="12"/>
        <v>0</v>
      </c>
      <c r="AO55" s="116">
        <f t="shared" si="12"/>
        <v>0</v>
      </c>
      <c r="AP55" s="116">
        <f t="shared" si="12"/>
        <v>0</v>
      </c>
      <c r="AQ55" s="116">
        <f t="shared" si="12"/>
        <v>0</v>
      </c>
      <c r="AR55" s="116">
        <f t="shared" si="12"/>
        <v>0</v>
      </c>
      <c r="AS55" s="116">
        <f t="shared" si="12"/>
        <v>0</v>
      </c>
      <c r="AT55" s="116">
        <f t="shared" si="12"/>
        <v>0</v>
      </c>
      <c r="AU55" s="116">
        <f t="shared" si="12"/>
        <v>0</v>
      </c>
      <c r="AV55" s="116">
        <f t="shared" si="12"/>
        <v>0</v>
      </c>
    </row>
    <row r="56" spans="2:48" x14ac:dyDescent="0.25">
      <c r="B56" s="23"/>
      <c r="D56" s="118"/>
      <c r="G56" s="53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25">
      <c r="B57" s="114" t="s">
        <v>139</v>
      </c>
      <c r="C57" s="115" t="s">
        <v>131</v>
      </c>
      <c r="D57" s="122"/>
      <c r="E57" s="9"/>
      <c r="F57" s="9"/>
      <c r="G57" s="123"/>
      <c r="I57" s="116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6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6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6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6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6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6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6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6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6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6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6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6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6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6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6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6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6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6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6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6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6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6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6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6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6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6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6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6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6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6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6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6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6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6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6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6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6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6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6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25">
      <c r="B58" s="23"/>
      <c r="C58" s="117" t="s">
        <v>132</v>
      </c>
      <c r="D58" s="118" t="s">
        <v>133</v>
      </c>
      <c r="E58" s="119">
        <f>$C$13</f>
        <v>0</v>
      </c>
      <c r="G58" s="53">
        <v>7</v>
      </c>
      <c r="I58" s="116">
        <f t="shared" ref="I58:AV58" si="13">I57*(1+$E$58)</f>
        <v>0</v>
      </c>
      <c r="J58" s="116">
        <f t="shared" si="13"/>
        <v>0</v>
      </c>
      <c r="K58" s="116">
        <f t="shared" si="13"/>
        <v>0</v>
      </c>
      <c r="L58" s="116">
        <f t="shared" si="13"/>
        <v>0</v>
      </c>
      <c r="M58" s="116">
        <f t="shared" si="13"/>
        <v>0</v>
      </c>
      <c r="N58" s="116">
        <f t="shared" si="13"/>
        <v>0</v>
      </c>
      <c r="O58" s="116">
        <f t="shared" si="13"/>
        <v>0</v>
      </c>
      <c r="P58" s="116">
        <f t="shared" si="13"/>
        <v>0</v>
      </c>
      <c r="Q58" s="116">
        <f t="shared" si="13"/>
        <v>0</v>
      </c>
      <c r="R58" s="116">
        <f t="shared" si="13"/>
        <v>0</v>
      </c>
      <c r="S58" s="116">
        <f t="shared" si="13"/>
        <v>0</v>
      </c>
      <c r="T58" s="116">
        <f t="shared" si="13"/>
        <v>0</v>
      </c>
      <c r="U58" s="116">
        <f t="shared" si="13"/>
        <v>0</v>
      </c>
      <c r="V58" s="116">
        <f t="shared" si="13"/>
        <v>0</v>
      </c>
      <c r="W58" s="116">
        <f t="shared" si="13"/>
        <v>0</v>
      </c>
      <c r="X58" s="116">
        <f t="shared" si="13"/>
        <v>0</v>
      </c>
      <c r="Y58" s="116">
        <f t="shared" si="13"/>
        <v>0</v>
      </c>
      <c r="Z58" s="116">
        <f t="shared" si="13"/>
        <v>0</v>
      </c>
      <c r="AA58" s="116">
        <f t="shared" si="13"/>
        <v>0</v>
      </c>
      <c r="AB58" s="116">
        <f t="shared" si="13"/>
        <v>0</v>
      </c>
      <c r="AC58" s="116">
        <f t="shared" si="13"/>
        <v>0</v>
      </c>
      <c r="AD58" s="116">
        <f t="shared" si="13"/>
        <v>0</v>
      </c>
      <c r="AE58" s="116">
        <f t="shared" si="13"/>
        <v>0</v>
      </c>
      <c r="AF58" s="116">
        <f t="shared" si="13"/>
        <v>0</v>
      </c>
      <c r="AG58" s="116">
        <f t="shared" si="13"/>
        <v>0</v>
      </c>
      <c r="AH58" s="116">
        <f t="shared" si="13"/>
        <v>0</v>
      </c>
      <c r="AI58" s="116">
        <f t="shared" si="13"/>
        <v>0</v>
      </c>
      <c r="AJ58" s="116">
        <f t="shared" si="13"/>
        <v>0</v>
      </c>
      <c r="AK58" s="116">
        <f t="shared" si="13"/>
        <v>0</v>
      </c>
      <c r="AL58" s="116">
        <f t="shared" si="13"/>
        <v>0</v>
      </c>
      <c r="AM58" s="116">
        <f t="shared" si="13"/>
        <v>0</v>
      </c>
      <c r="AN58" s="116">
        <f t="shared" si="13"/>
        <v>0</v>
      </c>
      <c r="AO58" s="116">
        <f t="shared" si="13"/>
        <v>0</v>
      </c>
      <c r="AP58" s="116">
        <f t="shared" si="13"/>
        <v>0</v>
      </c>
      <c r="AQ58" s="116">
        <f t="shared" si="13"/>
        <v>0</v>
      </c>
      <c r="AR58" s="116">
        <f t="shared" si="13"/>
        <v>0</v>
      </c>
      <c r="AS58" s="116">
        <f t="shared" si="13"/>
        <v>0</v>
      </c>
      <c r="AT58" s="116">
        <f t="shared" si="13"/>
        <v>0</v>
      </c>
      <c r="AU58" s="116">
        <f t="shared" si="13"/>
        <v>0</v>
      </c>
      <c r="AV58" s="116">
        <f t="shared" si="13"/>
        <v>0</v>
      </c>
    </row>
    <row r="59" spans="2:48" x14ac:dyDescent="0.25">
      <c r="B59" s="23"/>
      <c r="C59" s="120" t="s">
        <v>134</v>
      </c>
      <c r="D59" s="118" t="s">
        <v>133</v>
      </c>
      <c r="E59" s="121"/>
      <c r="G59" s="53" t="s">
        <v>134</v>
      </c>
      <c r="I59" s="116">
        <f t="shared" ref="I59:AV59" si="14">I57*(1+$E$59)</f>
        <v>0</v>
      </c>
      <c r="J59" s="116">
        <f t="shared" si="14"/>
        <v>0</v>
      </c>
      <c r="K59" s="116">
        <f t="shared" si="14"/>
        <v>0</v>
      </c>
      <c r="L59" s="116">
        <f t="shared" si="14"/>
        <v>0</v>
      </c>
      <c r="M59" s="116">
        <f t="shared" si="14"/>
        <v>0</v>
      </c>
      <c r="N59" s="116">
        <f t="shared" si="14"/>
        <v>0</v>
      </c>
      <c r="O59" s="116">
        <f t="shared" si="14"/>
        <v>0</v>
      </c>
      <c r="P59" s="116">
        <f t="shared" si="14"/>
        <v>0</v>
      </c>
      <c r="Q59" s="116">
        <f t="shared" si="14"/>
        <v>0</v>
      </c>
      <c r="R59" s="116">
        <f t="shared" si="14"/>
        <v>0</v>
      </c>
      <c r="S59" s="116">
        <f t="shared" si="14"/>
        <v>0</v>
      </c>
      <c r="T59" s="116">
        <f t="shared" si="14"/>
        <v>0</v>
      </c>
      <c r="U59" s="116">
        <f t="shared" si="14"/>
        <v>0</v>
      </c>
      <c r="V59" s="116">
        <f t="shared" si="14"/>
        <v>0</v>
      </c>
      <c r="W59" s="116">
        <f t="shared" si="14"/>
        <v>0</v>
      </c>
      <c r="X59" s="116">
        <f t="shared" si="14"/>
        <v>0</v>
      </c>
      <c r="Y59" s="116">
        <f t="shared" si="14"/>
        <v>0</v>
      </c>
      <c r="Z59" s="116">
        <f t="shared" si="14"/>
        <v>0</v>
      </c>
      <c r="AA59" s="116">
        <f t="shared" si="14"/>
        <v>0</v>
      </c>
      <c r="AB59" s="116">
        <f t="shared" si="14"/>
        <v>0</v>
      </c>
      <c r="AC59" s="116">
        <f t="shared" si="14"/>
        <v>0</v>
      </c>
      <c r="AD59" s="116">
        <f t="shared" si="14"/>
        <v>0</v>
      </c>
      <c r="AE59" s="116">
        <f t="shared" si="14"/>
        <v>0</v>
      </c>
      <c r="AF59" s="116">
        <f t="shared" si="14"/>
        <v>0</v>
      </c>
      <c r="AG59" s="116">
        <f t="shared" si="14"/>
        <v>0</v>
      </c>
      <c r="AH59" s="116">
        <f t="shared" si="14"/>
        <v>0</v>
      </c>
      <c r="AI59" s="116">
        <f t="shared" si="14"/>
        <v>0</v>
      </c>
      <c r="AJ59" s="116">
        <f t="shared" si="14"/>
        <v>0</v>
      </c>
      <c r="AK59" s="116">
        <f t="shared" si="14"/>
        <v>0</v>
      </c>
      <c r="AL59" s="116">
        <f t="shared" si="14"/>
        <v>0</v>
      </c>
      <c r="AM59" s="116">
        <f t="shared" si="14"/>
        <v>0</v>
      </c>
      <c r="AN59" s="116">
        <f t="shared" si="14"/>
        <v>0</v>
      </c>
      <c r="AO59" s="116">
        <f t="shared" si="14"/>
        <v>0</v>
      </c>
      <c r="AP59" s="116">
        <f t="shared" si="14"/>
        <v>0</v>
      </c>
      <c r="AQ59" s="116">
        <f t="shared" si="14"/>
        <v>0</v>
      </c>
      <c r="AR59" s="116">
        <f t="shared" si="14"/>
        <v>0</v>
      </c>
      <c r="AS59" s="116">
        <f t="shared" si="14"/>
        <v>0</v>
      </c>
      <c r="AT59" s="116">
        <f t="shared" si="14"/>
        <v>0</v>
      </c>
      <c r="AU59" s="116">
        <f t="shared" si="14"/>
        <v>0</v>
      </c>
      <c r="AV59" s="116">
        <f t="shared" si="14"/>
        <v>0</v>
      </c>
    </row>
    <row r="60" spans="2:48" x14ac:dyDescent="0.25">
      <c r="B60" s="23"/>
      <c r="D60" s="118"/>
      <c r="G60" s="53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25">
      <c r="B61" s="114" t="s">
        <v>140</v>
      </c>
      <c r="C61" s="115" t="s">
        <v>131</v>
      </c>
      <c r="D61" s="122"/>
      <c r="E61" s="9"/>
      <c r="F61" s="9"/>
      <c r="G61" s="123"/>
      <c r="I61" s="116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6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6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6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6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6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6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6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6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6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6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6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6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6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6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6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6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6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6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6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6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6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6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6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6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6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6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6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6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6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6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6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6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6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6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6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6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6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6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6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25">
      <c r="C62" s="117" t="s">
        <v>132</v>
      </c>
      <c r="D62" s="118" t="s">
        <v>133</v>
      </c>
      <c r="E62" s="119">
        <f>$C$13</f>
        <v>0</v>
      </c>
      <c r="G62" s="53">
        <v>8</v>
      </c>
      <c r="I62" s="116">
        <f t="shared" ref="I62:AV62" si="15">I61*(1+$E$62)</f>
        <v>0</v>
      </c>
      <c r="J62" s="116">
        <f t="shared" si="15"/>
        <v>0</v>
      </c>
      <c r="K62" s="116">
        <f t="shared" si="15"/>
        <v>0</v>
      </c>
      <c r="L62" s="116">
        <f t="shared" si="15"/>
        <v>0</v>
      </c>
      <c r="M62" s="116">
        <f t="shared" si="15"/>
        <v>0</v>
      </c>
      <c r="N62" s="116">
        <f t="shared" si="15"/>
        <v>0</v>
      </c>
      <c r="O62" s="116">
        <f t="shared" si="15"/>
        <v>0</v>
      </c>
      <c r="P62" s="116">
        <f t="shared" si="15"/>
        <v>0</v>
      </c>
      <c r="Q62" s="116">
        <f t="shared" si="15"/>
        <v>0</v>
      </c>
      <c r="R62" s="116">
        <f t="shared" si="15"/>
        <v>0</v>
      </c>
      <c r="S62" s="116">
        <f t="shared" si="15"/>
        <v>0</v>
      </c>
      <c r="T62" s="116">
        <f t="shared" si="15"/>
        <v>0</v>
      </c>
      <c r="U62" s="116">
        <f t="shared" si="15"/>
        <v>0</v>
      </c>
      <c r="V62" s="116">
        <f t="shared" si="15"/>
        <v>0</v>
      </c>
      <c r="W62" s="116">
        <f t="shared" si="15"/>
        <v>0</v>
      </c>
      <c r="X62" s="116">
        <f t="shared" si="15"/>
        <v>0</v>
      </c>
      <c r="Y62" s="116">
        <f t="shared" si="15"/>
        <v>0</v>
      </c>
      <c r="Z62" s="116">
        <f t="shared" si="15"/>
        <v>0</v>
      </c>
      <c r="AA62" s="116">
        <f t="shared" si="15"/>
        <v>0</v>
      </c>
      <c r="AB62" s="116">
        <f t="shared" si="15"/>
        <v>0</v>
      </c>
      <c r="AC62" s="116">
        <f t="shared" si="15"/>
        <v>0</v>
      </c>
      <c r="AD62" s="116">
        <f t="shared" si="15"/>
        <v>0</v>
      </c>
      <c r="AE62" s="116">
        <f t="shared" si="15"/>
        <v>0</v>
      </c>
      <c r="AF62" s="116">
        <f t="shared" si="15"/>
        <v>0</v>
      </c>
      <c r="AG62" s="116">
        <f t="shared" si="15"/>
        <v>0</v>
      </c>
      <c r="AH62" s="116">
        <f t="shared" si="15"/>
        <v>0</v>
      </c>
      <c r="AI62" s="116">
        <f t="shared" si="15"/>
        <v>0</v>
      </c>
      <c r="AJ62" s="116">
        <f t="shared" si="15"/>
        <v>0</v>
      </c>
      <c r="AK62" s="116">
        <f t="shared" si="15"/>
        <v>0</v>
      </c>
      <c r="AL62" s="116">
        <f t="shared" si="15"/>
        <v>0</v>
      </c>
      <c r="AM62" s="116">
        <f t="shared" si="15"/>
        <v>0</v>
      </c>
      <c r="AN62" s="116">
        <f t="shared" si="15"/>
        <v>0</v>
      </c>
      <c r="AO62" s="116">
        <f t="shared" si="15"/>
        <v>0</v>
      </c>
      <c r="AP62" s="116">
        <f t="shared" si="15"/>
        <v>0</v>
      </c>
      <c r="AQ62" s="116">
        <f t="shared" si="15"/>
        <v>0</v>
      </c>
      <c r="AR62" s="116">
        <f t="shared" si="15"/>
        <v>0</v>
      </c>
      <c r="AS62" s="116">
        <f t="shared" si="15"/>
        <v>0</v>
      </c>
      <c r="AT62" s="116">
        <f t="shared" si="15"/>
        <v>0</v>
      </c>
      <c r="AU62" s="116">
        <f t="shared" si="15"/>
        <v>0</v>
      </c>
      <c r="AV62" s="116">
        <f t="shared" si="15"/>
        <v>0</v>
      </c>
    </row>
    <row r="63" spans="2:48" x14ac:dyDescent="0.25">
      <c r="C63" s="120" t="s">
        <v>134</v>
      </c>
      <c r="D63" s="118" t="s">
        <v>133</v>
      </c>
      <c r="E63" s="121"/>
      <c r="G63" s="53" t="s">
        <v>134</v>
      </c>
      <c r="I63" s="116">
        <f t="shared" ref="I63:AV63" si="16">I61*(1+$E$63)</f>
        <v>0</v>
      </c>
      <c r="J63" s="116">
        <f t="shared" si="16"/>
        <v>0</v>
      </c>
      <c r="K63" s="116">
        <f t="shared" si="16"/>
        <v>0</v>
      </c>
      <c r="L63" s="116">
        <f t="shared" si="16"/>
        <v>0</v>
      </c>
      <c r="M63" s="116">
        <f t="shared" si="16"/>
        <v>0</v>
      </c>
      <c r="N63" s="116">
        <f t="shared" si="16"/>
        <v>0</v>
      </c>
      <c r="O63" s="116">
        <f t="shared" si="16"/>
        <v>0</v>
      </c>
      <c r="P63" s="116">
        <f t="shared" si="16"/>
        <v>0</v>
      </c>
      <c r="Q63" s="116">
        <f t="shared" si="16"/>
        <v>0</v>
      </c>
      <c r="R63" s="116">
        <f t="shared" si="16"/>
        <v>0</v>
      </c>
      <c r="S63" s="116">
        <f t="shared" si="16"/>
        <v>0</v>
      </c>
      <c r="T63" s="116">
        <f t="shared" si="16"/>
        <v>0</v>
      </c>
      <c r="U63" s="116">
        <f t="shared" si="16"/>
        <v>0</v>
      </c>
      <c r="V63" s="116">
        <f t="shared" si="16"/>
        <v>0</v>
      </c>
      <c r="W63" s="116">
        <f t="shared" si="16"/>
        <v>0</v>
      </c>
      <c r="X63" s="116">
        <f t="shared" si="16"/>
        <v>0</v>
      </c>
      <c r="Y63" s="116">
        <f t="shared" si="16"/>
        <v>0</v>
      </c>
      <c r="Z63" s="116">
        <f t="shared" si="16"/>
        <v>0</v>
      </c>
      <c r="AA63" s="116">
        <f t="shared" si="16"/>
        <v>0</v>
      </c>
      <c r="AB63" s="116">
        <f t="shared" si="16"/>
        <v>0</v>
      </c>
      <c r="AC63" s="116">
        <f t="shared" si="16"/>
        <v>0</v>
      </c>
      <c r="AD63" s="116">
        <f t="shared" si="16"/>
        <v>0</v>
      </c>
      <c r="AE63" s="116">
        <f t="shared" si="16"/>
        <v>0</v>
      </c>
      <c r="AF63" s="116">
        <f t="shared" si="16"/>
        <v>0</v>
      </c>
      <c r="AG63" s="116">
        <f t="shared" si="16"/>
        <v>0</v>
      </c>
      <c r="AH63" s="116">
        <f t="shared" si="16"/>
        <v>0</v>
      </c>
      <c r="AI63" s="116">
        <f t="shared" si="16"/>
        <v>0</v>
      </c>
      <c r="AJ63" s="116">
        <f t="shared" si="16"/>
        <v>0</v>
      </c>
      <c r="AK63" s="116">
        <f t="shared" si="16"/>
        <v>0</v>
      </c>
      <c r="AL63" s="116">
        <f t="shared" si="16"/>
        <v>0</v>
      </c>
      <c r="AM63" s="116">
        <f t="shared" si="16"/>
        <v>0</v>
      </c>
      <c r="AN63" s="116">
        <f t="shared" si="16"/>
        <v>0</v>
      </c>
      <c r="AO63" s="116">
        <f t="shared" si="16"/>
        <v>0</v>
      </c>
      <c r="AP63" s="116">
        <f t="shared" si="16"/>
        <v>0</v>
      </c>
      <c r="AQ63" s="116">
        <f t="shared" si="16"/>
        <v>0</v>
      </c>
      <c r="AR63" s="116">
        <f t="shared" si="16"/>
        <v>0</v>
      </c>
      <c r="AS63" s="116">
        <f t="shared" si="16"/>
        <v>0</v>
      </c>
      <c r="AT63" s="116">
        <f t="shared" si="16"/>
        <v>0</v>
      </c>
      <c r="AU63" s="116">
        <f t="shared" si="16"/>
        <v>0</v>
      </c>
      <c r="AV63" s="116">
        <f t="shared" si="16"/>
        <v>0</v>
      </c>
    </row>
    <row r="64" spans="2:48" hidden="1" outlineLevel="1" x14ac:dyDescent="0.25">
      <c r="D64" s="118"/>
      <c r="E64" s="205"/>
      <c r="G64" s="53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25">
      <c r="B65" s="131" t="s">
        <v>149</v>
      </c>
      <c r="C65" s="115" t="s">
        <v>131</v>
      </c>
      <c r="D65" s="122"/>
      <c r="E65" s="206"/>
      <c r="F65" s="9"/>
      <c r="G65" s="12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25">
      <c r="C66" s="117" t="s">
        <v>132</v>
      </c>
      <c r="D66" s="118" t="s">
        <v>133</v>
      </c>
      <c r="E66" s="119"/>
      <c r="G66" s="53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25">
      <c r="C67" s="120" t="s">
        <v>134</v>
      </c>
      <c r="D67" s="118" t="s">
        <v>133</v>
      </c>
      <c r="E67" s="121"/>
      <c r="G67" s="53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25">
      <c r="D68" s="118"/>
      <c r="E68" s="205"/>
      <c r="G68" s="53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25">
      <c r="B69" s="131" t="s">
        <v>149</v>
      </c>
      <c r="C69" s="115" t="s">
        <v>131</v>
      </c>
      <c r="D69" s="122"/>
      <c r="E69" s="206"/>
      <c r="F69" s="9"/>
      <c r="G69" s="123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25">
      <c r="C70" s="117" t="s">
        <v>132</v>
      </c>
      <c r="D70" s="118" t="s">
        <v>133</v>
      </c>
      <c r="E70" s="119"/>
      <c r="G70" s="53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25">
      <c r="C71" s="120" t="s">
        <v>134</v>
      </c>
      <c r="D71" s="118" t="s">
        <v>133</v>
      </c>
      <c r="E71" s="121"/>
      <c r="G71" s="53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25">
      <c r="D72" s="118"/>
      <c r="E72" s="205"/>
      <c r="G72" s="53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25">
      <c r="B73" s="131" t="s">
        <v>149</v>
      </c>
      <c r="C73" s="115" t="s">
        <v>131</v>
      </c>
      <c r="D73" s="122"/>
      <c r="E73" s="206"/>
      <c r="F73" s="9"/>
      <c r="G73" s="123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25">
      <c r="C74" s="117" t="s">
        <v>132</v>
      </c>
      <c r="D74" s="118" t="s">
        <v>133</v>
      </c>
      <c r="E74" s="119"/>
      <c r="G74" s="53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25">
      <c r="C75" s="120" t="s">
        <v>134</v>
      </c>
      <c r="D75" s="118" t="s">
        <v>133</v>
      </c>
      <c r="E75" s="121"/>
      <c r="G75" s="53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25">
      <c r="D76" s="118"/>
      <c r="G76" s="53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25">
      <c r="D77" s="118"/>
      <c r="G77" s="53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25">
      <c r="B78" s="5" t="s">
        <v>3</v>
      </c>
      <c r="D78" s="118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25">
      <c r="B79" s="114" t="s">
        <v>65</v>
      </c>
      <c r="C79" s="115" t="s">
        <v>131</v>
      </c>
      <c r="D79" s="122"/>
      <c r="E79" s="9"/>
      <c r="F79" s="9"/>
      <c r="G79" s="123"/>
      <c r="I79" s="116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budsjetter'!$E$162:$E$178,Sensitivitet!$B$79,'(1) Detaljerte budsjetter'!H$162:H$178),))</f>
        <v>0</v>
      </c>
      <c r="J79" s="116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budsjetter'!$E$162:$E$178,Sensitivitet!$B$79,'(1) Detaljerte budsjetter'!I$162:I$178),))</f>
        <v>0</v>
      </c>
      <c r="K79" s="116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budsjetter'!$E$162:$E$178,Sensitivitet!$B$79,'(1) Detaljerte budsjetter'!J$162:J$178),))</f>
        <v>0</v>
      </c>
      <c r="L79" s="116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budsjetter'!$E$162:$E$178,Sensitivitet!$B$79,'(1) Detaljerte budsjetter'!K$162:K$178),))</f>
        <v>0</v>
      </c>
      <c r="M79" s="116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budsjetter'!$E$162:$E$178,Sensitivitet!$B$79,'(1) Detaljerte budsjetter'!L$162:L$178),))</f>
        <v>0</v>
      </c>
      <c r="N79" s="116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budsjetter'!$E$162:$E$178,Sensitivitet!$B$79,'(1) Detaljerte budsjetter'!M$162:M$178),))</f>
        <v>0</v>
      </c>
      <c r="O79" s="116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budsjetter'!$E$162:$E$178,Sensitivitet!$B$79,'(1) Detaljerte budsjetter'!N$162:N$178),))</f>
        <v>0</v>
      </c>
      <c r="P79" s="116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budsjetter'!$E$162:$E$178,Sensitivitet!$B$79,'(1) Detaljerte budsjetter'!O$162:O$178),))</f>
        <v>0</v>
      </c>
      <c r="Q79" s="116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budsjetter'!$E$162:$E$178,Sensitivitet!$B$79,'(1) Detaljerte budsjetter'!P$162:P$178),))</f>
        <v>0</v>
      </c>
      <c r="R79" s="116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budsjetter'!$E$162:$E$178,Sensitivitet!$B$79,'(1) Detaljerte budsjetter'!Q$162:Q$178),))</f>
        <v>0</v>
      </c>
      <c r="S79" s="116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budsjetter'!$E$162:$E$178,Sensitivitet!$B$79,'(1) Detaljerte budsjetter'!R$162:R$178),))</f>
        <v>0</v>
      </c>
      <c r="T79" s="116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budsjetter'!$E$162:$E$178,Sensitivitet!$B$79,'(1) Detaljerte budsjetter'!S$162:S$178),))</f>
        <v>0</v>
      </c>
      <c r="U79" s="116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budsjetter'!$E$162:$E$178,Sensitivitet!$B$79,'(1) Detaljerte budsjetter'!T$162:T$178),))</f>
        <v>0</v>
      </c>
      <c r="V79" s="116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budsjetter'!$E$162:$E$178,Sensitivitet!$B$79,'(1) Detaljerte budsjetter'!U$162:U$178),))</f>
        <v>0</v>
      </c>
      <c r="W79" s="116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budsjetter'!$E$162:$E$178,Sensitivitet!$B$79,'(1) Detaljerte budsjetter'!V$162:V$178),))</f>
        <v>0</v>
      </c>
      <c r="X79" s="116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budsjetter'!$E$162:$E$178,Sensitivitet!$B$79,'(1) Detaljerte budsjetter'!W$162:W$178),))</f>
        <v>0</v>
      </c>
      <c r="Y79" s="116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budsjetter'!$E$162:$E$178,Sensitivitet!$B$79,'(1) Detaljerte budsjetter'!X$162:X$178),))</f>
        <v>0</v>
      </c>
      <c r="Z79" s="116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budsjetter'!$E$162:$E$178,Sensitivitet!$B$79,'(1) Detaljerte budsjetter'!Y$162:Y$178),))</f>
        <v>0</v>
      </c>
      <c r="AA79" s="116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budsjetter'!$E$162:$E$178,Sensitivitet!$B$79,'(1) Detaljerte budsjetter'!Z$162:Z$178),))</f>
        <v>0</v>
      </c>
      <c r="AB79" s="116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budsjetter'!$E$162:$E$178,Sensitivitet!$B$79,'(1) Detaljerte budsjetter'!AA$162:AA$178),))</f>
        <v>0</v>
      </c>
      <c r="AC79" s="116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budsjetter'!$E$162:$E$178,Sensitivitet!$B$79,'(1) Detaljerte budsjetter'!AB$162:AB$178),))</f>
        <v>0</v>
      </c>
      <c r="AD79" s="116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budsjetter'!$E$162:$E$178,Sensitivitet!$B$79,'(1) Detaljerte budsjetter'!AC$162:AC$178),))</f>
        <v>0</v>
      </c>
      <c r="AE79" s="116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budsjetter'!$E$162:$E$178,Sensitivitet!$B$79,'(1) Detaljerte budsjetter'!AD$162:AD$178),))</f>
        <v>0</v>
      </c>
      <c r="AF79" s="116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budsjetter'!$E$162:$E$178,Sensitivitet!$B$79,'(1) Detaljerte budsjetter'!AE$162:AE$178),))</f>
        <v>0</v>
      </c>
      <c r="AG79" s="116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budsjetter'!$E$162:$E$178,Sensitivitet!$B$79,'(1) Detaljerte budsjetter'!AF$162:AF$178),))</f>
        <v>0</v>
      </c>
      <c r="AH79" s="116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budsjetter'!$E$162:$E$178,Sensitivitet!$B$79,'(1) Detaljerte budsjetter'!AG$162:AG$178),))</f>
        <v>0</v>
      </c>
      <c r="AI79" s="116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budsjetter'!$E$162:$E$178,Sensitivitet!$B$79,'(1) Detaljerte budsjetter'!AH$162:AH$178),))</f>
        <v>0</v>
      </c>
      <c r="AJ79" s="116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budsjetter'!$E$162:$E$178,Sensitivitet!$B$79,'(1) Detaljerte budsjetter'!AI$162:AI$178),))</f>
        <v>0</v>
      </c>
      <c r="AK79" s="116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budsjetter'!$E$162:$E$178,Sensitivitet!$B$79,'(1) Detaljerte budsjetter'!AJ$162:AJ$178),))</f>
        <v>0</v>
      </c>
      <c r="AL79" s="116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budsjetter'!$E$162:$E$178,Sensitivitet!$B$79,'(1) Detaljerte budsjetter'!AK$162:AK$178),))</f>
        <v>0</v>
      </c>
      <c r="AM79" s="116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budsjetter'!$E$162:$E$178,Sensitivitet!$B$79,'(1) Detaljerte budsjetter'!AL$162:AL$178),))</f>
        <v>0</v>
      </c>
      <c r="AN79" s="116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budsjetter'!$E$162:$E$178,Sensitivitet!$B$79,'(1) Detaljerte budsjetter'!AM$162:AM$178),))</f>
        <v>0</v>
      </c>
      <c r="AO79" s="116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budsjetter'!$E$162:$E$178,Sensitivitet!$B$79,'(1) Detaljerte budsjetter'!AN$162:AN$178),))</f>
        <v>0</v>
      </c>
      <c r="AP79" s="116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budsjetter'!$E$162:$E$178,Sensitivitet!$B$79,'(1) Detaljerte budsjetter'!AO$162:AO$178),))</f>
        <v>0</v>
      </c>
      <c r="AQ79" s="116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budsjetter'!$E$162:$E$178,Sensitivitet!$B$79,'(1) Detaljerte budsjetter'!AP$162:AP$178),))</f>
        <v>0</v>
      </c>
      <c r="AR79" s="116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budsjetter'!$E$162:$E$178,Sensitivitet!$B$79,'(1) Detaljerte budsjetter'!AQ$162:AQ$178),))</f>
        <v>0</v>
      </c>
      <c r="AS79" s="116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budsjetter'!$E$162:$E$178,Sensitivitet!$B$79,'(1) Detaljerte budsjetter'!AR$162:AR$178),))</f>
        <v>0</v>
      </c>
      <c r="AT79" s="116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budsjetter'!$E$162:$E$178,Sensitivitet!$B$79,'(1) Detaljerte budsjetter'!AS$162:AS$178),))</f>
        <v>0</v>
      </c>
      <c r="AU79" s="116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budsjetter'!$E$162:$E$178,Sensitivitet!$B$79,'(1) Detaljerte budsjetter'!AT$162:AT$178),))</f>
        <v>0</v>
      </c>
      <c r="AV79" s="116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budsjetter'!$E$162:$E$178,Sensitivitet!$B$79,'(1) Detaljerte budsjetter'!AU$162:AU$178),))</f>
        <v>0</v>
      </c>
    </row>
    <row r="80" spans="2:48" x14ac:dyDescent="0.25">
      <c r="C80" s="117" t="s">
        <v>132</v>
      </c>
      <c r="D80" s="118" t="s">
        <v>133</v>
      </c>
      <c r="E80" s="119">
        <f>$C$13</f>
        <v>0</v>
      </c>
      <c r="G80" s="53">
        <v>9</v>
      </c>
      <c r="I80" s="116">
        <f>I79*(1+$E$80)</f>
        <v>0</v>
      </c>
      <c r="J80" s="116">
        <f t="shared" ref="J80:AV80" si="17">J79*(1+$E$80)</f>
        <v>0</v>
      </c>
      <c r="K80" s="116">
        <f t="shared" si="17"/>
        <v>0</v>
      </c>
      <c r="L80" s="116">
        <f t="shared" si="17"/>
        <v>0</v>
      </c>
      <c r="M80" s="116">
        <f t="shared" si="17"/>
        <v>0</v>
      </c>
      <c r="N80" s="116">
        <f t="shared" si="17"/>
        <v>0</v>
      </c>
      <c r="O80" s="116">
        <f t="shared" si="17"/>
        <v>0</v>
      </c>
      <c r="P80" s="116">
        <f t="shared" si="17"/>
        <v>0</v>
      </c>
      <c r="Q80" s="116">
        <f t="shared" si="17"/>
        <v>0</v>
      </c>
      <c r="R80" s="116">
        <f t="shared" si="17"/>
        <v>0</v>
      </c>
      <c r="S80" s="116">
        <f t="shared" si="17"/>
        <v>0</v>
      </c>
      <c r="T80" s="116">
        <f t="shared" si="17"/>
        <v>0</v>
      </c>
      <c r="U80" s="116">
        <f t="shared" si="17"/>
        <v>0</v>
      </c>
      <c r="V80" s="116">
        <f t="shared" si="17"/>
        <v>0</v>
      </c>
      <c r="W80" s="116">
        <f t="shared" si="17"/>
        <v>0</v>
      </c>
      <c r="X80" s="116">
        <f t="shared" si="17"/>
        <v>0</v>
      </c>
      <c r="Y80" s="116">
        <f t="shared" si="17"/>
        <v>0</v>
      </c>
      <c r="Z80" s="116">
        <f t="shared" si="17"/>
        <v>0</v>
      </c>
      <c r="AA80" s="116">
        <f t="shared" si="17"/>
        <v>0</v>
      </c>
      <c r="AB80" s="116">
        <f t="shared" si="17"/>
        <v>0</v>
      </c>
      <c r="AC80" s="116">
        <f t="shared" si="17"/>
        <v>0</v>
      </c>
      <c r="AD80" s="116">
        <f t="shared" si="17"/>
        <v>0</v>
      </c>
      <c r="AE80" s="116">
        <f t="shared" si="17"/>
        <v>0</v>
      </c>
      <c r="AF80" s="116">
        <f t="shared" si="17"/>
        <v>0</v>
      </c>
      <c r="AG80" s="116">
        <f t="shared" si="17"/>
        <v>0</v>
      </c>
      <c r="AH80" s="116">
        <f t="shared" si="17"/>
        <v>0</v>
      </c>
      <c r="AI80" s="116">
        <f t="shared" si="17"/>
        <v>0</v>
      </c>
      <c r="AJ80" s="116">
        <f t="shared" si="17"/>
        <v>0</v>
      </c>
      <c r="AK80" s="116">
        <f t="shared" si="17"/>
        <v>0</v>
      </c>
      <c r="AL80" s="116">
        <f t="shared" si="17"/>
        <v>0</v>
      </c>
      <c r="AM80" s="116">
        <f t="shared" si="17"/>
        <v>0</v>
      </c>
      <c r="AN80" s="116">
        <f t="shared" si="17"/>
        <v>0</v>
      </c>
      <c r="AO80" s="116">
        <f t="shared" si="17"/>
        <v>0</v>
      </c>
      <c r="AP80" s="116">
        <f t="shared" si="17"/>
        <v>0</v>
      </c>
      <c r="AQ80" s="116">
        <f t="shared" si="17"/>
        <v>0</v>
      </c>
      <c r="AR80" s="116">
        <f t="shared" si="17"/>
        <v>0</v>
      </c>
      <c r="AS80" s="116">
        <f t="shared" si="17"/>
        <v>0</v>
      </c>
      <c r="AT80" s="116">
        <f t="shared" si="17"/>
        <v>0</v>
      </c>
      <c r="AU80" s="116">
        <f t="shared" si="17"/>
        <v>0</v>
      </c>
      <c r="AV80" s="116">
        <f t="shared" si="17"/>
        <v>0</v>
      </c>
    </row>
    <row r="81" spans="2:48" x14ac:dyDescent="0.25">
      <c r="C81" s="120" t="s">
        <v>134</v>
      </c>
      <c r="D81" s="118" t="s">
        <v>133</v>
      </c>
      <c r="E81" s="121"/>
      <c r="G81" s="53" t="s">
        <v>134</v>
      </c>
      <c r="I81" s="116">
        <f>I79*(1+$E$81)</f>
        <v>0</v>
      </c>
      <c r="J81" s="116">
        <f t="shared" ref="J81:AV81" si="18">J79*(1+$E$81)</f>
        <v>0</v>
      </c>
      <c r="K81" s="116">
        <f t="shared" si="18"/>
        <v>0</v>
      </c>
      <c r="L81" s="116">
        <f t="shared" si="18"/>
        <v>0</v>
      </c>
      <c r="M81" s="116">
        <f t="shared" si="18"/>
        <v>0</v>
      </c>
      <c r="N81" s="116">
        <f t="shared" si="18"/>
        <v>0</v>
      </c>
      <c r="O81" s="116">
        <f t="shared" si="18"/>
        <v>0</v>
      </c>
      <c r="P81" s="116">
        <f t="shared" si="18"/>
        <v>0</v>
      </c>
      <c r="Q81" s="116">
        <f t="shared" si="18"/>
        <v>0</v>
      </c>
      <c r="R81" s="116">
        <f t="shared" si="18"/>
        <v>0</v>
      </c>
      <c r="S81" s="116">
        <f t="shared" si="18"/>
        <v>0</v>
      </c>
      <c r="T81" s="116">
        <f t="shared" si="18"/>
        <v>0</v>
      </c>
      <c r="U81" s="116">
        <f t="shared" si="18"/>
        <v>0</v>
      </c>
      <c r="V81" s="116">
        <f t="shared" si="18"/>
        <v>0</v>
      </c>
      <c r="W81" s="116">
        <f t="shared" si="18"/>
        <v>0</v>
      </c>
      <c r="X81" s="116">
        <f t="shared" si="18"/>
        <v>0</v>
      </c>
      <c r="Y81" s="116">
        <f t="shared" si="18"/>
        <v>0</v>
      </c>
      <c r="Z81" s="116">
        <f t="shared" si="18"/>
        <v>0</v>
      </c>
      <c r="AA81" s="116">
        <f t="shared" si="18"/>
        <v>0</v>
      </c>
      <c r="AB81" s="116">
        <f t="shared" si="18"/>
        <v>0</v>
      </c>
      <c r="AC81" s="116">
        <f t="shared" si="18"/>
        <v>0</v>
      </c>
      <c r="AD81" s="116">
        <f t="shared" si="18"/>
        <v>0</v>
      </c>
      <c r="AE81" s="116">
        <f t="shared" si="18"/>
        <v>0</v>
      </c>
      <c r="AF81" s="116">
        <f t="shared" si="18"/>
        <v>0</v>
      </c>
      <c r="AG81" s="116">
        <f t="shared" si="18"/>
        <v>0</v>
      </c>
      <c r="AH81" s="116">
        <f t="shared" si="18"/>
        <v>0</v>
      </c>
      <c r="AI81" s="116">
        <f t="shared" si="18"/>
        <v>0</v>
      </c>
      <c r="AJ81" s="116">
        <f t="shared" si="18"/>
        <v>0</v>
      </c>
      <c r="AK81" s="116">
        <f t="shared" si="18"/>
        <v>0</v>
      </c>
      <c r="AL81" s="116">
        <f t="shared" si="18"/>
        <v>0</v>
      </c>
      <c r="AM81" s="116">
        <f t="shared" si="18"/>
        <v>0</v>
      </c>
      <c r="AN81" s="116">
        <f t="shared" si="18"/>
        <v>0</v>
      </c>
      <c r="AO81" s="116">
        <f t="shared" si="18"/>
        <v>0</v>
      </c>
      <c r="AP81" s="116">
        <f t="shared" si="18"/>
        <v>0</v>
      </c>
      <c r="AQ81" s="116">
        <f t="shared" si="18"/>
        <v>0</v>
      </c>
      <c r="AR81" s="116">
        <f t="shared" si="18"/>
        <v>0</v>
      </c>
      <c r="AS81" s="116">
        <f t="shared" si="18"/>
        <v>0</v>
      </c>
      <c r="AT81" s="116">
        <f t="shared" si="18"/>
        <v>0</v>
      </c>
      <c r="AU81" s="116">
        <f t="shared" si="18"/>
        <v>0</v>
      </c>
      <c r="AV81" s="116">
        <f t="shared" si="18"/>
        <v>0</v>
      </c>
    </row>
    <row r="82" spans="2:48" x14ac:dyDescent="0.25">
      <c r="D82" s="118"/>
      <c r="G82" s="53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25">
      <c r="B83" s="114" t="s">
        <v>66</v>
      </c>
      <c r="C83" s="115" t="s">
        <v>131</v>
      </c>
      <c r="D83" s="122"/>
      <c r="E83" s="9"/>
      <c r="F83" s="9"/>
      <c r="G83" s="123"/>
      <c r="I83" s="116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budsjetter'!$E$162:$E$178,Sensitivitet!$B$83,'(1) Detaljerte budsjetter'!H$162:H$178),))</f>
        <v>0</v>
      </c>
      <c r="J83" s="116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budsjetter'!$E$162:$E$178,Sensitivitet!$B$83,'(1) Detaljerte budsjetter'!I$162:I$178),))</f>
        <v>0</v>
      </c>
      <c r="K83" s="116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budsjetter'!$E$162:$E$178,Sensitivitet!$B$83,'(1) Detaljerte budsjetter'!J$162:J$178),))</f>
        <v>0</v>
      </c>
      <c r="L83" s="116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budsjetter'!$E$162:$E$178,Sensitivitet!$B$83,'(1) Detaljerte budsjetter'!K$162:K$178),))</f>
        <v>0</v>
      </c>
      <c r="M83" s="116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budsjetter'!$E$162:$E$178,Sensitivitet!$B$83,'(1) Detaljerte budsjetter'!L$162:L$178),))</f>
        <v>0</v>
      </c>
      <c r="N83" s="116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budsjetter'!$E$162:$E$178,Sensitivitet!$B$83,'(1) Detaljerte budsjetter'!M$162:M$178),))</f>
        <v>0</v>
      </c>
      <c r="O83" s="116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budsjetter'!$E$162:$E$178,Sensitivitet!$B$83,'(1) Detaljerte budsjetter'!N$162:N$178),))</f>
        <v>0</v>
      </c>
      <c r="P83" s="116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budsjetter'!$E$162:$E$178,Sensitivitet!$B$83,'(1) Detaljerte budsjetter'!O$162:O$178),))</f>
        <v>0</v>
      </c>
      <c r="Q83" s="116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budsjetter'!$E$162:$E$178,Sensitivitet!$B$83,'(1) Detaljerte budsjetter'!P$162:P$178),))</f>
        <v>0</v>
      </c>
      <c r="R83" s="116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budsjetter'!$E$162:$E$178,Sensitivitet!$B$83,'(1) Detaljerte budsjetter'!Q$162:Q$178),))</f>
        <v>0</v>
      </c>
      <c r="S83" s="116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budsjetter'!$E$162:$E$178,Sensitivitet!$B$83,'(1) Detaljerte budsjetter'!R$162:R$178),))</f>
        <v>0</v>
      </c>
      <c r="T83" s="116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budsjetter'!$E$162:$E$178,Sensitivitet!$B$83,'(1) Detaljerte budsjetter'!S$162:S$178),))</f>
        <v>0</v>
      </c>
      <c r="U83" s="116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budsjetter'!$E$162:$E$178,Sensitivitet!$B$83,'(1) Detaljerte budsjetter'!T$162:T$178),))</f>
        <v>0</v>
      </c>
      <c r="V83" s="116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budsjetter'!$E$162:$E$178,Sensitivitet!$B$83,'(1) Detaljerte budsjetter'!U$162:U$178),))</f>
        <v>0</v>
      </c>
      <c r="W83" s="116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budsjetter'!$E$162:$E$178,Sensitivitet!$B$83,'(1) Detaljerte budsjetter'!V$162:V$178),))</f>
        <v>0</v>
      </c>
      <c r="X83" s="116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budsjetter'!$E$162:$E$178,Sensitivitet!$B$83,'(1) Detaljerte budsjetter'!W$162:W$178),))</f>
        <v>0</v>
      </c>
      <c r="Y83" s="116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budsjetter'!$E$162:$E$178,Sensitivitet!$B$83,'(1) Detaljerte budsjetter'!X$162:X$178),))</f>
        <v>0</v>
      </c>
      <c r="Z83" s="116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budsjetter'!$E$162:$E$178,Sensitivitet!$B$83,'(1) Detaljerte budsjetter'!Y$162:Y$178),))</f>
        <v>0</v>
      </c>
      <c r="AA83" s="116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budsjetter'!$E$162:$E$178,Sensitivitet!$B$83,'(1) Detaljerte budsjetter'!Z$162:Z$178),))</f>
        <v>0</v>
      </c>
      <c r="AB83" s="116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budsjetter'!$E$162:$E$178,Sensitivitet!$B$83,'(1) Detaljerte budsjetter'!AA$162:AA$178),))</f>
        <v>0</v>
      </c>
      <c r="AC83" s="116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budsjetter'!$E$162:$E$178,Sensitivitet!$B$83,'(1) Detaljerte budsjetter'!AB$162:AB$178),))</f>
        <v>0</v>
      </c>
      <c r="AD83" s="116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budsjetter'!$E$162:$E$178,Sensitivitet!$B$83,'(1) Detaljerte budsjetter'!AC$162:AC$178),))</f>
        <v>0</v>
      </c>
      <c r="AE83" s="116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budsjetter'!$E$162:$E$178,Sensitivitet!$B$83,'(1) Detaljerte budsjetter'!AD$162:AD$178),))</f>
        <v>0</v>
      </c>
      <c r="AF83" s="116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budsjetter'!$E$162:$E$178,Sensitivitet!$B$83,'(1) Detaljerte budsjetter'!AE$162:AE$178),))</f>
        <v>0</v>
      </c>
      <c r="AG83" s="116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budsjetter'!$E$162:$E$178,Sensitivitet!$B$83,'(1) Detaljerte budsjetter'!AF$162:AF$178),))</f>
        <v>0</v>
      </c>
      <c r="AH83" s="116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budsjetter'!$E$162:$E$178,Sensitivitet!$B$83,'(1) Detaljerte budsjetter'!AG$162:AG$178),))</f>
        <v>0</v>
      </c>
      <c r="AI83" s="116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budsjetter'!$E$162:$E$178,Sensitivitet!$B$83,'(1) Detaljerte budsjetter'!AH$162:AH$178),))</f>
        <v>0</v>
      </c>
      <c r="AJ83" s="116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budsjetter'!$E$162:$E$178,Sensitivitet!$B$83,'(1) Detaljerte budsjetter'!AI$162:AI$178),))</f>
        <v>0</v>
      </c>
      <c r="AK83" s="116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budsjetter'!$E$162:$E$178,Sensitivitet!$B$83,'(1) Detaljerte budsjetter'!AJ$162:AJ$178),))</f>
        <v>0</v>
      </c>
      <c r="AL83" s="116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budsjetter'!$E$162:$E$178,Sensitivitet!$B$83,'(1) Detaljerte budsjetter'!AK$162:AK$178),))</f>
        <v>0</v>
      </c>
      <c r="AM83" s="116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budsjetter'!$E$162:$E$178,Sensitivitet!$B$83,'(1) Detaljerte budsjetter'!AL$162:AL$178),))</f>
        <v>0</v>
      </c>
      <c r="AN83" s="116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budsjetter'!$E$162:$E$178,Sensitivitet!$B$83,'(1) Detaljerte budsjetter'!AM$162:AM$178),))</f>
        <v>0</v>
      </c>
      <c r="AO83" s="116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budsjetter'!$E$162:$E$178,Sensitivitet!$B$83,'(1) Detaljerte budsjetter'!AN$162:AN$178),))</f>
        <v>0</v>
      </c>
      <c r="AP83" s="116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budsjetter'!$E$162:$E$178,Sensitivitet!$B$83,'(1) Detaljerte budsjetter'!AO$162:AO$178),))</f>
        <v>0</v>
      </c>
      <c r="AQ83" s="116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budsjetter'!$E$162:$E$178,Sensitivitet!$B$83,'(1) Detaljerte budsjetter'!AP$162:AP$178),))</f>
        <v>0</v>
      </c>
      <c r="AR83" s="116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budsjetter'!$E$162:$E$178,Sensitivitet!$B$83,'(1) Detaljerte budsjetter'!AQ$162:AQ$178),))</f>
        <v>0</v>
      </c>
      <c r="AS83" s="116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budsjetter'!$E$162:$E$178,Sensitivitet!$B$83,'(1) Detaljerte budsjetter'!AR$162:AR$178),))</f>
        <v>0</v>
      </c>
      <c r="AT83" s="116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budsjetter'!$E$162:$E$178,Sensitivitet!$B$83,'(1) Detaljerte budsjetter'!AS$162:AS$178),))</f>
        <v>0</v>
      </c>
      <c r="AU83" s="116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budsjetter'!$E$162:$E$178,Sensitivitet!$B$83,'(1) Detaljerte budsjetter'!AT$162:AT$178),))</f>
        <v>0</v>
      </c>
      <c r="AV83" s="116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budsjetter'!$E$162:$E$178,Sensitivitet!$B$83,'(1) Detaljerte budsjetter'!AU$162:AU$178),))</f>
        <v>0</v>
      </c>
    </row>
    <row r="84" spans="2:48" x14ac:dyDescent="0.25">
      <c r="B84" s="23"/>
      <c r="C84" s="117" t="s">
        <v>132</v>
      </c>
      <c r="D84" s="118" t="s">
        <v>133</v>
      </c>
      <c r="E84" s="119">
        <f>$C$13</f>
        <v>0</v>
      </c>
      <c r="G84" s="53">
        <v>10</v>
      </c>
      <c r="I84" s="116">
        <f>I83*(1+$E$84)</f>
        <v>0</v>
      </c>
      <c r="J84" s="116">
        <f t="shared" ref="J84:AV84" si="19">J83*(1+$E$84)</f>
        <v>0</v>
      </c>
      <c r="K84" s="116">
        <f t="shared" si="19"/>
        <v>0</v>
      </c>
      <c r="L84" s="116">
        <f t="shared" si="19"/>
        <v>0</v>
      </c>
      <c r="M84" s="116">
        <f t="shared" si="19"/>
        <v>0</v>
      </c>
      <c r="N84" s="116">
        <f t="shared" si="19"/>
        <v>0</v>
      </c>
      <c r="O84" s="116">
        <f t="shared" si="19"/>
        <v>0</v>
      </c>
      <c r="P84" s="116">
        <f t="shared" si="19"/>
        <v>0</v>
      </c>
      <c r="Q84" s="116">
        <f t="shared" si="19"/>
        <v>0</v>
      </c>
      <c r="R84" s="116">
        <f t="shared" si="19"/>
        <v>0</v>
      </c>
      <c r="S84" s="116">
        <f t="shared" si="19"/>
        <v>0</v>
      </c>
      <c r="T84" s="116">
        <f t="shared" si="19"/>
        <v>0</v>
      </c>
      <c r="U84" s="116">
        <f t="shared" si="19"/>
        <v>0</v>
      </c>
      <c r="V84" s="116">
        <f t="shared" si="19"/>
        <v>0</v>
      </c>
      <c r="W84" s="116">
        <f t="shared" si="19"/>
        <v>0</v>
      </c>
      <c r="X84" s="116">
        <f t="shared" si="19"/>
        <v>0</v>
      </c>
      <c r="Y84" s="116">
        <f t="shared" si="19"/>
        <v>0</v>
      </c>
      <c r="Z84" s="116">
        <f t="shared" si="19"/>
        <v>0</v>
      </c>
      <c r="AA84" s="116">
        <f t="shared" si="19"/>
        <v>0</v>
      </c>
      <c r="AB84" s="116">
        <f t="shared" si="19"/>
        <v>0</v>
      </c>
      <c r="AC84" s="116">
        <f t="shared" si="19"/>
        <v>0</v>
      </c>
      <c r="AD84" s="116">
        <f t="shared" si="19"/>
        <v>0</v>
      </c>
      <c r="AE84" s="116">
        <f t="shared" si="19"/>
        <v>0</v>
      </c>
      <c r="AF84" s="116">
        <f t="shared" si="19"/>
        <v>0</v>
      </c>
      <c r="AG84" s="116">
        <f t="shared" si="19"/>
        <v>0</v>
      </c>
      <c r="AH84" s="116">
        <f t="shared" si="19"/>
        <v>0</v>
      </c>
      <c r="AI84" s="116">
        <f t="shared" si="19"/>
        <v>0</v>
      </c>
      <c r="AJ84" s="116">
        <f t="shared" si="19"/>
        <v>0</v>
      </c>
      <c r="AK84" s="116">
        <f t="shared" si="19"/>
        <v>0</v>
      </c>
      <c r="AL84" s="116">
        <f t="shared" si="19"/>
        <v>0</v>
      </c>
      <c r="AM84" s="116">
        <f t="shared" si="19"/>
        <v>0</v>
      </c>
      <c r="AN84" s="116">
        <f t="shared" si="19"/>
        <v>0</v>
      </c>
      <c r="AO84" s="116">
        <f t="shared" si="19"/>
        <v>0</v>
      </c>
      <c r="AP84" s="116">
        <f t="shared" si="19"/>
        <v>0</v>
      </c>
      <c r="AQ84" s="116">
        <f t="shared" si="19"/>
        <v>0</v>
      </c>
      <c r="AR84" s="116">
        <f t="shared" si="19"/>
        <v>0</v>
      </c>
      <c r="AS84" s="116">
        <f t="shared" si="19"/>
        <v>0</v>
      </c>
      <c r="AT84" s="116">
        <f t="shared" si="19"/>
        <v>0</v>
      </c>
      <c r="AU84" s="116">
        <f t="shared" si="19"/>
        <v>0</v>
      </c>
      <c r="AV84" s="116">
        <f t="shared" si="19"/>
        <v>0</v>
      </c>
    </row>
    <row r="85" spans="2:48" x14ac:dyDescent="0.25">
      <c r="B85" s="23"/>
      <c r="C85" s="120" t="s">
        <v>134</v>
      </c>
      <c r="D85" s="118" t="s">
        <v>133</v>
      </c>
      <c r="E85" s="121"/>
      <c r="G85" s="53" t="s">
        <v>134</v>
      </c>
      <c r="I85" s="116">
        <f>I83*(1+$E$85)</f>
        <v>0</v>
      </c>
      <c r="J85" s="116">
        <f t="shared" ref="J85:AV85" si="20">J83*(1+$E$85)</f>
        <v>0</v>
      </c>
      <c r="K85" s="116">
        <f t="shared" si="20"/>
        <v>0</v>
      </c>
      <c r="L85" s="116">
        <f t="shared" si="20"/>
        <v>0</v>
      </c>
      <c r="M85" s="116">
        <f t="shared" si="20"/>
        <v>0</v>
      </c>
      <c r="N85" s="116">
        <f t="shared" si="20"/>
        <v>0</v>
      </c>
      <c r="O85" s="116">
        <f t="shared" si="20"/>
        <v>0</v>
      </c>
      <c r="P85" s="116">
        <f t="shared" si="20"/>
        <v>0</v>
      </c>
      <c r="Q85" s="116">
        <f t="shared" si="20"/>
        <v>0</v>
      </c>
      <c r="R85" s="116">
        <f t="shared" si="20"/>
        <v>0</v>
      </c>
      <c r="S85" s="116">
        <f t="shared" si="20"/>
        <v>0</v>
      </c>
      <c r="T85" s="116">
        <f t="shared" si="20"/>
        <v>0</v>
      </c>
      <c r="U85" s="116">
        <f t="shared" si="20"/>
        <v>0</v>
      </c>
      <c r="V85" s="116">
        <f t="shared" si="20"/>
        <v>0</v>
      </c>
      <c r="W85" s="116">
        <f t="shared" si="20"/>
        <v>0</v>
      </c>
      <c r="X85" s="116">
        <f t="shared" si="20"/>
        <v>0</v>
      </c>
      <c r="Y85" s="116">
        <f t="shared" si="20"/>
        <v>0</v>
      </c>
      <c r="Z85" s="116">
        <f t="shared" si="20"/>
        <v>0</v>
      </c>
      <c r="AA85" s="116">
        <f t="shared" si="20"/>
        <v>0</v>
      </c>
      <c r="AB85" s="116">
        <f t="shared" si="20"/>
        <v>0</v>
      </c>
      <c r="AC85" s="116">
        <f t="shared" si="20"/>
        <v>0</v>
      </c>
      <c r="AD85" s="116">
        <f t="shared" si="20"/>
        <v>0</v>
      </c>
      <c r="AE85" s="116">
        <f t="shared" si="20"/>
        <v>0</v>
      </c>
      <c r="AF85" s="116">
        <f t="shared" si="20"/>
        <v>0</v>
      </c>
      <c r="AG85" s="116">
        <f t="shared" si="20"/>
        <v>0</v>
      </c>
      <c r="AH85" s="116">
        <f t="shared" si="20"/>
        <v>0</v>
      </c>
      <c r="AI85" s="116">
        <f t="shared" si="20"/>
        <v>0</v>
      </c>
      <c r="AJ85" s="116">
        <f t="shared" si="20"/>
        <v>0</v>
      </c>
      <c r="AK85" s="116">
        <f t="shared" si="20"/>
        <v>0</v>
      </c>
      <c r="AL85" s="116">
        <f t="shared" si="20"/>
        <v>0</v>
      </c>
      <c r="AM85" s="116">
        <f t="shared" si="20"/>
        <v>0</v>
      </c>
      <c r="AN85" s="116">
        <f t="shared" si="20"/>
        <v>0</v>
      </c>
      <c r="AO85" s="116">
        <f t="shared" si="20"/>
        <v>0</v>
      </c>
      <c r="AP85" s="116">
        <f t="shared" si="20"/>
        <v>0</v>
      </c>
      <c r="AQ85" s="116">
        <f t="shared" si="20"/>
        <v>0</v>
      </c>
      <c r="AR85" s="116">
        <f t="shared" si="20"/>
        <v>0</v>
      </c>
      <c r="AS85" s="116">
        <f t="shared" si="20"/>
        <v>0</v>
      </c>
      <c r="AT85" s="116">
        <f t="shared" si="20"/>
        <v>0</v>
      </c>
      <c r="AU85" s="116">
        <f t="shared" si="20"/>
        <v>0</v>
      </c>
      <c r="AV85" s="116">
        <f t="shared" si="20"/>
        <v>0</v>
      </c>
    </row>
    <row r="86" spans="2:48" x14ac:dyDescent="0.25">
      <c r="B86" s="23"/>
      <c r="D86" s="118"/>
      <c r="G86" s="53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25">
      <c r="B87" s="114" t="s">
        <v>67</v>
      </c>
      <c r="C87" s="115" t="s">
        <v>131</v>
      </c>
      <c r="D87" s="122"/>
      <c r="E87" s="9"/>
      <c r="F87" s="9"/>
      <c r="G87" s="123"/>
      <c r="I87" s="116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budsjetter'!$E$162:$E$178,Sensitivitet!$B$87,'(1) Detaljerte budsjetter'!H$162:H$178),))</f>
        <v>0</v>
      </c>
      <c r="J87" s="116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budsjetter'!$E$162:$E$178,Sensitivitet!$B$87,'(1) Detaljerte budsjetter'!I$162:I$178),))</f>
        <v>0</v>
      </c>
      <c r="K87" s="116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budsjetter'!$E$162:$E$178,Sensitivitet!$B$87,'(1) Detaljerte budsjetter'!J$162:J$178),))</f>
        <v>0</v>
      </c>
      <c r="L87" s="116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budsjetter'!$E$162:$E$178,Sensitivitet!$B$87,'(1) Detaljerte budsjetter'!K$162:K$178),))</f>
        <v>0</v>
      </c>
      <c r="M87" s="116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budsjetter'!$E$162:$E$178,Sensitivitet!$B$87,'(1) Detaljerte budsjetter'!L$162:L$178),))</f>
        <v>0</v>
      </c>
      <c r="N87" s="116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budsjetter'!$E$162:$E$178,Sensitivitet!$B$87,'(1) Detaljerte budsjetter'!M$162:M$178),))</f>
        <v>0</v>
      </c>
      <c r="O87" s="116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budsjetter'!$E$162:$E$178,Sensitivitet!$B$87,'(1) Detaljerte budsjetter'!N$162:N$178),))</f>
        <v>0</v>
      </c>
      <c r="P87" s="116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budsjetter'!$E$162:$E$178,Sensitivitet!$B$87,'(1) Detaljerte budsjetter'!O$162:O$178),))</f>
        <v>0</v>
      </c>
      <c r="Q87" s="116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budsjetter'!$E$162:$E$178,Sensitivitet!$B$87,'(1) Detaljerte budsjetter'!P$162:P$178),))</f>
        <v>0</v>
      </c>
      <c r="R87" s="116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budsjetter'!$E$162:$E$178,Sensitivitet!$B$87,'(1) Detaljerte budsjetter'!Q$162:Q$178),))</f>
        <v>0</v>
      </c>
      <c r="S87" s="116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budsjetter'!$E$162:$E$178,Sensitivitet!$B$87,'(1) Detaljerte budsjetter'!R$162:R$178),))</f>
        <v>0</v>
      </c>
      <c r="T87" s="116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budsjetter'!$E$162:$E$178,Sensitivitet!$B$87,'(1) Detaljerte budsjetter'!S$162:S$178),))</f>
        <v>0</v>
      </c>
      <c r="U87" s="116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budsjetter'!$E$162:$E$178,Sensitivitet!$B$87,'(1) Detaljerte budsjetter'!T$162:T$178),))</f>
        <v>0</v>
      </c>
      <c r="V87" s="116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budsjetter'!$E$162:$E$178,Sensitivitet!$B$87,'(1) Detaljerte budsjetter'!U$162:U$178),))</f>
        <v>0</v>
      </c>
      <c r="W87" s="116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budsjetter'!$E$162:$E$178,Sensitivitet!$B$87,'(1) Detaljerte budsjetter'!V$162:V$178),))</f>
        <v>0</v>
      </c>
      <c r="X87" s="116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budsjetter'!$E$162:$E$178,Sensitivitet!$B$87,'(1) Detaljerte budsjetter'!W$162:W$178),))</f>
        <v>0</v>
      </c>
      <c r="Y87" s="116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budsjetter'!$E$162:$E$178,Sensitivitet!$B$87,'(1) Detaljerte budsjetter'!X$162:X$178),))</f>
        <v>0</v>
      </c>
      <c r="Z87" s="116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budsjetter'!$E$162:$E$178,Sensitivitet!$B$87,'(1) Detaljerte budsjetter'!Y$162:Y$178),))</f>
        <v>0</v>
      </c>
      <c r="AA87" s="116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budsjetter'!$E$162:$E$178,Sensitivitet!$B$87,'(1) Detaljerte budsjetter'!Z$162:Z$178),))</f>
        <v>0</v>
      </c>
      <c r="AB87" s="116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budsjetter'!$E$162:$E$178,Sensitivitet!$B$87,'(1) Detaljerte budsjetter'!AA$162:AA$178),))</f>
        <v>0</v>
      </c>
      <c r="AC87" s="116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budsjetter'!$E$162:$E$178,Sensitivitet!$B$87,'(1) Detaljerte budsjetter'!AB$162:AB$178),))</f>
        <v>0</v>
      </c>
      <c r="AD87" s="116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budsjetter'!$E$162:$E$178,Sensitivitet!$B$87,'(1) Detaljerte budsjetter'!AC$162:AC$178),))</f>
        <v>0</v>
      </c>
      <c r="AE87" s="116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budsjetter'!$E$162:$E$178,Sensitivitet!$B$87,'(1) Detaljerte budsjetter'!AD$162:AD$178),))</f>
        <v>0</v>
      </c>
      <c r="AF87" s="116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budsjetter'!$E$162:$E$178,Sensitivitet!$B$87,'(1) Detaljerte budsjetter'!AE$162:AE$178),))</f>
        <v>0</v>
      </c>
      <c r="AG87" s="116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budsjetter'!$E$162:$E$178,Sensitivitet!$B$87,'(1) Detaljerte budsjetter'!AF$162:AF$178),))</f>
        <v>0</v>
      </c>
      <c r="AH87" s="116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budsjetter'!$E$162:$E$178,Sensitivitet!$B$87,'(1) Detaljerte budsjetter'!AG$162:AG$178),))</f>
        <v>0</v>
      </c>
      <c r="AI87" s="116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budsjetter'!$E$162:$E$178,Sensitivitet!$B$87,'(1) Detaljerte budsjetter'!AH$162:AH$178),))</f>
        <v>0</v>
      </c>
      <c r="AJ87" s="116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budsjetter'!$E$162:$E$178,Sensitivitet!$B$87,'(1) Detaljerte budsjetter'!AI$162:AI$178),))</f>
        <v>0</v>
      </c>
      <c r="AK87" s="116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budsjetter'!$E$162:$E$178,Sensitivitet!$B$87,'(1) Detaljerte budsjetter'!AJ$162:AJ$178),))</f>
        <v>0</v>
      </c>
      <c r="AL87" s="116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budsjetter'!$E$162:$E$178,Sensitivitet!$B$87,'(1) Detaljerte budsjetter'!AK$162:AK$178),))</f>
        <v>0</v>
      </c>
      <c r="AM87" s="116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budsjetter'!$E$162:$E$178,Sensitivitet!$B$87,'(1) Detaljerte budsjetter'!AL$162:AL$178),))</f>
        <v>0</v>
      </c>
      <c r="AN87" s="116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budsjetter'!$E$162:$E$178,Sensitivitet!$B$87,'(1) Detaljerte budsjetter'!AM$162:AM$178),))</f>
        <v>0</v>
      </c>
      <c r="AO87" s="116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budsjetter'!$E$162:$E$178,Sensitivitet!$B$87,'(1) Detaljerte budsjetter'!AN$162:AN$178),))</f>
        <v>0</v>
      </c>
      <c r="AP87" s="116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budsjetter'!$E$162:$E$178,Sensitivitet!$B$87,'(1) Detaljerte budsjetter'!AO$162:AO$178),))</f>
        <v>0</v>
      </c>
      <c r="AQ87" s="116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budsjetter'!$E$162:$E$178,Sensitivitet!$B$87,'(1) Detaljerte budsjetter'!AP$162:AP$178),))</f>
        <v>0</v>
      </c>
      <c r="AR87" s="116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budsjetter'!$E$162:$E$178,Sensitivitet!$B$87,'(1) Detaljerte budsjetter'!AQ$162:AQ$178),))</f>
        <v>0</v>
      </c>
      <c r="AS87" s="116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budsjetter'!$E$162:$E$178,Sensitivitet!$B$87,'(1) Detaljerte budsjetter'!AR$162:AR$178),))</f>
        <v>0</v>
      </c>
      <c r="AT87" s="116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budsjetter'!$E$162:$E$178,Sensitivitet!$B$87,'(1) Detaljerte budsjetter'!AS$162:AS$178),))</f>
        <v>0</v>
      </c>
      <c r="AU87" s="116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budsjetter'!$E$162:$E$178,Sensitivitet!$B$87,'(1) Detaljerte budsjetter'!AT$162:AT$178),))</f>
        <v>0</v>
      </c>
      <c r="AV87" s="116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budsjetter'!$E$162:$E$178,Sensitivitet!$B$87,'(1) Detaljerte budsjetter'!AU$162:AU$178),))</f>
        <v>0</v>
      </c>
    </row>
    <row r="88" spans="2:48" x14ac:dyDescent="0.25">
      <c r="B88" s="23"/>
      <c r="C88" s="117" t="s">
        <v>132</v>
      </c>
      <c r="D88" s="118" t="s">
        <v>133</v>
      </c>
      <c r="E88" s="119">
        <f>$C$13</f>
        <v>0</v>
      </c>
      <c r="G88" s="53">
        <v>11</v>
      </c>
      <c r="I88" s="116">
        <f>I87*(1+$E$88)</f>
        <v>0</v>
      </c>
      <c r="J88" s="116">
        <f t="shared" ref="J88:AV88" si="21">J87*(1+$E$88)</f>
        <v>0</v>
      </c>
      <c r="K88" s="116">
        <f t="shared" si="21"/>
        <v>0</v>
      </c>
      <c r="L88" s="116">
        <f t="shared" si="21"/>
        <v>0</v>
      </c>
      <c r="M88" s="116">
        <f t="shared" si="21"/>
        <v>0</v>
      </c>
      <c r="N88" s="116">
        <f t="shared" si="21"/>
        <v>0</v>
      </c>
      <c r="O88" s="116">
        <f t="shared" si="21"/>
        <v>0</v>
      </c>
      <c r="P88" s="116">
        <f t="shared" si="21"/>
        <v>0</v>
      </c>
      <c r="Q88" s="116">
        <f t="shared" si="21"/>
        <v>0</v>
      </c>
      <c r="R88" s="116">
        <f t="shared" si="21"/>
        <v>0</v>
      </c>
      <c r="S88" s="116">
        <f t="shared" si="21"/>
        <v>0</v>
      </c>
      <c r="T88" s="116">
        <f t="shared" si="21"/>
        <v>0</v>
      </c>
      <c r="U88" s="116">
        <f t="shared" si="21"/>
        <v>0</v>
      </c>
      <c r="V88" s="116">
        <f t="shared" si="21"/>
        <v>0</v>
      </c>
      <c r="W88" s="116">
        <f t="shared" si="21"/>
        <v>0</v>
      </c>
      <c r="X88" s="116">
        <f t="shared" si="21"/>
        <v>0</v>
      </c>
      <c r="Y88" s="116">
        <f t="shared" si="21"/>
        <v>0</v>
      </c>
      <c r="Z88" s="116">
        <f t="shared" si="21"/>
        <v>0</v>
      </c>
      <c r="AA88" s="116">
        <f t="shared" si="21"/>
        <v>0</v>
      </c>
      <c r="AB88" s="116">
        <f t="shared" si="21"/>
        <v>0</v>
      </c>
      <c r="AC88" s="116">
        <f t="shared" si="21"/>
        <v>0</v>
      </c>
      <c r="AD88" s="116">
        <f t="shared" si="21"/>
        <v>0</v>
      </c>
      <c r="AE88" s="116">
        <f t="shared" si="21"/>
        <v>0</v>
      </c>
      <c r="AF88" s="116">
        <f t="shared" si="21"/>
        <v>0</v>
      </c>
      <c r="AG88" s="116">
        <f t="shared" si="21"/>
        <v>0</v>
      </c>
      <c r="AH88" s="116">
        <f t="shared" si="21"/>
        <v>0</v>
      </c>
      <c r="AI88" s="116">
        <f t="shared" si="21"/>
        <v>0</v>
      </c>
      <c r="AJ88" s="116">
        <f t="shared" si="21"/>
        <v>0</v>
      </c>
      <c r="AK88" s="116">
        <f t="shared" si="21"/>
        <v>0</v>
      </c>
      <c r="AL88" s="116">
        <f t="shared" si="21"/>
        <v>0</v>
      </c>
      <c r="AM88" s="116">
        <f t="shared" si="21"/>
        <v>0</v>
      </c>
      <c r="AN88" s="116">
        <f t="shared" si="21"/>
        <v>0</v>
      </c>
      <c r="AO88" s="116">
        <f t="shared" si="21"/>
        <v>0</v>
      </c>
      <c r="AP88" s="116">
        <f t="shared" si="21"/>
        <v>0</v>
      </c>
      <c r="AQ88" s="116">
        <f t="shared" si="21"/>
        <v>0</v>
      </c>
      <c r="AR88" s="116">
        <f t="shared" si="21"/>
        <v>0</v>
      </c>
      <c r="AS88" s="116">
        <f t="shared" si="21"/>
        <v>0</v>
      </c>
      <c r="AT88" s="116">
        <f t="shared" si="21"/>
        <v>0</v>
      </c>
      <c r="AU88" s="116">
        <f t="shared" si="21"/>
        <v>0</v>
      </c>
      <c r="AV88" s="116">
        <f t="shared" si="21"/>
        <v>0</v>
      </c>
    </row>
    <row r="89" spans="2:48" x14ac:dyDescent="0.25">
      <c r="B89" s="23"/>
      <c r="C89" s="120" t="s">
        <v>134</v>
      </c>
      <c r="D89" s="118" t="s">
        <v>133</v>
      </c>
      <c r="E89" s="121"/>
      <c r="G89" s="53" t="s">
        <v>134</v>
      </c>
      <c r="I89" s="116">
        <f>I87*(1+$E$89)</f>
        <v>0</v>
      </c>
      <c r="J89" s="116">
        <f t="shared" ref="J89:AV89" si="22">J87*(1+$E$89)</f>
        <v>0</v>
      </c>
      <c r="K89" s="116">
        <f t="shared" si="22"/>
        <v>0</v>
      </c>
      <c r="L89" s="116">
        <f t="shared" si="22"/>
        <v>0</v>
      </c>
      <c r="M89" s="116">
        <f t="shared" si="22"/>
        <v>0</v>
      </c>
      <c r="N89" s="116">
        <f t="shared" si="22"/>
        <v>0</v>
      </c>
      <c r="O89" s="116">
        <f t="shared" si="22"/>
        <v>0</v>
      </c>
      <c r="P89" s="116">
        <f t="shared" si="22"/>
        <v>0</v>
      </c>
      <c r="Q89" s="116">
        <f t="shared" si="22"/>
        <v>0</v>
      </c>
      <c r="R89" s="116">
        <f t="shared" si="22"/>
        <v>0</v>
      </c>
      <c r="S89" s="116">
        <f t="shared" si="22"/>
        <v>0</v>
      </c>
      <c r="T89" s="116">
        <f t="shared" si="22"/>
        <v>0</v>
      </c>
      <c r="U89" s="116">
        <f t="shared" si="22"/>
        <v>0</v>
      </c>
      <c r="V89" s="116">
        <f t="shared" si="22"/>
        <v>0</v>
      </c>
      <c r="W89" s="116">
        <f t="shared" si="22"/>
        <v>0</v>
      </c>
      <c r="X89" s="116">
        <f t="shared" si="22"/>
        <v>0</v>
      </c>
      <c r="Y89" s="116">
        <f t="shared" si="22"/>
        <v>0</v>
      </c>
      <c r="Z89" s="116">
        <f t="shared" si="22"/>
        <v>0</v>
      </c>
      <c r="AA89" s="116">
        <f t="shared" si="22"/>
        <v>0</v>
      </c>
      <c r="AB89" s="116">
        <f t="shared" si="22"/>
        <v>0</v>
      </c>
      <c r="AC89" s="116">
        <f t="shared" si="22"/>
        <v>0</v>
      </c>
      <c r="AD89" s="116">
        <f t="shared" si="22"/>
        <v>0</v>
      </c>
      <c r="AE89" s="116">
        <f t="shared" si="22"/>
        <v>0</v>
      </c>
      <c r="AF89" s="116">
        <f t="shared" si="22"/>
        <v>0</v>
      </c>
      <c r="AG89" s="116">
        <f t="shared" si="22"/>
        <v>0</v>
      </c>
      <c r="AH89" s="116">
        <f t="shared" si="22"/>
        <v>0</v>
      </c>
      <c r="AI89" s="116">
        <f t="shared" si="22"/>
        <v>0</v>
      </c>
      <c r="AJ89" s="116">
        <f t="shared" si="22"/>
        <v>0</v>
      </c>
      <c r="AK89" s="116">
        <f t="shared" si="22"/>
        <v>0</v>
      </c>
      <c r="AL89" s="116">
        <f t="shared" si="22"/>
        <v>0</v>
      </c>
      <c r="AM89" s="116">
        <f t="shared" si="22"/>
        <v>0</v>
      </c>
      <c r="AN89" s="116">
        <f t="shared" si="22"/>
        <v>0</v>
      </c>
      <c r="AO89" s="116">
        <f t="shared" si="22"/>
        <v>0</v>
      </c>
      <c r="AP89" s="116">
        <f t="shared" si="22"/>
        <v>0</v>
      </c>
      <c r="AQ89" s="116">
        <f t="shared" si="22"/>
        <v>0</v>
      </c>
      <c r="AR89" s="116">
        <f t="shared" si="22"/>
        <v>0</v>
      </c>
      <c r="AS89" s="116">
        <f t="shared" si="22"/>
        <v>0</v>
      </c>
      <c r="AT89" s="116">
        <f t="shared" si="22"/>
        <v>0</v>
      </c>
      <c r="AU89" s="116">
        <f t="shared" si="22"/>
        <v>0</v>
      </c>
      <c r="AV89" s="116">
        <f t="shared" si="22"/>
        <v>0</v>
      </c>
    </row>
    <row r="90" spans="2:48" x14ac:dyDescent="0.25">
      <c r="B90" s="23"/>
      <c r="D90" s="118"/>
      <c r="G90" s="53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25">
      <c r="B91" s="114" t="s">
        <v>68</v>
      </c>
      <c r="C91" s="115" t="s">
        <v>131</v>
      </c>
      <c r="D91" s="122"/>
      <c r="E91" s="9"/>
      <c r="F91" s="9"/>
      <c r="G91" s="123"/>
      <c r="I91" s="116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budsjetter'!$E$162:$E$178,Sensitivitet!$B$91,'(1) Detaljerte budsjetter'!H$162:H$178),))</f>
        <v>0</v>
      </c>
      <c r="J91" s="116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budsjetter'!$E$162:$E$178,Sensitivitet!$B$91,'(1) Detaljerte budsjetter'!I$162:I$178),))</f>
        <v>0</v>
      </c>
      <c r="K91" s="116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budsjetter'!$E$162:$E$178,Sensitivitet!$B$91,'(1) Detaljerte budsjetter'!J$162:J$178),))</f>
        <v>0</v>
      </c>
      <c r="L91" s="116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budsjetter'!$E$162:$E$178,Sensitivitet!$B$91,'(1) Detaljerte budsjetter'!K$162:K$178),))</f>
        <v>0</v>
      </c>
      <c r="M91" s="116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budsjetter'!$E$162:$E$178,Sensitivitet!$B$91,'(1) Detaljerte budsjetter'!L$162:L$178),))</f>
        <v>0</v>
      </c>
      <c r="N91" s="116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budsjetter'!$E$162:$E$178,Sensitivitet!$B$91,'(1) Detaljerte budsjetter'!M$162:M$178),))</f>
        <v>0</v>
      </c>
      <c r="O91" s="116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budsjetter'!$E$162:$E$178,Sensitivitet!$B$91,'(1) Detaljerte budsjetter'!N$162:N$178),))</f>
        <v>0</v>
      </c>
      <c r="P91" s="116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budsjetter'!$E$162:$E$178,Sensitivitet!$B$91,'(1) Detaljerte budsjetter'!O$162:O$178),))</f>
        <v>0</v>
      </c>
      <c r="Q91" s="116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budsjetter'!$E$162:$E$178,Sensitivitet!$B$91,'(1) Detaljerte budsjetter'!P$162:P$178),))</f>
        <v>0</v>
      </c>
      <c r="R91" s="116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budsjetter'!$E$162:$E$178,Sensitivitet!$B$91,'(1) Detaljerte budsjetter'!Q$162:Q$178),))</f>
        <v>0</v>
      </c>
      <c r="S91" s="116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budsjetter'!$E$162:$E$178,Sensitivitet!$B$91,'(1) Detaljerte budsjetter'!R$162:R$178),))</f>
        <v>0</v>
      </c>
      <c r="T91" s="116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budsjetter'!$E$162:$E$178,Sensitivitet!$B$91,'(1) Detaljerte budsjetter'!S$162:S$178),))</f>
        <v>0</v>
      </c>
      <c r="U91" s="116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budsjetter'!$E$162:$E$178,Sensitivitet!$B$91,'(1) Detaljerte budsjetter'!T$162:T$178),))</f>
        <v>0</v>
      </c>
      <c r="V91" s="116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budsjetter'!$E$162:$E$178,Sensitivitet!$B$91,'(1) Detaljerte budsjetter'!U$162:U$178),))</f>
        <v>0</v>
      </c>
      <c r="W91" s="116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budsjetter'!$E$162:$E$178,Sensitivitet!$B$91,'(1) Detaljerte budsjetter'!V$162:V$178),))</f>
        <v>0</v>
      </c>
      <c r="X91" s="116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budsjetter'!$E$162:$E$178,Sensitivitet!$B$91,'(1) Detaljerte budsjetter'!W$162:W$178),))</f>
        <v>0</v>
      </c>
      <c r="Y91" s="116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budsjetter'!$E$162:$E$178,Sensitivitet!$B$91,'(1) Detaljerte budsjetter'!X$162:X$178),))</f>
        <v>0</v>
      </c>
      <c r="Z91" s="116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budsjetter'!$E$162:$E$178,Sensitivitet!$B$91,'(1) Detaljerte budsjetter'!Y$162:Y$178),))</f>
        <v>0</v>
      </c>
      <c r="AA91" s="116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budsjetter'!$E$162:$E$178,Sensitivitet!$B$91,'(1) Detaljerte budsjetter'!Z$162:Z$178),))</f>
        <v>0</v>
      </c>
      <c r="AB91" s="116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budsjetter'!$E$162:$E$178,Sensitivitet!$B$91,'(1) Detaljerte budsjetter'!AA$162:AA$178),))</f>
        <v>0</v>
      </c>
      <c r="AC91" s="116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budsjetter'!$E$162:$E$178,Sensitivitet!$B$91,'(1) Detaljerte budsjetter'!AB$162:AB$178),))</f>
        <v>0</v>
      </c>
      <c r="AD91" s="116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budsjetter'!$E$162:$E$178,Sensitivitet!$B$91,'(1) Detaljerte budsjetter'!AC$162:AC$178),))</f>
        <v>0</v>
      </c>
      <c r="AE91" s="116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budsjetter'!$E$162:$E$178,Sensitivitet!$B$91,'(1) Detaljerte budsjetter'!AD$162:AD$178),))</f>
        <v>0</v>
      </c>
      <c r="AF91" s="116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budsjetter'!$E$162:$E$178,Sensitivitet!$B$91,'(1) Detaljerte budsjetter'!AE$162:AE$178),))</f>
        <v>0</v>
      </c>
      <c r="AG91" s="116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budsjetter'!$E$162:$E$178,Sensitivitet!$B$91,'(1) Detaljerte budsjetter'!AF$162:AF$178),))</f>
        <v>0</v>
      </c>
      <c r="AH91" s="116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budsjetter'!$E$162:$E$178,Sensitivitet!$B$91,'(1) Detaljerte budsjetter'!AG$162:AG$178),))</f>
        <v>0</v>
      </c>
      <c r="AI91" s="116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budsjetter'!$E$162:$E$178,Sensitivitet!$B$91,'(1) Detaljerte budsjetter'!AH$162:AH$178),))</f>
        <v>0</v>
      </c>
      <c r="AJ91" s="116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budsjetter'!$E$162:$E$178,Sensitivitet!$B$91,'(1) Detaljerte budsjetter'!AI$162:AI$178),))</f>
        <v>0</v>
      </c>
      <c r="AK91" s="116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budsjetter'!$E$162:$E$178,Sensitivitet!$B$91,'(1) Detaljerte budsjetter'!AJ$162:AJ$178),))</f>
        <v>0</v>
      </c>
      <c r="AL91" s="116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budsjetter'!$E$162:$E$178,Sensitivitet!$B$91,'(1) Detaljerte budsjetter'!AK$162:AK$178),))</f>
        <v>0</v>
      </c>
      <c r="AM91" s="116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budsjetter'!$E$162:$E$178,Sensitivitet!$B$91,'(1) Detaljerte budsjetter'!AL$162:AL$178),))</f>
        <v>0</v>
      </c>
      <c r="AN91" s="116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budsjetter'!$E$162:$E$178,Sensitivitet!$B$91,'(1) Detaljerte budsjetter'!AM$162:AM$178),))</f>
        <v>0</v>
      </c>
      <c r="AO91" s="116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budsjetter'!$E$162:$E$178,Sensitivitet!$B$91,'(1) Detaljerte budsjetter'!AN$162:AN$178),))</f>
        <v>0</v>
      </c>
      <c r="AP91" s="116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budsjetter'!$E$162:$E$178,Sensitivitet!$B$91,'(1) Detaljerte budsjetter'!AO$162:AO$178),))</f>
        <v>0</v>
      </c>
      <c r="AQ91" s="116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budsjetter'!$E$162:$E$178,Sensitivitet!$B$91,'(1) Detaljerte budsjetter'!AP$162:AP$178),))</f>
        <v>0</v>
      </c>
      <c r="AR91" s="116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budsjetter'!$E$162:$E$178,Sensitivitet!$B$91,'(1) Detaljerte budsjetter'!AQ$162:AQ$178),))</f>
        <v>0</v>
      </c>
      <c r="AS91" s="116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budsjetter'!$E$162:$E$178,Sensitivitet!$B$91,'(1) Detaljerte budsjetter'!AR$162:AR$178),))</f>
        <v>0</v>
      </c>
      <c r="AT91" s="116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budsjetter'!$E$162:$E$178,Sensitivitet!$B$91,'(1) Detaljerte budsjetter'!AS$162:AS$178),))</f>
        <v>0</v>
      </c>
      <c r="AU91" s="116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budsjetter'!$E$162:$E$178,Sensitivitet!$B$91,'(1) Detaljerte budsjetter'!AT$162:AT$178),))</f>
        <v>0</v>
      </c>
      <c r="AV91" s="116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budsjetter'!$E$162:$E$178,Sensitivitet!$B$91,'(1) Detaljerte budsjetter'!AU$162:AU$178),))</f>
        <v>0</v>
      </c>
    </row>
    <row r="92" spans="2:48" x14ac:dyDescent="0.25">
      <c r="B92" s="23"/>
      <c r="C92" s="117" t="s">
        <v>132</v>
      </c>
      <c r="D92" s="118" t="s">
        <v>133</v>
      </c>
      <c r="E92" s="119">
        <f>$C$13</f>
        <v>0</v>
      </c>
      <c r="G92" s="53">
        <v>12</v>
      </c>
      <c r="I92" s="116">
        <f>I91*(1+$E$92)</f>
        <v>0</v>
      </c>
      <c r="J92" s="116">
        <f t="shared" ref="J92:AV92" si="23">J91*(1+$E$92)</f>
        <v>0</v>
      </c>
      <c r="K92" s="116">
        <f t="shared" si="23"/>
        <v>0</v>
      </c>
      <c r="L92" s="116">
        <f t="shared" si="23"/>
        <v>0</v>
      </c>
      <c r="M92" s="116">
        <f t="shared" si="23"/>
        <v>0</v>
      </c>
      <c r="N92" s="116">
        <f t="shared" si="23"/>
        <v>0</v>
      </c>
      <c r="O92" s="116">
        <f t="shared" si="23"/>
        <v>0</v>
      </c>
      <c r="P92" s="116">
        <f t="shared" si="23"/>
        <v>0</v>
      </c>
      <c r="Q92" s="116">
        <f t="shared" si="23"/>
        <v>0</v>
      </c>
      <c r="R92" s="116">
        <f t="shared" si="23"/>
        <v>0</v>
      </c>
      <c r="S92" s="116">
        <f t="shared" si="23"/>
        <v>0</v>
      </c>
      <c r="T92" s="116">
        <f t="shared" si="23"/>
        <v>0</v>
      </c>
      <c r="U92" s="116">
        <f t="shared" si="23"/>
        <v>0</v>
      </c>
      <c r="V92" s="116">
        <f t="shared" si="23"/>
        <v>0</v>
      </c>
      <c r="W92" s="116">
        <f t="shared" si="23"/>
        <v>0</v>
      </c>
      <c r="X92" s="116">
        <f t="shared" si="23"/>
        <v>0</v>
      </c>
      <c r="Y92" s="116">
        <f t="shared" si="23"/>
        <v>0</v>
      </c>
      <c r="Z92" s="116">
        <f t="shared" si="23"/>
        <v>0</v>
      </c>
      <c r="AA92" s="116">
        <f t="shared" si="23"/>
        <v>0</v>
      </c>
      <c r="AB92" s="116">
        <f t="shared" si="23"/>
        <v>0</v>
      </c>
      <c r="AC92" s="116">
        <f t="shared" si="23"/>
        <v>0</v>
      </c>
      <c r="AD92" s="116">
        <f t="shared" si="23"/>
        <v>0</v>
      </c>
      <c r="AE92" s="116">
        <f t="shared" si="23"/>
        <v>0</v>
      </c>
      <c r="AF92" s="116">
        <f t="shared" si="23"/>
        <v>0</v>
      </c>
      <c r="AG92" s="116">
        <f t="shared" si="23"/>
        <v>0</v>
      </c>
      <c r="AH92" s="116">
        <f t="shared" si="23"/>
        <v>0</v>
      </c>
      <c r="AI92" s="116">
        <f t="shared" si="23"/>
        <v>0</v>
      </c>
      <c r="AJ92" s="116">
        <f t="shared" si="23"/>
        <v>0</v>
      </c>
      <c r="AK92" s="116">
        <f t="shared" si="23"/>
        <v>0</v>
      </c>
      <c r="AL92" s="116">
        <f t="shared" si="23"/>
        <v>0</v>
      </c>
      <c r="AM92" s="116">
        <f t="shared" si="23"/>
        <v>0</v>
      </c>
      <c r="AN92" s="116">
        <f t="shared" si="23"/>
        <v>0</v>
      </c>
      <c r="AO92" s="116">
        <f t="shared" si="23"/>
        <v>0</v>
      </c>
      <c r="AP92" s="116">
        <f t="shared" si="23"/>
        <v>0</v>
      </c>
      <c r="AQ92" s="116">
        <f t="shared" si="23"/>
        <v>0</v>
      </c>
      <c r="AR92" s="116">
        <f t="shared" si="23"/>
        <v>0</v>
      </c>
      <c r="AS92" s="116">
        <f t="shared" si="23"/>
        <v>0</v>
      </c>
      <c r="AT92" s="116">
        <f t="shared" si="23"/>
        <v>0</v>
      </c>
      <c r="AU92" s="116">
        <f t="shared" si="23"/>
        <v>0</v>
      </c>
      <c r="AV92" s="116">
        <f t="shared" si="23"/>
        <v>0</v>
      </c>
    </row>
    <row r="93" spans="2:48" x14ac:dyDescent="0.25">
      <c r="B93" s="23"/>
      <c r="C93" s="120" t="s">
        <v>134</v>
      </c>
      <c r="D93" s="118" t="s">
        <v>133</v>
      </c>
      <c r="E93" s="121"/>
      <c r="G93" s="53" t="s">
        <v>134</v>
      </c>
      <c r="I93" s="116">
        <f>I91*(1+$E$93)</f>
        <v>0</v>
      </c>
      <c r="J93" s="116">
        <f t="shared" ref="J93:AV93" si="24">J91*(1+$E$93)</f>
        <v>0</v>
      </c>
      <c r="K93" s="116">
        <f t="shared" si="24"/>
        <v>0</v>
      </c>
      <c r="L93" s="116">
        <f t="shared" si="24"/>
        <v>0</v>
      </c>
      <c r="M93" s="116">
        <f t="shared" si="24"/>
        <v>0</v>
      </c>
      <c r="N93" s="116">
        <f t="shared" si="24"/>
        <v>0</v>
      </c>
      <c r="O93" s="116">
        <f t="shared" si="24"/>
        <v>0</v>
      </c>
      <c r="P93" s="116">
        <f t="shared" si="24"/>
        <v>0</v>
      </c>
      <c r="Q93" s="116">
        <f t="shared" si="24"/>
        <v>0</v>
      </c>
      <c r="R93" s="116">
        <f t="shared" si="24"/>
        <v>0</v>
      </c>
      <c r="S93" s="116">
        <f t="shared" si="24"/>
        <v>0</v>
      </c>
      <c r="T93" s="116">
        <f t="shared" si="24"/>
        <v>0</v>
      </c>
      <c r="U93" s="116">
        <f t="shared" si="24"/>
        <v>0</v>
      </c>
      <c r="V93" s="116">
        <f t="shared" si="24"/>
        <v>0</v>
      </c>
      <c r="W93" s="116">
        <f t="shared" si="24"/>
        <v>0</v>
      </c>
      <c r="X93" s="116">
        <f t="shared" si="24"/>
        <v>0</v>
      </c>
      <c r="Y93" s="116">
        <f t="shared" si="24"/>
        <v>0</v>
      </c>
      <c r="Z93" s="116">
        <f t="shared" si="24"/>
        <v>0</v>
      </c>
      <c r="AA93" s="116">
        <f t="shared" si="24"/>
        <v>0</v>
      </c>
      <c r="AB93" s="116">
        <f t="shared" si="24"/>
        <v>0</v>
      </c>
      <c r="AC93" s="116">
        <f t="shared" si="24"/>
        <v>0</v>
      </c>
      <c r="AD93" s="116">
        <f t="shared" si="24"/>
        <v>0</v>
      </c>
      <c r="AE93" s="116">
        <f t="shared" si="24"/>
        <v>0</v>
      </c>
      <c r="AF93" s="116">
        <f t="shared" si="24"/>
        <v>0</v>
      </c>
      <c r="AG93" s="116">
        <f t="shared" si="24"/>
        <v>0</v>
      </c>
      <c r="AH93" s="116">
        <f t="shared" si="24"/>
        <v>0</v>
      </c>
      <c r="AI93" s="116">
        <f t="shared" si="24"/>
        <v>0</v>
      </c>
      <c r="AJ93" s="116">
        <f t="shared" si="24"/>
        <v>0</v>
      </c>
      <c r="AK93" s="116">
        <f t="shared" si="24"/>
        <v>0</v>
      </c>
      <c r="AL93" s="116">
        <f t="shared" si="24"/>
        <v>0</v>
      </c>
      <c r="AM93" s="116">
        <f t="shared" si="24"/>
        <v>0</v>
      </c>
      <c r="AN93" s="116">
        <f t="shared" si="24"/>
        <v>0</v>
      </c>
      <c r="AO93" s="116">
        <f t="shared" si="24"/>
        <v>0</v>
      </c>
      <c r="AP93" s="116">
        <f t="shared" si="24"/>
        <v>0</v>
      </c>
      <c r="AQ93" s="116">
        <f t="shared" si="24"/>
        <v>0</v>
      </c>
      <c r="AR93" s="116">
        <f t="shared" si="24"/>
        <v>0</v>
      </c>
      <c r="AS93" s="116">
        <f t="shared" si="24"/>
        <v>0</v>
      </c>
      <c r="AT93" s="116">
        <f t="shared" si="24"/>
        <v>0</v>
      </c>
      <c r="AU93" s="116">
        <f t="shared" si="24"/>
        <v>0</v>
      </c>
      <c r="AV93" s="116">
        <f t="shared" si="24"/>
        <v>0</v>
      </c>
    </row>
    <row r="94" spans="2:48" x14ac:dyDescent="0.25">
      <c r="B94" s="23"/>
      <c r="D94" s="118"/>
      <c r="G94" s="53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25">
      <c r="B95" s="131" t="s">
        <v>149</v>
      </c>
      <c r="C95" s="115" t="s">
        <v>131</v>
      </c>
      <c r="D95" s="122"/>
      <c r="E95" s="9"/>
      <c r="F95" s="9"/>
      <c r="G95" s="123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25">
      <c r="C96" s="117" t="s">
        <v>132</v>
      </c>
      <c r="D96" s="118" t="s">
        <v>133</v>
      </c>
      <c r="E96" s="119"/>
      <c r="G96" s="53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25">
      <c r="C97" s="120" t="s">
        <v>134</v>
      </c>
      <c r="D97" s="118" t="s">
        <v>133</v>
      </c>
      <c r="E97" s="121"/>
      <c r="G97" s="53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25">
      <c r="D98" s="118"/>
      <c r="G98" s="53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25">
      <c r="B99" s="131" t="s">
        <v>149</v>
      </c>
      <c r="C99" s="115" t="s">
        <v>131</v>
      </c>
      <c r="D99" s="122"/>
      <c r="E99" s="9"/>
      <c r="F99" s="9"/>
      <c r="G99" s="123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25">
      <c r="C100" s="117" t="s">
        <v>132</v>
      </c>
      <c r="D100" s="118" t="s">
        <v>133</v>
      </c>
      <c r="E100" s="119"/>
      <c r="G100" s="53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25">
      <c r="C101" s="120" t="s">
        <v>134</v>
      </c>
      <c r="D101" s="118" t="s">
        <v>133</v>
      </c>
      <c r="E101" s="121"/>
      <c r="G101" s="53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25">
      <c r="D102" s="118"/>
      <c r="G102" s="53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25">
      <c r="D103" s="118"/>
      <c r="G103" s="53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25">
      <c r="D104" s="118"/>
      <c r="G104" s="53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25">
      <c r="D105" s="118"/>
      <c r="G105" s="53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25">
      <c r="B107" s="1" t="s">
        <v>141</v>
      </c>
    </row>
    <row r="108" spans="2:48" ht="15.75" thickBot="1" x14ac:dyDescent="0.3">
      <c r="B108" s="124" t="s">
        <v>142</v>
      </c>
      <c r="C108" s="125" t="s">
        <v>143</v>
      </c>
      <c r="D108" s="125" t="s">
        <v>216</v>
      </c>
      <c r="E108" s="125" t="s">
        <v>217</v>
      </c>
      <c r="F108" s="124"/>
      <c r="G108" s="124" t="s">
        <v>144</v>
      </c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</row>
    <row r="109" spans="2:48" x14ac:dyDescent="0.25">
      <c r="B109" s="188" t="s">
        <v>145</v>
      </c>
      <c r="C109" s="189">
        <f>I109+NPV($C$11,J109:AV109)</f>
        <v>0</v>
      </c>
      <c r="D109" s="190" t="s">
        <v>145</v>
      </c>
      <c r="E109" s="191" t="s">
        <v>145</v>
      </c>
      <c r="F109" s="192"/>
      <c r="G109" s="193" t="s">
        <v>131</v>
      </c>
      <c r="H109" s="194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25">
      <c r="B110" s="127" t="str">
        <f>B22</f>
        <v>Salgsinntekter</v>
      </c>
      <c r="C110" s="195">
        <f>I110+NPV($C$11,J110:AV110)</f>
        <v>0</v>
      </c>
      <c r="D110" s="196">
        <f>C110-$C$109</f>
        <v>0</v>
      </c>
      <c r="E110" s="197">
        <f>E23</f>
        <v>0</v>
      </c>
      <c r="F110" s="127"/>
      <c r="G110" s="198">
        <v>1</v>
      </c>
      <c r="H110" s="199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25">
      <c r="B111" s="127" t="str">
        <f>B26</f>
        <v>Andre inntekter</v>
      </c>
      <c r="C111" s="195">
        <f>I111+NPV($C$11,J111:AV111)</f>
        <v>0</v>
      </c>
      <c r="D111" s="196">
        <f>C111-$C$109</f>
        <v>0</v>
      </c>
      <c r="E111" s="197">
        <f>E27</f>
        <v>0</v>
      </c>
      <c r="F111" s="127"/>
      <c r="G111" s="198">
        <v>2</v>
      </c>
      <c r="H111" s="199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25">
      <c r="B112" s="127" t="str">
        <f>B30</f>
        <v>PLACEHOLDER</v>
      </c>
      <c r="C112" s="195"/>
      <c r="D112" s="196"/>
      <c r="E112" s="197"/>
      <c r="F112" s="127"/>
      <c r="G112" s="198"/>
      <c r="H112" s="199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25">
      <c r="B113" s="127" t="str">
        <f>B34</f>
        <v>PLACEHOLDER</v>
      </c>
      <c r="C113" s="195"/>
      <c r="D113" s="196"/>
      <c r="E113" s="197"/>
      <c r="F113" s="127"/>
      <c r="G113" s="198"/>
      <c r="H113" s="199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25">
      <c r="B114" s="127" t="str">
        <f>B41</f>
        <v>Kostnad energi (unntatt drivstoff)</v>
      </c>
      <c r="C114" s="195">
        <f t="shared" ref="C114:C119" si="28">I114+NPV($C$11,J114:AV114)</f>
        <v>0</v>
      </c>
      <c r="D114" s="196">
        <f t="shared" ref="D114:D119" si="29">C114-$C$109</f>
        <v>0</v>
      </c>
      <c r="E114" s="197">
        <f>E42</f>
        <v>0</v>
      </c>
      <c r="F114" s="127"/>
      <c r="G114" s="198">
        <v>3</v>
      </c>
      <c r="H114" s="199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25">
      <c r="B115" s="127" t="str">
        <f>B45</f>
        <v>Kostnad drivstoff eller råvare (unntatt CO2-avgift)</v>
      </c>
      <c r="C115" s="195">
        <f t="shared" si="28"/>
        <v>0</v>
      </c>
      <c r="D115" s="196">
        <f t="shared" si="29"/>
        <v>0</v>
      </c>
      <c r="E115" s="197">
        <f>E46</f>
        <v>0</v>
      </c>
      <c r="F115" s="127"/>
      <c r="G115" s="198">
        <v>4</v>
      </c>
      <c r="H115" s="199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25">
      <c r="B116" s="127" t="str">
        <f>B49</f>
        <v>Drifts- og vedlikeholdskostnader</v>
      </c>
      <c r="C116" s="195">
        <f t="shared" si="28"/>
        <v>0</v>
      </c>
      <c r="D116" s="196">
        <f t="shared" si="29"/>
        <v>0</v>
      </c>
      <c r="E116" s="197">
        <f>E50</f>
        <v>0</v>
      </c>
      <c r="F116" s="127"/>
      <c r="G116" s="198">
        <v>5</v>
      </c>
      <c r="H116" s="199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25">
      <c r="B117" s="127" t="str">
        <f>B53</f>
        <v>Personalkostnader</v>
      </c>
      <c r="C117" s="195">
        <f t="shared" si="28"/>
        <v>0</v>
      </c>
      <c r="D117" s="196">
        <f t="shared" si="29"/>
        <v>0</v>
      </c>
      <c r="E117" s="197">
        <f>E54</f>
        <v>0</v>
      </c>
      <c r="F117" s="127"/>
      <c r="G117" s="198">
        <v>6</v>
      </c>
      <c r="H117" s="199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25">
      <c r="B118" s="127" t="str">
        <f>B57</f>
        <v>CO2-avgift/-kvoter</v>
      </c>
      <c r="C118" s="195">
        <f t="shared" si="28"/>
        <v>0</v>
      </c>
      <c r="D118" s="196">
        <f t="shared" si="29"/>
        <v>0</v>
      </c>
      <c r="E118" s="197">
        <f>E58</f>
        <v>0</v>
      </c>
      <c r="F118" s="127"/>
      <c r="G118" s="198">
        <v>7</v>
      </c>
      <c r="H118" s="199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25">
      <c r="B119" s="127" t="str">
        <f>B61</f>
        <v>Andre driftskostnader</v>
      </c>
      <c r="C119" s="195">
        <f t="shared" si="28"/>
        <v>0</v>
      </c>
      <c r="D119" s="196">
        <f t="shared" si="29"/>
        <v>0</v>
      </c>
      <c r="E119" s="197">
        <f>E62</f>
        <v>0</v>
      </c>
      <c r="F119" s="127"/>
      <c r="G119" s="198">
        <v>8</v>
      </c>
      <c r="H119" s="199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25">
      <c r="B120" s="127" t="str">
        <f>B65</f>
        <v>PLACEHOLDER</v>
      </c>
      <c r="C120" s="195"/>
      <c r="D120" s="196"/>
      <c r="E120" s="197"/>
      <c r="F120" s="127"/>
      <c r="G120" s="198"/>
      <c r="H120" s="199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25">
      <c r="B121" s="127" t="str">
        <f>B69</f>
        <v>PLACEHOLDER</v>
      </c>
      <c r="C121" s="195"/>
      <c r="D121" s="196"/>
      <c r="E121" s="197"/>
      <c r="F121" s="127"/>
      <c r="G121" s="198"/>
      <c r="H121" s="199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25">
      <c r="B122" s="127" t="str">
        <f>B95</f>
        <v>PLACEHOLDER</v>
      </c>
      <c r="C122" s="195"/>
      <c r="D122" s="196"/>
      <c r="E122" s="197"/>
      <c r="F122" s="127"/>
      <c r="G122" s="198"/>
      <c r="H122" s="199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25">
      <c r="B123" s="127" t="str">
        <f>B79</f>
        <v>Maskiner, utstyr og materialer</v>
      </c>
      <c r="C123" s="195">
        <f>I123+NPV($C$11,J123:AV123)</f>
        <v>0</v>
      </c>
      <c r="D123" s="196">
        <f>C123-$C$109</f>
        <v>0</v>
      </c>
      <c r="E123" s="197">
        <f>E80</f>
        <v>0</v>
      </c>
      <c r="F123" s="127"/>
      <c r="G123" s="198">
        <v>9</v>
      </c>
      <c r="H123" s="199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25">
      <c r="B124" s="127" t="str">
        <f>B83</f>
        <v>Innkjøp av tjenester</v>
      </c>
      <c r="C124" s="195">
        <f>I124+NPV($C$11,J124:AV124)</f>
        <v>0</v>
      </c>
      <c r="D124" s="196">
        <f>C124-$C$109</f>
        <v>0</v>
      </c>
      <c r="E124" s="197">
        <f>E84</f>
        <v>0</v>
      </c>
      <c r="F124" s="127"/>
      <c r="G124" s="198">
        <v>10</v>
      </c>
      <c r="H124" s="199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25">
      <c r="B125" s="127" t="str">
        <f>B87</f>
        <v>Egne personalkostnader</v>
      </c>
      <c r="C125" s="195">
        <f>I125+NPV($C$11,J125:AV125)</f>
        <v>0</v>
      </c>
      <c r="D125" s="196">
        <f>C125-$C$109</f>
        <v>0</v>
      </c>
      <c r="E125" s="197">
        <f>E88</f>
        <v>0</v>
      </c>
      <c r="F125" s="127"/>
      <c r="G125" s="198">
        <v>11</v>
      </c>
      <c r="H125" s="199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25">
      <c r="B126" s="127" t="str">
        <f>B91</f>
        <v>Andre investeringskostnader</v>
      </c>
      <c r="C126" s="195">
        <f>I126+NPV($C$11,J126:AV126)</f>
        <v>0</v>
      </c>
      <c r="D126" s="196">
        <f>C126-$C$109</f>
        <v>0</v>
      </c>
      <c r="E126" s="197">
        <f>E92</f>
        <v>0</v>
      </c>
      <c r="F126" s="127"/>
      <c r="G126" s="198">
        <v>12</v>
      </c>
      <c r="H126" s="199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25">
      <c r="B127" s="127" t="str">
        <f>B95</f>
        <v>PLACEHOLDER</v>
      </c>
      <c r="C127" s="4"/>
      <c r="D127" s="128"/>
      <c r="E127" s="129"/>
      <c r="G127" s="53"/>
      <c r="H127" s="38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25">
      <c r="B128" s="127" t="str">
        <f>B99</f>
        <v>PLACEHOLDER</v>
      </c>
      <c r="C128" s="4"/>
      <c r="D128" s="128"/>
      <c r="E128" s="129"/>
      <c r="G128" s="53"/>
      <c r="H128" s="38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25">
      <c r="B129" s="185" t="s">
        <v>134</v>
      </c>
      <c r="C129" s="200">
        <f>I129+NPV($C$11,J129:AV129)</f>
        <v>0</v>
      </c>
      <c r="D129" s="201">
        <f>C129-$C$109</f>
        <v>0</v>
      </c>
      <c r="E129" s="202"/>
      <c r="F129" s="185"/>
      <c r="G129" s="185" t="s">
        <v>134</v>
      </c>
      <c r="H129" s="203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baseColWidth="10" defaultColWidth="11.42578125" defaultRowHeight="15" x14ac:dyDescent="0.25"/>
  <cols>
    <col min="3" max="3" width="36.85546875" bestFit="1" customWidth="1"/>
    <col min="5" max="5" width="43.85546875" bestFit="1" customWidth="1"/>
    <col min="7" max="7" width="30.140625" bestFit="1" customWidth="1"/>
    <col min="9" max="9" width="43.85546875" bestFit="1" customWidth="1"/>
  </cols>
  <sheetData>
    <row r="2" spans="3:14" x14ac:dyDescent="0.25">
      <c r="C2" s="5" t="s">
        <v>62</v>
      </c>
      <c r="E2" s="5" t="s">
        <v>151</v>
      </c>
      <c r="G2" s="5" t="s">
        <v>152</v>
      </c>
      <c r="I2" s="5" t="s">
        <v>101</v>
      </c>
      <c r="K2" s="5" t="s">
        <v>61</v>
      </c>
      <c r="N2" t="s">
        <v>206</v>
      </c>
    </row>
    <row r="3" spans="3:14" x14ac:dyDescent="0.25">
      <c r="C3" t="s">
        <v>65</v>
      </c>
      <c r="E3" t="s">
        <v>136</v>
      </c>
      <c r="G3" t="s">
        <v>147</v>
      </c>
      <c r="I3" t="s">
        <v>102</v>
      </c>
      <c r="K3" t="s">
        <v>54</v>
      </c>
      <c r="N3" t="s">
        <v>207</v>
      </c>
    </row>
    <row r="4" spans="3:14" x14ac:dyDescent="0.25">
      <c r="C4" t="s">
        <v>66</v>
      </c>
      <c r="E4" t="s">
        <v>137</v>
      </c>
      <c r="G4" t="s">
        <v>135</v>
      </c>
      <c r="I4" t="s">
        <v>15</v>
      </c>
      <c r="K4" t="s">
        <v>55</v>
      </c>
    </row>
    <row r="5" spans="3:14" x14ac:dyDescent="0.25">
      <c r="C5" t="s">
        <v>67</v>
      </c>
      <c r="E5" t="s">
        <v>138</v>
      </c>
      <c r="K5" t="s">
        <v>52</v>
      </c>
    </row>
    <row r="6" spans="3:14" x14ac:dyDescent="0.25">
      <c r="C6" t="s">
        <v>68</v>
      </c>
      <c r="E6" t="s">
        <v>148</v>
      </c>
      <c r="K6" t="s">
        <v>83</v>
      </c>
    </row>
    <row r="7" spans="3:14" x14ac:dyDescent="0.25">
      <c r="E7" t="s">
        <v>139</v>
      </c>
      <c r="K7" t="s">
        <v>56</v>
      </c>
    </row>
    <row r="8" spans="3:14" x14ac:dyDescent="0.25">
      <c r="E8" t="s">
        <v>140</v>
      </c>
      <c r="K8" t="s">
        <v>53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78110611806414F8E8EAD79AC96B83B" ma:contentTypeVersion="3" ma:contentTypeDescription="Opprett et nytt dokument." ma:contentTypeScope="" ma:versionID="40e969859df4539a1366eabb03e88190">
  <xsd:schema xmlns:xsd="http://www.w3.org/2001/XMLSchema" xmlns:xs="http://www.w3.org/2001/XMLSchema" xmlns:p="http://schemas.microsoft.com/office/2006/metadata/properties" xmlns:ns2="b951cfdf-e9eb-4449-bdd2-cfdcedb6c89e" targetNamespace="http://schemas.microsoft.com/office/2006/metadata/properties" ma:root="true" ma:fieldsID="685c6795aa146bc890d48e79169c73a1" ns2:_="">
    <xsd:import namespace="b951cfdf-e9eb-4449-bdd2-cfdcedb6c8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1cfdf-e9eb-4449-bdd2-cfdcedb6c8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8D0249-5D2E-40E4-81B3-D110291BF30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D51E194-DEFE-48CA-B722-BA6F310FD9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77ADCD-2139-4EDE-8328-6E7E722749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51cfdf-e9eb-4449-bdd2-cfdcedb6c8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VERDIER TIL ERS (skjules)</vt:lpstr>
      <vt:lpstr>LES MEG</vt:lpstr>
      <vt:lpstr>(1) Detaljerte budsjetter</vt:lpstr>
      <vt:lpstr>(2) Forutsetninger prosjekt</vt:lpstr>
      <vt:lpstr>Kontrolltabeller</vt:lpstr>
      <vt:lpstr>(3) Støtteberegning og NNV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K. Berre</dc:creator>
  <cp:lastModifiedBy>Anton Sjökvist</cp:lastModifiedBy>
  <dcterms:created xsi:type="dcterms:W3CDTF">2024-01-22T10:59:35Z</dcterms:created>
  <dcterms:modified xsi:type="dcterms:W3CDTF">2026-05-04T10:52:47Z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0x010100678110611806414F8E8EAD79AC96B83B</vt:lpwstr>
  </property>
</Properties>
</file>