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novasf.sharepoint.com/sites/VMMaritimtransport/Shared Documents/VM Hydrogen og ammoniakk i fartøy/Virkemiddel/Dokumenter på web/2026/Søknadsfrist no 5 - 20 mars/"/>
    </mc:Choice>
  </mc:AlternateContent>
  <xr:revisionPtr revIDLastSave="15" documentId="8_{D245A1D4-F916-4AD7-A8CA-280D4AE80213}" xr6:coauthVersionLast="47" xr6:coauthVersionMax="47" xr10:uidLastSave="{E54E7F5D-D9BE-4C45-A6BB-B55C8FD12D64}"/>
  <bookViews>
    <workbookView xWindow="20415" yWindow="45" windowWidth="26940" windowHeight="20055" tabRatio="764" firstSheet="1" activeTab="1" xr2:uid="{6374F6C5-9A89-4330-B948-ED26F1989D88}"/>
  </bookViews>
  <sheets>
    <sheet name="VERDIER TIL ERS (skjules)" sheetId="8" state="hidden" r:id="rId1"/>
    <sheet name="LES MEG" sheetId="1" r:id="rId2"/>
    <sheet name="(2) Forutsetninger prosjekt" sheetId="5" r:id="rId3"/>
    <sheet name="(1) Detaljerte budsjetter" sheetId="2" r:id="rId4"/>
    <sheet name="(3) Støtteberegning og NNV" sheetId="3" r:id="rId5"/>
    <sheet name="Standard prisforutsetninger" sheetId="13" r:id="rId6"/>
    <sheet name="Kontrolltabeller" sheetId="12" r:id="rId7"/>
    <sheet name="(4) Finansieringsplan" sheetId="9" r:id="rId8"/>
    <sheet name="Sensitivitet" sheetId="11" state="hidden" r:id="rId9"/>
    <sheet name="Lister (skjules)" sheetId="7" state="hidden" r:id="rId10"/>
    <sheet name="Forutsetninger ENOVA (skjules)" sheetId="4" state="hidden" r:id="rId11"/>
  </sheets>
  <externalReferences>
    <externalReference r:id="rId12"/>
  </externalReferences>
  <definedNames>
    <definedName name="Første_driftsår">'[1]Underlag beregninger'!$C$14</definedName>
    <definedName name="Siste_driftsår">'[1]Underlag beregninger'!$C$15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0" i="2" l="1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H140" i="2"/>
  <c r="H139" i="2"/>
  <c r="J21" i="2"/>
  <c r="B8" i="13"/>
  <c r="I23" i="2" l="1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R20" i="2"/>
  <c r="S20" i="2"/>
  <c r="T20" i="2"/>
  <c r="U20" i="2"/>
  <c r="V20" i="2"/>
  <c r="W20" i="2"/>
  <c r="X20" i="2"/>
  <c r="Y20" i="2"/>
  <c r="Z20" i="2"/>
  <c r="AA20" i="2"/>
  <c r="AB20" i="2"/>
  <c r="AC20" i="2"/>
  <c r="H23" i="2" l="1"/>
  <c r="H20" i="2"/>
  <c r="I20" i="2"/>
  <c r="H21" i="2"/>
  <c r="I21" i="2"/>
  <c r="BG140" i="2"/>
  <c r="BG139" i="2"/>
  <c r="J20" i="2"/>
  <c r="K20" i="2"/>
  <c r="K1" i="4" a="1"/>
  <c r="K1" i="4" s="1"/>
  <c r="I22" i="11"/>
  <c r="E92" i="11"/>
  <c r="E88" i="11"/>
  <c r="E84" i="11"/>
  <c r="E80" i="11"/>
  <c r="E58" i="11"/>
  <c r="E23" i="11"/>
  <c r="E27" i="11"/>
  <c r="U136" i="2"/>
  <c r="J91" i="1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R91" i="11"/>
  <c r="AS91" i="11"/>
  <c r="AT91" i="11"/>
  <c r="AU91" i="11"/>
  <c r="AV91" i="11"/>
  <c r="I91" i="11"/>
  <c r="J87" i="11"/>
  <c r="K87" i="11"/>
  <c r="L87" i="11"/>
  <c r="M87" i="11"/>
  <c r="N87" i="11"/>
  <c r="O87" i="11"/>
  <c r="P87" i="11"/>
  <c r="Q87" i="11"/>
  <c r="R87" i="11"/>
  <c r="S87" i="11"/>
  <c r="T87" i="11"/>
  <c r="U87" i="11"/>
  <c r="V87" i="11"/>
  <c r="W87" i="11"/>
  <c r="X87" i="11"/>
  <c r="Y87" i="11"/>
  <c r="Z87" i="11"/>
  <c r="AA87" i="11"/>
  <c r="AB87" i="11"/>
  <c r="AC87" i="11"/>
  <c r="AD87" i="11"/>
  <c r="AE87" i="11"/>
  <c r="AF87" i="11"/>
  <c r="AG87" i="11"/>
  <c r="AH87" i="11"/>
  <c r="AI87" i="11"/>
  <c r="AJ87" i="11"/>
  <c r="AK87" i="11"/>
  <c r="AL87" i="11"/>
  <c r="AM87" i="11"/>
  <c r="AN87" i="11"/>
  <c r="AO87" i="11"/>
  <c r="AP87" i="11"/>
  <c r="AQ87" i="11"/>
  <c r="AR87" i="11"/>
  <c r="AS87" i="11"/>
  <c r="AT87" i="11"/>
  <c r="AU87" i="11"/>
  <c r="AV87" i="11"/>
  <c r="I87" i="11"/>
  <c r="J83" i="11"/>
  <c r="K83" i="11"/>
  <c r="L83" i="11"/>
  <c r="M83" i="11"/>
  <c r="N83" i="11"/>
  <c r="O83" i="11"/>
  <c r="P83" i="11"/>
  <c r="Q83" i="11"/>
  <c r="R83" i="11"/>
  <c r="S83" i="11"/>
  <c r="T83" i="11"/>
  <c r="U83" i="11"/>
  <c r="V83" i="11"/>
  <c r="W83" i="11"/>
  <c r="X83" i="11"/>
  <c r="Y83" i="11"/>
  <c r="Z83" i="11"/>
  <c r="AA83" i="11"/>
  <c r="AB83" i="11"/>
  <c r="AC83" i="11"/>
  <c r="AD83" i="11"/>
  <c r="AE83" i="11"/>
  <c r="AF83" i="11"/>
  <c r="AG83" i="11"/>
  <c r="AH83" i="11"/>
  <c r="AI83" i="11"/>
  <c r="AJ83" i="11"/>
  <c r="AK83" i="11"/>
  <c r="AL83" i="11"/>
  <c r="AM83" i="11"/>
  <c r="AN83" i="11"/>
  <c r="AO83" i="11"/>
  <c r="AP83" i="11"/>
  <c r="AQ83" i="11"/>
  <c r="AR83" i="11"/>
  <c r="AS83" i="11"/>
  <c r="AT83" i="11"/>
  <c r="AU83" i="11"/>
  <c r="AV83" i="11"/>
  <c r="I83" i="11"/>
  <c r="I79" i="11"/>
  <c r="I81" i="11" s="1"/>
  <c r="J79" i="11"/>
  <c r="K79" i="11"/>
  <c r="L79" i="11"/>
  <c r="M79" i="11"/>
  <c r="N79" i="11"/>
  <c r="O79" i="11"/>
  <c r="P79" i="11"/>
  <c r="Q79" i="11"/>
  <c r="R79" i="11"/>
  <c r="S79" i="11"/>
  <c r="T79" i="11"/>
  <c r="U79" i="11"/>
  <c r="V79" i="11"/>
  <c r="W79" i="11"/>
  <c r="X79" i="11"/>
  <c r="Y79" i="11"/>
  <c r="Z79" i="11"/>
  <c r="AA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R79" i="11"/>
  <c r="AS79" i="11"/>
  <c r="AT79" i="11"/>
  <c r="AU79" i="11"/>
  <c r="AV79" i="11"/>
  <c r="I61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J53" i="11"/>
  <c r="K53" i="11"/>
  <c r="L53" i="11"/>
  <c r="M53" i="11"/>
  <c r="N53" i="11"/>
  <c r="O53" i="11"/>
  <c r="P53" i="11"/>
  <c r="Q53" i="11"/>
  <c r="R53" i="11"/>
  <c r="S53" i="11"/>
  <c r="T53" i="11"/>
  <c r="U53" i="11"/>
  <c r="V53" i="11"/>
  <c r="W53" i="11"/>
  <c r="X53" i="11"/>
  <c r="Y53" i="11"/>
  <c r="Z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N53" i="11"/>
  <c r="AO53" i="11"/>
  <c r="AP53" i="11"/>
  <c r="AQ53" i="11"/>
  <c r="AR53" i="11"/>
  <c r="AS53" i="11"/>
  <c r="AT53" i="11"/>
  <c r="AU53" i="11"/>
  <c r="AV53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V57" i="11"/>
  <c r="W57" i="11"/>
  <c r="X57" i="11"/>
  <c r="Y57" i="11"/>
  <c r="Z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M57" i="11"/>
  <c r="AN57" i="11"/>
  <c r="AO57" i="11"/>
  <c r="AP57" i="11"/>
  <c r="AQ57" i="11"/>
  <c r="AR57" i="11"/>
  <c r="AS57" i="11"/>
  <c r="AT57" i="11"/>
  <c r="AU57" i="11"/>
  <c r="AV57" i="11"/>
  <c r="J61" i="11"/>
  <c r="K61" i="11"/>
  <c r="L61" i="11"/>
  <c r="M61" i="11"/>
  <c r="N61" i="11"/>
  <c r="O61" i="11"/>
  <c r="P61" i="11"/>
  <c r="Q61" i="11"/>
  <c r="R61" i="11"/>
  <c r="S61" i="11"/>
  <c r="T61" i="11"/>
  <c r="U61" i="11"/>
  <c r="V61" i="11"/>
  <c r="W61" i="11"/>
  <c r="X61" i="11"/>
  <c r="Y61" i="11"/>
  <c r="Z61" i="11"/>
  <c r="AA61" i="11"/>
  <c r="AB61" i="11"/>
  <c r="AC61" i="11"/>
  <c r="AD61" i="11"/>
  <c r="AE61" i="11"/>
  <c r="AF61" i="11"/>
  <c r="AG61" i="11"/>
  <c r="AH61" i="11"/>
  <c r="AI61" i="11"/>
  <c r="AJ61" i="11"/>
  <c r="AK61" i="11"/>
  <c r="AL61" i="11"/>
  <c r="AM61" i="11"/>
  <c r="AN61" i="11"/>
  <c r="AO61" i="11"/>
  <c r="AP61" i="11"/>
  <c r="AQ61" i="11"/>
  <c r="AR61" i="11"/>
  <c r="AS61" i="11"/>
  <c r="AT61" i="11"/>
  <c r="AU61" i="11"/>
  <c r="AV61" i="11"/>
  <c r="I57" i="11"/>
  <c r="I53" i="11"/>
  <c r="I49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S45" i="11"/>
  <c r="AT45" i="11"/>
  <c r="AU45" i="11"/>
  <c r="AV45" i="11"/>
  <c r="I45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R22" i="11"/>
  <c r="AS22" i="11"/>
  <c r="AT22" i="11"/>
  <c r="AU22" i="11"/>
  <c r="AV22" i="11"/>
  <c r="L45" i="12"/>
  <c r="B42" i="12"/>
  <c r="F42" i="12" s="1"/>
  <c r="B43" i="12"/>
  <c r="K43" i="12" s="1"/>
  <c r="B44" i="12"/>
  <c r="F44" i="12" s="1"/>
  <c r="B45" i="12"/>
  <c r="D45" i="12" s="1"/>
  <c r="B46" i="12"/>
  <c r="E46" i="12" s="1"/>
  <c r="B47" i="12"/>
  <c r="H47" i="12" s="1"/>
  <c r="B48" i="12"/>
  <c r="K48" i="12" s="1"/>
  <c r="B41" i="12"/>
  <c r="E41" i="12" s="1"/>
  <c r="BG94" i="2"/>
  <c r="BG49" i="2"/>
  <c r="BG50" i="2"/>
  <c r="BG51" i="2"/>
  <c r="BG52" i="2"/>
  <c r="BG53" i="2"/>
  <c r="BG54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4" i="2"/>
  <c r="BG45" i="2"/>
  <c r="BG46" i="2"/>
  <c r="BG47" i="2"/>
  <c r="BG48" i="2"/>
  <c r="BG81" i="2"/>
  <c r="BG82" i="2"/>
  <c r="BG83" i="2"/>
  <c r="BG84" i="2"/>
  <c r="BG85" i="2"/>
  <c r="BG86" i="2"/>
  <c r="BG87" i="2"/>
  <c r="BG88" i="2"/>
  <c r="BG89" i="2"/>
  <c r="BG90" i="2"/>
  <c r="BG91" i="2"/>
  <c r="BG92" i="2"/>
  <c r="BG93" i="2"/>
  <c r="BG98" i="2"/>
  <c r="BG99" i="2"/>
  <c r="BG100" i="2"/>
  <c r="BG101" i="2"/>
  <c r="BG102" i="2"/>
  <c r="BG103" i="2"/>
  <c r="BG104" i="2"/>
  <c r="BG105" i="2"/>
  <c r="BG106" i="2"/>
  <c r="BG107" i="2"/>
  <c r="BG108" i="2"/>
  <c r="BG109" i="2"/>
  <c r="BG110" i="2"/>
  <c r="BG111" i="2"/>
  <c r="BG112" i="2"/>
  <c r="BG113" i="2"/>
  <c r="BG126" i="2"/>
  <c r="BG127" i="2"/>
  <c r="BG128" i="2"/>
  <c r="BG129" i="2"/>
  <c r="BG130" i="2"/>
  <c r="BG131" i="2"/>
  <c r="BG132" i="2"/>
  <c r="BG133" i="2"/>
  <c r="BG134" i="2"/>
  <c r="BG135" i="2"/>
  <c r="BG142" i="2"/>
  <c r="BG143" i="2"/>
  <c r="BG144" i="2"/>
  <c r="BG145" i="2"/>
  <c r="BG146" i="2"/>
  <c r="BG147" i="2"/>
  <c r="BG148" i="2"/>
  <c r="BG149" i="2"/>
  <c r="BG150" i="2"/>
  <c r="BG151" i="2"/>
  <c r="BG152" i="2"/>
  <c r="BG153" i="2"/>
  <c r="BG154" i="2"/>
  <c r="BG155" i="2"/>
  <c r="BG156" i="2"/>
  <c r="BG157" i="2"/>
  <c r="BG158" i="2"/>
  <c r="BG162" i="2"/>
  <c r="BG163" i="2"/>
  <c r="BG164" i="2"/>
  <c r="BG165" i="2"/>
  <c r="BG166" i="2"/>
  <c r="BG167" i="2"/>
  <c r="BG168" i="2"/>
  <c r="BG169" i="2"/>
  <c r="BG170" i="2"/>
  <c r="BG171" i="2"/>
  <c r="BG172" i="2"/>
  <c r="BG173" i="2"/>
  <c r="BG174" i="2"/>
  <c r="BG179" i="2"/>
  <c r="BG180" i="2"/>
  <c r="BG181" i="2"/>
  <c r="BG182" i="2"/>
  <c r="BG7" i="2"/>
  <c r="BG8" i="2"/>
  <c r="BG9" i="2"/>
  <c r="BG10" i="2"/>
  <c r="BG11" i="2"/>
  <c r="BG12" i="2"/>
  <c r="BG13" i="2"/>
  <c r="BG14" i="2"/>
  <c r="BG15" i="2"/>
  <c r="BG16" i="2"/>
  <c r="BG6" i="2"/>
  <c r="D28" i="12"/>
  <c r="E28" i="12"/>
  <c r="F28" i="12"/>
  <c r="G28" i="12"/>
  <c r="H28" i="12"/>
  <c r="I28" i="12"/>
  <c r="J28" i="12"/>
  <c r="K28" i="12"/>
  <c r="L28" i="12"/>
  <c r="D29" i="12"/>
  <c r="E29" i="12"/>
  <c r="F29" i="12"/>
  <c r="G29" i="12"/>
  <c r="H29" i="12"/>
  <c r="I29" i="12"/>
  <c r="J29" i="12"/>
  <c r="K29" i="12"/>
  <c r="L29" i="12"/>
  <c r="D30" i="12"/>
  <c r="E30" i="12"/>
  <c r="F30" i="12"/>
  <c r="G30" i="12"/>
  <c r="H30" i="12"/>
  <c r="I30" i="12"/>
  <c r="J30" i="12"/>
  <c r="K30" i="12"/>
  <c r="L30" i="12"/>
  <c r="C28" i="12"/>
  <c r="C29" i="12"/>
  <c r="C30" i="12"/>
  <c r="D27" i="12"/>
  <c r="E27" i="12"/>
  <c r="F27" i="12"/>
  <c r="G27" i="12"/>
  <c r="H27" i="12"/>
  <c r="I27" i="12"/>
  <c r="J27" i="12"/>
  <c r="K27" i="12"/>
  <c r="L27" i="12"/>
  <c r="C27" i="12"/>
  <c r="M26" i="12"/>
  <c r="D15" i="12"/>
  <c r="E15" i="12"/>
  <c r="F15" i="12"/>
  <c r="G15" i="12"/>
  <c r="H15" i="12"/>
  <c r="I15" i="12"/>
  <c r="J15" i="12"/>
  <c r="K15" i="12"/>
  <c r="L15" i="12"/>
  <c r="D16" i="12"/>
  <c r="E16" i="12"/>
  <c r="F16" i="12"/>
  <c r="G16" i="12"/>
  <c r="H16" i="12"/>
  <c r="I16" i="12"/>
  <c r="J16" i="12"/>
  <c r="K16" i="12"/>
  <c r="L16" i="12"/>
  <c r="D17" i="12"/>
  <c r="E17" i="12"/>
  <c r="F17" i="12"/>
  <c r="G17" i="12"/>
  <c r="H17" i="12"/>
  <c r="I17" i="12"/>
  <c r="J17" i="12"/>
  <c r="K17" i="12"/>
  <c r="L17" i="12"/>
  <c r="C15" i="12"/>
  <c r="C16" i="12"/>
  <c r="C17" i="12"/>
  <c r="D14" i="12"/>
  <c r="E14" i="12"/>
  <c r="F14" i="12"/>
  <c r="G14" i="12"/>
  <c r="H14" i="12"/>
  <c r="I14" i="12"/>
  <c r="J14" i="12"/>
  <c r="K14" i="12"/>
  <c r="L14" i="12"/>
  <c r="C14" i="12"/>
  <c r="G43" i="12" l="1"/>
  <c r="K21" i="2"/>
  <c r="BG23" i="2"/>
  <c r="C43" i="12"/>
  <c r="D46" i="12"/>
  <c r="K41" i="12"/>
  <c r="C41" i="12"/>
  <c r="L41" i="12"/>
  <c r="F47" i="12"/>
  <c r="D47" i="12"/>
  <c r="E47" i="12"/>
  <c r="L46" i="12"/>
  <c r="K46" i="12"/>
  <c r="J46" i="12"/>
  <c r="J41" i="12"/>
  <c r="F43" i="12"/>
  <c r="D41" i="12"/>
  <c r="E43" i="12"/>
  <c r="I48" i="12"/>
  <c r="G48" i="12"/>
  <c r="J45" i="12"/>
  <c r="J48" i="12"/>
  <c r="I45" i="12"/>
  <c r="H48" i="12"/>
  <c r="K45" i="12"/>
  <c r="F48" i="12"/>
  <c r="G47" i="12"/>
  <c r="H45" i="12"/>
  <c r="G45" i="12"/>
  <c r="F45" i="12"/>
  <c r="J43" i="12"/>
  <c r="I43" i="12"/>
  <c r="H43" i="12"/>
  <c r="D43" i="12"/>
  <c r="C48" i="12"/>
  <c r="E48" i="12"/>
  <c r="C47" i="12"/>
  <c r="D48" i="12"/>
  <c r="C46" i="12"/>
  <c r="L47" i="12"/>
  <c r="I46" i="12"/>
  <c r="C45" i="12"/>
  <c r="K47" i="12"/>
  <c r="H46" i="12"/>
  <c r="E45" i="12"/>
  <c r="J47" i="12"/>
  <c r="G46" i="12"/>
  <c r="L48" i="12"/>
  <c r="I47" i="12"/>
  <c r="F46" i="12"/>
  <c r="L43" i="12"/>
  <c r="I109" i="11"/>
  <c r="I24" i="11"/>
  <c r="C44" i="12"/>
  <c r="L44" i="12"/>
  <c r="K44" i="12"/>
  <c r="J44" i="12"/>
  <c r="I44" i="12"/>
  <c r="H44" i="12"/>
  <c r="E44" i="12"/>
  <c r="D44" i="12"/>
  <c r="G44" i="12"/>
  <c r="K42" i="12"/>
  <c r="J42" i="12"/>
  <c r="H42" i="12"/>
  <c r="I41" i="12"/>
  <c r="G42" i="12"/>
  <c r="H41" i="12"/>
  <c r="E42" i="12"/>
  <c r="F41" i="12"/>
  <c r="D42" i="12"/>
  <c r="L42" i="12"/>
  <c r="I42" i="12"/>
  <c r="C42" i="12"/>
  <c r="G41" i="12"/>
  <c r="J31" i="12"/>
  <c r="K31" i="12"/>
  <c r="F31" i="12"/>
  <c r="E31" i="12"/>
  <c r="I31" i="12"/>
  <c r="G31" i="12"/>
  <c r="H31" i="12"/>
  <c r="M30" i="12"/>
  <c r="M29" i="12"/>
  <c r="C31" i="12"/>
  <c r="L31" i="12"/>
  <c r="M28" i="12"/>
  <c r="M27" i="12"/>
  <c r="D31" i="12"/>
  <c r="M16" i="12"/>
  <c r="H18" i="12"/>
  <c r="G18" i="12"/>
  <c r="C18" i="12"/>
  <c r="I18" i="12"/>
  <c r="M17" i="12"/>
  <c r="L18" i="12"/>
  <c r="M15" i="12"/>
  <c r="F18" i="12"/>
  <c r="K18" i="12"/>
  <c r="E18" i="12"/>
  <c r="J18" i="12"/>
  <c r="D18" i="12"/>
  <c r="M14" i="12"/>
  <c r="L20" i="2" l="1"/>
  <c r="M43" i="12"/>
  <c r="M45" i="12"/>
  <c r="M46" i="12"/>
  <c r="M48" i="12"/>
  <c r="F49" i="12"/>
  <c r="M47" i="12"/>
  <c r="M41" i="12"/>
  <c r="C49" i="12"/>
  <c r="J49" i="12"/>
  <c r="M42" i="12"/>
  <c r="G49" i="12"/>
  <c r="E49" i="12"/>
  <c r="K49" i="12"/>
  <c r="M44" i="12"/>
  <c r="L49" i="12"/>
  <c r="H49" i="12"/>
  <c r="I49" i="12"/>
  <c r="D49" i="12"/>
  <c r="M31" i="12"/>
  <c r="M18" i="12"/>
  <c r="G3" i="5"/>
  <c r="M20" i="2" l="1"/>
  <c r="M49" i="12"/>
  <c r="D19" i="3"/>
  <c r="N20" i="2" l="1"/>
  <c r="B118" i="11"/>
  <c r="C97" i="2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C109" i="11"/>
  <c r="AD109" i="11"/>
  <c r="AE109" i="11"/>
  <c r="AF109" i="11"/>
  <c r="AH109" i="11"/>
  <c r="AI109" i="11"/>
  <c r="AJ109" i="11"/>
  <c r="AK109" i="11"/>
  <c r="AL109" i="11"/>
  <c r="AO109" i="11"/>
  <c r="AT109" i="11"/>
  <c r="AU109" i="11"/>
  <c r="AV109" i="11"/>
  <c r="B128" i="11"/>
  <c r="B127" i="11"/>
  <c r="B126" i="11"/>
  <c r="B125" i="11"/>
  <c r="B124" i="11"/>
  <c r="B123" i="11"/>
  <c r="B121" i="11"/>
  <c r="B120" i="11"/>
  <c r="B119" i="11"/>
  <c r="B117" i="11"/>
  <c r="B114" i="11"/>
  <c r="B122" i="11"/>
  <c r="B113" i="11"/>
  <c r="B112" i="11"/>
  <c r="AB109" i="11"/>
  <c r="O20" i="2" l="1"/>
  <c r="AN109" i="11"/>
  <c r="AM109" i="11"/>
  <c r="AA109" i="11"/>
  <c r="AS109" i="11"/>
  <c r="AG109" i="11"/>
  <c r="AR109" i="11"/>
  <c r="AQ109" i="11"/>
  <c r="AP109" i="11"/>
  <c r="B116" i="11"/>
  <c r="B115" i="11"/>
  <c r="J17" i="11"/>
  <c r="K17" i="11" s="1"/>
  <c r="L17" i="11" s="1"/>
  <c r="M17" i="11" s="1"/>
  <c r="N17" i="11" s="1"/>
  <c r="O17" i="11" s="1"/>
  <c r="P17" i="11" s="1"/>
  <c r="Q17" i="11" s="1"/>
  <c r="R17" i="11" s="1"/>
  <c r="S17" i="11" s="1"/>
  <c r="T17" i="11" s="1"/>
  <c r="U17" i="11" s="1"/>
  <c r="V17" i="11" s="1"/>
  <c r="W17" i="11" s="1"/>
  <c r="X17" i="11" s="1"/>
  <c r="Y17" i="11" s="1"/>
  <c r="Z17" i="11" s="1"/>
  <c r="AA17" i="11" s="1"/>
  <c r="AB17" i="11" s="1"/>
  <c r="AC17" i="11" s="1"/>
  <c r="AD17" i="11" s="1"/>
  <c r="AE17" i="11" s="1"/>
  <c r="AF17" i="11" s="1"/>
  <c r="AG17" i="11" s="1"/>
  <c r="AH17" i="11" s="1"/>
  <c r="AI17" i="11" s="1"/>
  <c r="AJ17" i="11" s="1"/>
  <c r="AK17" i="11" s="1"/>
  <c r="AL17" i="11" s="1"/>
  <c r="AM17" i="11" s="1"/>
  <c r="AN17" i="11" s="1"/>
  <c r="AO17" i="11" s="1"/>
  <c r="AP17" i="11" s="1"/>
  <c r="AQ17" i="11" s="1"/>
  <c r="AR17" i="11" s="1"/>
  <c r="AS17" i="11" s="1"/>
  <c r="AT17" i="11" s="1"/>
  <c r="AU17" i="11" s="1"/>
  <c r="AV17" i="11" s="1"/>
  <c r="B111" i="11"/>
  <c r="B110" i="11"/>
  <c r="E62" i="11"/>
  <c r="E119" i="11" s="1"/>
  <c r="AS63" i="11"/>
  <c r="AR63" i="11"/>
  <c r="AQ63" i="11"/>
  <c r="AP63" i="11"/>
  <c r="AO63" i="11"/>
  <c r="AN63" i="11"/>
  <c r="AM63" i="11"/>
  <c r="AL63" i="11"/>
  <c r="AG63" i="11"/>
  <c r="AD63" i="11"/>
  <c r="AC63" i="11"/>
  <c r="AB63" i="11"/>
  <c r="AA63" i="11"/>
  <c r="Z63" i="11"/>
  <c r="U63" i="11"/>
  <c r="R63" i="11"/>
  <c r="Q63" i="11"/>
  <c r="P63" i="11"/>
  <c r="O63" i="11"/>
  <c r="N63" i="11"/>
  <c r="I63" i="11"/>
  <c r="AV59" i="11"/>
  <c r="AU59" i="11"/>
  <c r="AT59" i="11"/>
  <c r="AQ59" i="11"/>
  <c r="AN59" i="11"/>
  <c r="AL59" i="11"/>
  <c r="AJ59" i="11"/>
  <c r="AH59" i="11"/>
  <c r="Z59" i="11"/>
  <c r="X59" i="11"/>
  <c r="V59" i="11"/>
  <c r="L59" i="11"/>
  <c r="J59" i="11"/>
  <c r="AR59" i="11"/>
  <c r="AP59" i="11"/>
  <c r="AO59" i="11"/>
  <c r="AM59" i="11"/>
  <c r="AI59" i="11"/>
  <c r="AF59" i="11"/>
  <c r="AD59" i="11"/>
  <c r="AA59" i="11"/>
  <c r="T59" i="11"/>
  <c r="R59" i="11"/>
  <c r="O59" i="11"/>
  <c r="AU55" i="11"/>
  <c r="AT55" i="11"/>
  <c r="AS55" i="11"/>
  <c r="AM55" i="11"/>
  <c r="AK55" i="11"/>
  <c r="AJ55" i="11"/>
  <c r="AI55" i="11"/>
  <c r="AH55" i="11"/>
  <c r="Y55" i="11"/>
  <c r="X55" i="11"/>
  <c r="W55" i="11"/>
  <c r="V55" i="11"/>
  <c r="O55" i="11"/>
  <c r="K55" i="11"/>
  <c r="J55" i="11"/>
  <c r="I55" i="11"/>
  <c r="E54" i="11"/>
  <c r="E117" i="11" s="1"/>
  <c r="AV55" i="11"/>
  <c r="AO55" i="11"/>
  <c r="AN55" i="11"/>
  <c r="AE55" i="11"/>
  <c r="AC55" i="11"/>
  <c r="AB55" i="11"/>
  <c r="AA55" i="11"/>
  <c r="U55" i="11"/>
  <c r="P55" i="11"/>
  <c r="N55" i="11"/>
  <c r="M55" i="11"/>
  <c r="L55" i="11"/>
  <c r="AV51" i="11"/>
  <c r="AU51" i="11"/>
  <c r="AT51" i="11"/>
  <c r="AO51" i="11"/>
  <c r="AN51" i="11"/>
  <c r="AL51" i="11"/>
  <c r="AJ51" i="11"/>
  <c r="AI51" i="11"/>
  <c r="AH51" i="11"/>
  <c r="AC51" i="11"/>
  <c r="AB51" i="11"/>
  <c r="Z51" i="11"/>
  <c r="Y51" i="11"/>
  <c r="X51" i="11"/>
  <c r="W51" i="11"/>
  <c r="V51" i="11"/>
  <c r="Q51" i="11"/>
  <c r="P51" i="11"/>
  <c r="N51" i="11"/>
  <c r="M51" i="11"/>
  <c r="L51" i="11"/>
  <c r="J51" i="11"/>
  <c r="E50" i="11"/>
  <c r="AP51" i="11"/>
  <c r="AM51" i="11"/>
  <c r="AK51" i="11"/>
  <c r="AA51" i="11"/>
  <c r="U51" i="11"/>
  <c r="T51" i="11"/>
  <c r="O51" i="11"/>
  <c r="K51" i="11"/>
  <c r="AV47" i="11"/>
  <c r="AT47" i="11"/>
  <c r="AQ47" i="11"/>
  <c r="AP47" i="11"/>
  <c r="AO47" i="11"/>
  <c r="AJ47" i="11"/>
  <c r="AI47" i="11"/>
  <c r="AH47" i="11"/>
  <c r="AE47" i="11"/>
  <c r="AD47" i="11"/>
  <c r="AC47" i="11"/>
  <c r="AA47" i="11"/>
  <c r="X47" i="11"/>
  <c r="R47" i="11"/>
  <c r="Q47" i="11"/>
  <c r="O47" i="11"/>
  <c r="L47" i="11"/>
  <c r="E46" i="11"/>
  <c r="AN47" i="11"/>
  <c r="AB47" i="11"/>
  <c r="W47" i="11"/>
  <c r="V47" i="11"/>
  <c r="P47" i="11"/>
  <c r="I47" i="11"/>
  <c r="AV43" i="11"/>
  <c r="AU43" i="11"/>
  <c r="AQ43" i="11"/>
  <c r="AP43" i="11"/>
  <c r="AL43" i="11"/>
  <c r="AK43" i="11"/>
  <c r="AJ43" i="11"/>
  <c r="AI43" i="11"/>
  <c r="AF43" i="11"/>
  <c r="AE43" i="11"/>
  <c r="AD43" i="11"/>
  <c r="Z43" i="11"/>
  <c r="Y43" i="11"/>
  <c r="X43" i="11"/>
  <c r="W43" i="11"/>
  <c r="T43" i="11"/>
  <c r="S43" i="11"/>
  <c r="R43" i="11"/>
  <c r="N43" i="11"/>
  <c r="M43" i="11"/>
  <c r="E42" i="11"/>
  <c r="E114" i="11" s="1"/>
  <c r="AT43" i="11"/>
  <c r="AS43" i="11"/>
  <c r="AO43" i="11"/>
  <c r="AN43" i="11"/>
  <c r="AM43" i="11"/>
  <c r="AG43" i="11"/>
  <c r="AC43" i="11"/>
  <c r="AB43" i="11"/>
  <c r="AA43" i="11"/>
  <c r="Q43" i="11"/>
  <c r="P43" i="11"/>
  <c r="O43" i="11"/>
  <c r="L43" i="11"/>
  <c r="K43" i="11"/>
  <c r="J43" i="11"/>
  <c r="AT93" i="11"/>
  <c r="AS93" i="11"/>
  <c r="AR93" i="11"/>
  <c r="AN93" i="11"/>
  <c r="AM93" i="11"/>
  <c r="AL93" i="11"/>
  <c r="AK93" i="11"/>
  <c r="AH93" i="11"/>
  <c r="AG93" i="11"/>
  <c r="AF93" i="11"/>
  <c r="AE93" i="11"/>
  <c r="AA93" i="11"/>
  <c r="V93" i="11"/>
  <c r="U93" i="11"/>
  <c r="T93" i="11"/>
  <c r="P93" i="11"/>
  <c r="O93" i="11"/>
  <c r="I93" i="11"/>
  <c r="AV93" i="11"/>
  <c r="AU93" i="11"/>
  <c r="AQ93" i="11"/>
  <c r="AP93" i="11"/>
  <c r="AO93" i="11"/>
  <c r="AD93" i="11"/>
  <c r="Z93" i="11"/>
  <c r="Y93" i="11"/>
  <c r="X93" i="11"/>
  <c r="W93" i="11"/>
  <c r="Q93" i="11"/>
  <c r="N93" i="11"/>
  <c r="M93" i="11"/>
  <c r="L93" i="11"/>
  <c r="K93" i="11"/>
  <c r="J93" i="11"/>
  <c r="AT89" i="11"/>
  <c r="AS89" i="11"/>
  <c r="AR89" i="11"/>
  <c r="AP89" i="11"/>
  <c r="AN89" i="11"/>
  <c r="AM89" i="11"/>
  <c r="AL89" i="11"/>
  <c r="AI89" i="11"/>
  <c r="AH89" i="11"/>
  <c r="AG89" i="11"/>
  <c r="AB89" i="11"/>
  <c r="AA89" i="11"/>
  <c r="Z89" i="11"/>
  <c r="V89" i="11"/>
  <c r="U89" i="11"/>
  <c r="T89" i="11"/>
  <c r="P89" i="11"/>
  <c r="O89" i="11"/>
  <c r="N89" i="11"/>
  <c r="J89" i="11"/>
  <c r="I89" i="11"/>
  <c r="AV89" i="11"/>
  <c r="AK89" i="11"/>
  <c r="AJ89" i="11"/>
  <c r="AF89" i="11"/>
  <c r="AE89" i="11"/>
  <c r="Y89" i="11"/>
  <c r="S89" i="11"/>
  <c r="R89" i="11"/>
  <c r="M89" i="11"/>
  <c r="L89" i="11"/>
  <c r="AU85" i="11"/>
  <c r="AT85" i="11"/>
  <c r="AS85" i="11"/>
  <c r="AQ85" i="11"/>
  <c r="AO85" i="11"/>
  <c r="AM85" i="11"/>
  <c r="AI85" i="11"/>
  <c r="AH85" i="11"/>
  <c r="AG85" i="11"/>
  <c r="AE85" i="11"/>
  <c r="AC85" i="11"/>
  <c r="W85" i="11"/>
  <c r="V85" i="11"/>
  <c r="U85" i="11"/>
  <c r="S85" i="11"/>
  <c r="Q85" i="11"/>
  <c r="O85" i="11"/>
  <c r="K85" i="11"/>
  <c r="J85" i="11"/>
  <c r="AR85" i="11"/>
  <c r="AN85" i="11"/>
  <c r="AL85" i="11"/>
  <c r="AK85" i="11"/>
  <c r="AF85" i="11"/>
  <c r="AA85" i="11"/>
  <c r="Z85" i="11"/>
  <c r="Y85" i="11"/>
  <c r="T85" i="11"/>
  <c r="N85" i="11"/>
  <c r="M85" i="11"/>
  <c r="I85" i="11"/>
  <c r="AV81" i="11"/>
  <c r="AU81" i="11"/>
  <c r="AR81" i="11"/>
  <c r="AQ81" i="11"/>
  <c r="AP81" i="11"/>
  <c r="AK81" i="11"/>
  <c r="AJ81" i="11"/>
  <c r="AI81" i="11"/>
  <c r="AD81" i="11"/>
  <c r="Y81" i="11"/>
  <c r="X81" i="11"/>
  <c r="W81" i="11"/>
  <c r="T81" i="11"/>
  <c r="S81" i="11"/>
  <c r="R81" i="11"/>
  <c r="M81" i="11"/>
  <c r="L81" i="11"/>
  <c r="K81" i="11"/>
  <c r="I80" i="11"/>
  <c r="AT81" i="11"/>
  <c r="AS81" i="11"/>
  <c r="AM81" i="11"/>
  <c r="AL81" i="11"/>
  <c r="AH81" i="11"/>
  <c r="AG81" i="11"/>
  <c r="AF81" i="11"/>
  <c r="AC81" i="11"/>
  <c r="AA81" i="11"/>
  <c r="Z81" i="11"/>
  <c r="V81" i="11"/>
  <c r="U81" i="11"/>
  <c r="Q81" i="11"/>
  <c r="P81" i="11"/>
  <c r="O81" i="11"/>
  <c r="N81" i="11"/>
  <c r="AS28" i="11"/>
  <c r="AR28" i="11"/>
  <c r="AQ28" i="11"/>
  <c r="AG28" i="11"/>
  <c r="AF28" i="11"/>
  <c r="AE28" i="11"/>
  <c r="Z28" i="11"/>
  <c r="Y28" i="11"/>
  <c r="X28" i="11"/>
  <c r="U28" i="11"/>
  <c r="T28" i="11"/>
  <c r="S28" i="11"/>
  <c r="R28" i="11"/>
  <c r="Q28" i="11"/>
  <c r="I28" i="11"/>
  <c r="AV28" i="11"/>
  <c r="AU28" i="11"/>
  <c r="AN28" i="11"/>
  <c r="AL28" i="11"/>
  <c r="AK28" i="11"/>
  <c r="AJ28" i="11"/>
  <c r="AI28" i="11"/>
  <c r="AH28" i="11"/>
  <c r="W28" i="11"/>
  <c r="V28" i="11"/>
  <c r="M28" i="11"/>
  <c r="L28" i="11"/>
  <c r="K28" i="11"/>
  <c r="AS24" i="11"/>
  <c r="AO24" i="11"/>
  <c r="AM24" i="11"/>
  <c r="AL24" i="11"/>
  <c r="AK24" i="11"/>
  <c r="AG24" i="11"/>
  <c r="AF24" i="11"/>
  <c r="AC24" i="11"/>
  <c r="AB24" i="11"/>
  <c r="AA24" i="11"/>
  <c r="Z24" i="11"/>
  <c r="Y24" i="11"/>
  <c r="U24" i="11"/>
  <c r="Q24" i="11"/>
  <c r="P24" i="11"/>
  <c r="O24" i="11"/>
  <c r="N24" i="11"/>
  <c r="M24" i="11"/>
  <c r="K24" i="11"/>
  <c r="J24" i="11"/>
  <c r="AP24" i="11"/>
  <c r="Q20" i="2" l="1"/>
  <c r="P20" i="2"/>
  <c r="BG20" i="2" s="1"/>
  <c r="C109" i="11"/>
  <c r="C12" i="11" s="1"/>
  <c r="E110" i="11"/>
  <c r="I23" i="11"/>
  <c r="I110" i="11" s="1"/>
  <c r="AJ46" i="11"/>
  <c r="AJ115" i="11" s="1"/>
  <c r="E115" i="11"/>
  <c r="AQ84" i="11"/>
  <c r="AQ124" i="11" s="1"/>
  <c r="E124" i="11"/>
  <c r="T27" i="11"/>
  <c r="T111" i="11" s="1"/>
  <c r="E111" i="11"/>
  <c r="AE58" i="11"/>
  <c r="AE118" i="11" s="1"/>
  <c r="E118" i="11"/>
  <c r="AR92" i="11"/>
  <c r="AR126" i="11" s="1"/>
  <c r="E126" i="11"/>
  <c r="L80" i="11"/>
  <c r="L123" i="11" s="1"/>
  <c r="E123" i="11"/>
  <c r="AV88" i="11"/>
  <c r="AV125" i="11" s="1"/>
  <c r="E125" i="11"/>
  <c r="AI50" i="11"/>
  <c r="AI116" i="11" s="1"/>
  <c r="E116" i="11"/>
  <c r="I62" i="11"/>
  <c r="I119" i="11" s="1"/>
  <c r="I92" i="11"/>
  <c r="I126" i="11" s="1"/>
  <c r="Y80" i="11"/>
  <c r="Y123" i="11" s="1"/>
  <c r="AN58" i="11"/>
  <c r="AN118" i="11" s="1"/>
  <c r="AV58" i="11"/>
  <c r="AV118" i="11" s="1"/>
  <c r="AU62" i="11"/>
  <c r="AU119" i="11" s="1"/>
  <c r="Q27" i="11"/>
  <c r="Q111" i="11" s="1"/>
  <c r="AN80" i="11"/>
  <c r="AN123" i="11" s="1"/>
  <c r="X80" i="11"/>
  <c r="X123" i="11" s="1"/>
  <c r="Z46" i="11"/>
  <c r="Z115" i="11" s="1"/>
  <c r="AG46" i="11"/>
  <c r="AG115" i="11" s="1"/>
  <c r="L58" i="11"/>
  <c r="L118" i="11" s="1"/>
  <c r="AI46" i="11"/>
  <c r="AI115" i="11" s="1"/>
  <c r="J54" i="11"/>
  <c r="J117" i="11" s="1"/>
  <c r="AI62" i="11"/>
  <c r="AI119" i="11" s="1"/>
  <c r="K54" i="11"/>
  <c r="K117" i="11" s="1"/>
  <c r="AJ62" i="11"/>
  <c r="AJ119" i="11" s="1"/>
  <c r="AO80" i="11"/>
  <c r="AO123" i="11" s="1"/>
  <c r="L54" i="11"/>
  <c r="L117" i="11" s="1"/>
  <c r="R27" i="11"/>
  <c r="R111" i="11" s="1"/>
  <c r="AB80" i="11"/>
  <c r="AB123" i="11" s="1"/>
  <c r="AR46" i="11"/>
  <c r="AR115" i="11" s="1"/>
  <c r="AL27" i="11"/>
  <c r="AL111" i="11" s="1"/>
  <c r="AK62" i="11"/>
  <c r="AK119" i="11" s="1"/>
  <c r="AV27" i="11"/>
  <c r="AV111" i="11" s="1"/>
  <c r="J80" i="11"/>
  <c r="J123" i="11" s="1"/>
  <c r="AT27" i="11"/>
  <c r="AT111" i="11" s="1"/>
  <c r="AU27" i="11"/>
  <c r="AU111" i="11" s="1"/>
  <c r="AT62" i="11"/>
  <c r="AT119" i="11" s="1"/>
  <c r="AV62" i="11"/>
  <c r="AV119" i="11" s="1"/>
  <c r="O54" i="11"/>
  <c r="O117" i="11" s="1"/>
  <c r="N80" i="11"/>
  <c r="N123" i="11" s="1"/>
  <c r="AR84" i="11"/>
  <c r="AR124" i="11" s="1"/>
  <c r="T88" i="11"/>
  <c r="T125" i="11" s="1"/>
  <c r="S92" i="11"/>
  <c r="S126" i="11" s="1"/>
  <c r="AD54" i="11"/>
  <c r="AD117" i="11" s="1"/>
  <c r="AH54" i="11"/>
  <c r="AH117" i="11" s="1"/>
  <c r="X58" i="11"/>
  <c r="X118" i="11" s="1"/>
  <c r="AK80" i="11"/>
  <c r="AK123" i="11" s="1"/>
  <c r="AG80" i="11"/>
  <c r="AG123" i="11" s="1"/>
  <c r="AG54" i="11"/>
  <c r="AG117" i="11" s="1"/>
  <c r="AK54" i="11"/>
  <c r="AK117" i="11" s="1"/>
  <c r="X27" i="11"/>
  <c r="X111" i="11" s="1"/>
  <c r="AF27" i="11"/>
  <c r="AF111" i="11" s="1"/>
  <c r="AH80" i="11"/>
  <c r="AH123" i="11" s="1"/>
  <c r="AQ46" i="11"/>
  <c r="AQ115" i="11" s="1"/>
  <c r="AM54" i="11"/>
  <c r="AM117" i="11" s="1"/>
  <c r="AS23" i="11"/>
  <c r="AS110" i="11" s="1"/>
  <c r="AA80" i="11"/>
  <c r="AA123" i="11" s="1"/>
  <c r="AF80" i="11"/>
  <c r="AF123" i="11" s="1"/>
  <c r="W88" i="11"/>
  <c r="W125" i="11" s="1"/>
  <c r="AI54" i="11"/>
  <c r="AI117" i="11" s="1"/>
  <c r="T80" i="11"/>
  <c r="T123" i="11" s="1"/>
  <c r="Y27" i="11"/>
  <c r="Y111" i="11" s="1"/>
  <c r="AG27" i="11"/>
  <c r="AG111" i="11" s="1"/>
  <c r="AJ80" i="11"/>
  <c r="AJ123" i="11" s="1"/>
  <c r="AQ80" i="11"/>
  <c r="AQ123" i="11" s="1"/>
  <c r="I54" i="11"/>
  <c r="I117" i="11" s="1"/>
  <c r="V88" i="11"/>
  <c r="V125" i="11" s="1"/>
  <c r="AC88" i="11"/>
  <c r="AC125" i="11" s="1"/>
  <c r="Y23" i="11"/>
  <c r="Y110" i="11" s="1"/>
  <c r="K50" i="11"/>
  <c r="K116" i="11" s="1"/>
  <c r="X62" i="11"/>
  <c r="X119" i="11" s="1"/>
  <c r="M50" i="11"/>
  <c r="M116" i="11" s="1"/>
  <c r="AP23" i="11"/>
  <c r="AP110" i="11" s="1"/>
  <c r="AD27" i="11"/>
  <c r="AD111" i="11" s="1"/>
  <c r="M27" i="11"/>
  <c r="M111" i="11" s="1"/>
  <c r="AO88" i="11"/>
  <c r="AO125" i="11" s="1"/>
  <c r="J46" i="11"/>
  <c r="J115" i="11" s="1"/>
  <c r="AH46" i="11"/>
  <c r="AH115" i="11" s="1"/>
  <c r="AT50" i="11"/>
  <c r="AT116" i="11" s="1"/>
  <c r="AN54" i="11"/>
  <c r="AN117" i="11" s="1"/>
  <c r="L62" i="11"/>
  <c r="L119" i="11" s="1"/>
  <c r="AA88" i="11"/>
  <c r="AA125" i="11" s="1"/>
  <c r="AF88" i="11"/>
  <c r="AF125" i="11" s="1"/>
  <c r="J50" i="11"/>
  <c r="J116" i="11" s="1"/>
  <c r="W62" i="11"/>
  <c r="W119" i="11" s="1"/>
  <c r="AG88" i="11"/>
  <c r="AG125" i="11" s="1"/>
  <c r="AA23" i="11"/>
  <c r="AA110" i="11" s="1"/>
  <c r="AH88" i="11"/>
  <c r="AH125" i="11" s="1"/>
  <c r="AC23" i="11"/>
  <c r="AC110" i="11" s="1"/>
  <c r="L27" i="11"/>
  <c r="L111" i="11" s="1"/>
  <c r="AM50" i="11"/>
  <c r="AM116" i="11" s="1"/>
  <c r="AQ23" i="11"/>
  <c r="AQ110" i="11" s="1"/>
  <c r="J27" i="11"/>
  <c r="J111" i="11" s="1"/>
  <c r="U27" i="11"/>
  <c r="U111" i="11" s="1"/>
  <c r="AP88" i="11"/>
  <c r="AP125" i="11" s="1"/>
  <c r="M46" i="11"/>
  <c r="M115" i="11" s="1"/>
  <c r="AO46" i="11"/>
  <c r="AO115" i="11" s="1"/>
  <c r="Y50" i="11"/>
  <c r="Y116" i="11" s="1"/>
  <c r="AU50" i="11"/>
  <c r="AU116" i="11" s="1"/>
  <c r="M62" i="11"/>
  <c r="M119" i="11" s="1"/>
  <c r="O23" i="11"/>
  <c r="O110" i="11" s="1"/>
  <c r="Q23" i="11"/>
  <c r="Q110" i="11" s="1"/>
  <c r="AE88" i="11"/>
  <c r="AE125" i="11" s="1"/>
  <c r="Z23" i="11"/>
  <c r="Z110" i="11" s="1"/>
  <c r="Z27" i="11"/>
  <c r="Z111" i="11" s="1"/>
  <c r="AM88" i="11"/>
  <c r="AM125" i="11" s="1"/>
  <c r="AR23" i="11"/>
  <c r="AR110" i="11" s="1"/>
  <c r="AE27" i="11"/>
  <c r="AE111" i="11" s="1"/>
  <c r="O80" i="11"/>
  <c r="O123" i="11" s="1"/>
  <c r="AR88" i="11"/>
  <c r="AR125" i="11" s="1"/>
  <c r="AN42" i="11"/>
  <c r="AN114" i="11" s="1"/>
  <c r="AP46" i="11"/>
  <c r="AP115" i="11" s="1"/>
  <c r="Z50" i="11"/>
  <c r="Z116" i="11" s="1"/>
  <c r="AJ58" i="11"/>
  <c r="AJ118" i="11" s="1"/>
  <c r="AV84" i="11"/>
  <c r="AV124" i="11" s="1"/>
  <c r="AM84" i="11"/>
  <c r="AM124" i="11" s="1"/>
  <c r="Z42" i="11"/>
  <c r="Z114" i="11" s="1"/>
  <c r="AE42" i="11"/>
  <c r="AE114" i="11" s="1"/>
  <c r="S50" i="11"/>
  <c r="S116" i="11" s="1"/>
  <c r="AS50" i="11"/>
  <c r="AS116" i="11" s="1"/>
  <c r="AJ50" i="11"/>
  <c r="AJ116" i="11" s="1"/>
  <c r="AC54" i="11"/>
  <c r="AC117" i="11" s="1"/>
  <c r="AK42" i="11"/>
  <c r="AK114" i="11" s="1"/>
  <c r="AK50" i="11"/>
  <c r="AK116" i="11" s="1"/>
  <c r="K84" i="11"/>
  <c r="K124" i="11" s="1"/>
  <c r="AO42" i="11"/>
  <c r="AO114" i="11" s="1"/>
  <c r="AP42" i="11"/>
  <c r="AP114" i="11" s="1"/>
  <c r="M92" i="11"/>
  <c r="M126" i="11" s="1"/>
  <c r="M42" i="11"/>
  <c r="M114" i="11" s="1"/>
  <c r="AQ42" i="11"/>
  <c r="AQ114" i="11" s="1"/>
  <c r="N50" i="11"/>
  <c r="N116" i="11" s="1"/>
  <c r="AV50" i="11"/>
  <c r="AV116" i="11" s="1"/>
  <c r="X23" i="11"/>
  <c r="X110" i="11" s="1"/>
  <c r="AF23" i="11"/>
  <c r="AF110" i="11" s="1"/>
  <c r="AK27" i="11"/>
  <c r="AK111" i="11" s="1"/>
  <c r="M80" i="11"/>
  <c r="M123" i="11" s="1"/>
  <c r="AR80" i="11"/>
  <c r="AR123" i="11" s="1"/>
  <c r="AI80" i="11"/>
  <c r="AI123" i="11" s="1"/>
  <c r="L84" i="11"/>
  <c r="L124" i="11" s="1"/>
  <c r="W84" i="11"/>
  <c r="W124" i="11" s="1"/>
  <c r="AJ88" i="11"/>
  <c r="AJ125" i="11" s="1"/>
  <c r="N92" i="11"/>
  <c r="N126" i="11" s="1"/>
  <c r="N42" i="11"/>
  <c r="N114" i="11" s="1"/>
  <c r="AI42" i="11"/>
  <c r="AI114" i="11" s="1"/>
  <c r="R42" i="11"/>
  <c r="R114" i="11" s="1"/>
  <c r="AU42" i="11"/>
  <c r="AU114" i="11" s="1"/>
  <c r="AB50" i="11"/>
  <c r="AB116" i="11" s="1"/>
  <c r="U50" i="11"/>
  <c r="U116" i="11" s="1"/>
  <c r="AJ54" i="11"/>
  <c r="AJ117" i="11" s="1"/>
  <c r="P54" i="11"/>
  <c r="P117" i="11" s="1"/>
  <c r="AO54" i="11"/>
  <c r="AO117" i="11" s="1"/>
  <c r="AJ84" i="11"/>
  <c r="AJ124" i="11" s="1"/>
  <c r="Y84" i="11"/>
  <c r="Y124" i="11" s="1"/>
  <c r="AK88" i="11"/>
  <c r="AK125" i="11" s="1"/>
  <c r="Y92" i="11"/>
  <c r="Y126" i="11" s="1"/>
  <c r="AJ42" i="11"/>
  <c r="AJ114" i="11" s="1"/>
  <c r="S42" i="11"/>
  <c r="S114" i="11" s="1"/>
  <c r="AV42" i="11"/>
  <c r="AV114" i="11" s="1"/>
  <c r="O46" i="11"/>
  <c r="O115" i="11" s="1"/>
  <c r="P46" i="11"/>
  <c r="P115" i="11" s="1"/>
  <c r="AF50" i="11"/>
  <c r="AF116" i="11" s="1"/>
  <c r="V50" i="11"/>
  <c r="V116" i="11" s="1"/>
  <c r="V54" i="11"/>
  <c r="V117" i="11" s="1"/>
  <c r="AT54" i="11"/>
  <c r="AT117" i="11" s="1"/>
  <c r="AL80" i="11"/>
  <c r="AL123" i="11" s="1"/>
  <c r="Z84" i="11"/>
  <c r="Z124" i="11" s="1"/>
  <c r="AD88" i="11"/>
  <c r="AD125" i="11" s="1"/>
  <c r="M88" i="11"/>
  <c r="M125" i="11" s="1"/>
  <c r="AL88" i="11"/>
  <c r="AL125" i="11" s="1"/>
  <c r="AC92" i="11"/>
  <c r="AC126" i="11" s="1"/>
  <c r="Z92" i="11"/>
  <c r="Z126" i="11" s="1"/>
  <c r="AL42" i="11"/>
  <c r="AL114" i="11" s="1"/>
  <c r="X42" i="11"/>
  <c r="X114" i="11" s="1"/>
  <c r="Q46" i="11"/>
  <c r="Q115" i="11" s="1"/>
  <c r="W50" i="11"/>
  <c r="W116" i="11" s="1"/>
  <c r="R54" i="11"/>
  <c r="R117" i="11" s="1"/>
  <c r="W54" i="11"/>
  <c r="W117" i="11" s="1"/>
  <c r="AU54" i="11"/>
  <c r="AU117" i="11" s="1"/>
  <c r="AR58" i="11"/>
  <c r="AR118" i="11" s="1"/>
  <c r="AU80" i="11"/>
  <c r="AU123" i="11" s="1"/>
  <c r="P84" i="11"/>
  <c r="P124" i="11" s="1"/>
  <c r="AI84" i="11"/>
  <c r="AI124" i="11" s="1"/>
  <c r="N88" i="11"/>
  <c r="N125" i="11" s="1"/>
  <c r="AS88" i="11"/>
  <c r="AS125" i="11" s="1"/>
  <c r="AK92" i="11"/>
  <c r="AK126" i="11" s="1"/>
  <c r="Y42" i="11"/>
  <c r="Y114" i="11" s="1"/>
  <c r="T46" i="11"/>
  <c r="T115" i="11" s="1"/>
  <c r="R46" i="11"/>
  <c r="R115" i="11" s="1"/>
  <c r="AC50" i="11"/>
  <c r="AC116" i="11" s="1"/>
  <c r="S54" i="11"/>
  <c r="S117" i="11" s="1"/>
  <c r="AR54" i="11"/>
  <c r="AR117" i="11" s="1"/>
  <c r="Y54" i="11"/>
  <c r="Y117" i="11" s="1"/>
  <c r="AV54" i="11"/>
  <c r="AV117" i="11" s="1"/>
  <c r="M84" i="11"/>
  <c r="M124" i="11" s="1"/>
  <c r="N84" i="11"/>
  <c r="N124" i="11" s="1"/>
  <c r="L42" i="11"/>
  <c r="L114" i="11" s="1"/>
  <c r="AD84" i="11"/>
  <c r="AD124" i="11" s="1"/>
  <c r="AK23" i="11"/>
  <c r="AK110" i="11" s="1"/>
  <c r="AL23" i="11"/>
  <c r="AL110" i="11" s="1"/>
  <c r="M23" i="11"/>
  <c r="M110" i="11" s="1"/>
  <c r="AM23" i="11"/>
  <c r="AM110" i="11" s="1"/>
  <c r="K80" i="11"/>
  <c r="K123" i="11" s="1"/>
  <c r="AV80" i="11"/>
  <c r="AV123" i="11" s="1"/>
  <c r="R84" i="11"/>
  <c r="R124" i="11" s="1"/>
  <c r="AK84" i="11"/>
  <c r="AK124" i="11" s="1"/>
  <c r="O88" i="11"/>
  <c r="O125" i="11" s="1"/>
  <c r="AT88" i="11"/>
  <c r="AT125" i="11" s="1"/>
  <c r="AE92" i="11"/>
  <c r="AE126" i="11" s="1"/>
  <c r="AL92" i="11"/>
  <c r="AL126" i="11" s="1"/>
  <c r="T42" i="11"/>
  <c r="T114" i="11" s="1"/>
  <c r="AC42" i="11"/>
  <c r="AC114" i="11" s="1"/>
  <c r="X46" i="11"/>
  <c r="X115" i="11" s="1"/>
  <c r="AN50" i="11"/>
  <c r="AN116" i="11" s="1"/>
  <c r="AH50" i="11"/>
  <c r="AH116" i="11" s="1"/>
  <c r="AS54" i="11"/>
  <c r="AS117" i="11" s="1"/>
  <c r="AA54" i="11"/>
  <c r="AA117" i="11" s="1"/>
  <c r="Y62" i="11"/>
  <c r="Y119" i="11" s="1"/>
  <c r="AS84" i="11"/>
  <c r="AS124" i="11" s="1"/>
  <c r="AT84" i="11"/>
  <c r="AT124" i="11" s="1"/>
  <c r="K42" i="11"/>
  <c r="K114" i="11" s="1"/>
  <c r="AB84" i="11"/>
  <c r="AB124" i="11" s="1"/>
  <c r="AF42" i="11"/>
  <c r="AF114" i="11" s="1"/>
  <c r="T84" i="11"/>
  <c r="T124" i="11" s="1"/>
  <c r="AG23" i="11"/>
  <c r="AG110" i="11" s="1"/>
  <c r="K23" i="11"/>
  <c r="K110" i="11" s="1"/>
  <c r="N23" i="11"/>
  <c r="N110" i="11" s="1"/>
  <c r="AO23" i="11"/>
  <c r="AO110" i="11" s="1"/>
  <c r="K27" i="11"/>
  <c r="K111" i="11" s="1"/>
  <c r="S80" i="11"/>
  <c r="S123" i="11" s="1"/>
  <c r="S84" i="11"/>
  <c r="S124" i="11" s="1"/>
  <c r="AL84" i="11"/>
  <c r="AL124" i="11" s="1"/>
  <c r="K88" i="11"/>
  <c r="K125" i="11" s="1"/>
  <c r="AI88" i="11"/>
  <c r="AI125" i="11" s="1"/>
  <c r="U88" i="11"/>
  <c r="U125" i="11" s="1"/>
  <c r="AS92" i="11"/>
  <c r="AS126" i="11" s="1"/>
  <c r="W42" i="11"/>
  <c r="W114" i="11" s="1"/>
  <c r="AD42" i="11"/>
  <c r="AD114" i="11" s="1"/>
  <c r="AA46" i="11"/>
  <c r="AA115" i="11" s="1"/>
  <c r="P50" i="11"/>
  <c r="P116" i="11" s="1"/>
  <c r="X54" i="11"/>
  <c r="X117" i="11" s="1"/>
  <c r="AB54" i="11"/>
  <c r="AB117" i="11" s="1"/>
  <c r="K62" i="11"/>
  <c r="K119" i="11" s="1"/>
  <c r="T24" i="11"/>
  <c r="AE54" i="11"/>
  <c r="AE117" i="11" s="1"/>
  <c r="AV24" i="11"/>
  <c r="AV23" i="11"/>
  <c r="AV110" i="11" s="1"/>
  <c r="AI93" i="11"/>
  <c r="AI92" i="11"/>
  <c r="AI126" i="11" s="1"/>
  <c r="AS80" i="11"/>
  <c r="AS123" i="11" s="1"/>
  <c r="AF46" i="11"/>
  <c r="AF115" i="11" s="1"/>
  <c r="AF47" i="11"/>
  <c r="AC28" i="11"/>
  <c r="AC27" i="11"/>
  <c r="AC111" i="11" s="1"/>
  <c r="V80" i="11"/>
  <c r="V123" i="11" s="1"/>
  <c r="AT80" i="11"/>
  <c r="AT123" i="11" s="1"/>
  <c r="P85" i="11"/>
  <c r="AU88" i="11"/>
  <c r="AU125" i="11" s="1"/>
  <c r="AU89" i="11"/>
  <c r="U46" i="11"/>
  <c r="U115" i="11" s="1"/>
  <c r="U47" i="11"/>
  <c r="AS47" i="11"/>
  <c r="AS46" i="11"/>
  <c r="AS115" i="11" s="1"/>
  <c r="Z55" i="11"/>
  <c r="Z54" i="11"/>
  <c r="Z117" i="11" s="1"/>
  <c r="AQ24" i="11"/>
  <c r="AP28" i="11"/>
  <c r="AP27" i="11"/>
  <c r="AP111" i="11" s="1"/>
  <c r="X89" i="11"/>
  <c r="X88" i="11"/>
  <c r="X125" i="11" s="1"/>
  <c r="Q92" i="11"/>
  <c r="Q126" i="11" s="1"/>
  <c r="AO92" i="11"/>
  <c r="AO126" i="11" s="1"/>
  <c r="S93" i="11"/>
  <c r="M58" i="11"/>
  <c r="M118" i="11" s="1"/>
  <c r="M59" i="11"/>
  <c r="J28" i="11"/>
  <c r="AT28" i="11"/>
  <c r="AB81" i="11"/>
  <c r="R85" i="11"/>
  <c r="AJ85" i="11"/>
  <c r="AC89" i="11"/>
  <c r="U92" i="11"/>
  <c r="U126" i="11" s="1"/>
  <c r="AP92" i="11"/>
  <c r="AP126" i="11" s="1"/>
  <c r="O42" i="11"/>
  <c r="O114" i="11" s="1"/>
  <c r="AG42" i="11"/>
  <c r="AG114" i="11" s="1"/>
  <c r="K47" i="11"/>
  <c r="K46" i="11"/>
  <c r="K115" i="11" s="1"/>
  <c r="AU47" i="11"/>
  <c r="AU46" i="11"/>
  <c r="AU115" i="11" s="1"/>
  <c r="T47" i="11"/>
  <c r="J23" i="11"/>
  <c r="J110" i="11" s="1"/>
  <c r="V24" i="11"/>
  <c r="V23" i="11"/>
  <c r="V110" i="11" s="1"/>
  <c r="AH24" i="11"/>
  <c r="AH23" i="11"/>
  <c r="AH110" i="11" s="1"/>
  <c r="AT24" i="11"/>
  <c r="T23" i="11"/>
  <c r="T110" i="11" s="1"/>
  <c r="AD24" i="11"/>
  <c r="S27" i="11"/>
  <c r="S111" i="11" s="1"/>
  <c r="AI27" i="11"/>
  <c r="AI111" i="11" s="1"/>
  <c r="AC80" i="11"/>
  <c r="AC123" i="11" s="1"/>
  <c r="J81" i="11"/>
  <c r="U84" i="11"/>
  <c r="U124" i="11" s="1"/>
  <c r="AN84" i="11"/>
  <c r="AN124" i="11" s="1"/>
  <c r="L88" i="11"/>
  <c r="L125" i="11" s="1"/>
  <c r="K89" i="11"/>
  <c r="AD89" i="11"/>
  <c r="W92" i="11"/>
  <c r="W126" i="11" s="1"/>
  <c r="AQ92" i="11"/>
  <c r="AQ126" i="11" s="1"/>
  <c r="P42" i="11"/>
  <c r="P114" i="11" s="1"/>
  <c r="AS51" i="11"/>
  <c r="Q54" i="11"/>
  <c r="Q117" i="11" s="1"/>
  <c r="Q55" i="11"/>
  <c r="AJ24" i="11"/>
  <c r="AJ23" i="11"/>
  <c r="AJ110" i="11" s="1"/>
  <c r="P28" i="11"/>
  <c r="P27" i="11"/>
  <c r="P111" i="11" s="1"/>
  <c r="AB28" i="11"/>
  <c r="AB27" i="11"/>
  <c r="AB111" i="11" s="1"/>
  <c r="I123" i="11"/>
  <c r="U80" i="11"/>
  <c r="U123" i="11" s="1"/>
  <c r="AO28" i="11"/>
  <c r="AO27" i="11"/>
  <c r="AO111" i="11" s="1"/>
  <c r="R93" i="11"/>
  <c r="R92" i="11"/>
  <c r="R126" i="11" s="1"/>
  <c r="AL55" i="11"/>
  <c r="AL54" i="11"/>
  <c r="AL117" i="11" s="1"/>
  <c r="R23" i="11"/>
  <c r="R110" i="11" s="1"/>
  <c r="AP84" i="11"/>
  <c r="AP124" i="11" s="1"/>
  <c r="AP85" i="11"/>
  <c r="Y58" i="11"/>
  <c r="Y118" i="11" s="1"/>
  <c r="Y59" i="11"/>
  <c r="S23" i="11"/>
  <c r="S110" i="11" s="1"/>
  <c r="AR24" i="11"/>
  <c r="AH27" i="11"/>
  <c r="AH111" i="11" s="1"/>
  <c r="AD28" i="11"/>
  <c r="W23" i="11"/>
  <c r="W110" i="11" s="1"/>
  <c r="AI24" i="11"/>
  <c r="AI23" i="11"/>
  <c r="AI110" i="11" s="1"/>
  <c r="AU24" i="11"/>
  <c r="AU23" i="11"/>
  <c r="AU110" i="11" s="1"/>
  <c r="AE24" i="11"/>
  <c r="AJ27" i="11"/>
  <c r="AJ111" i="11" s="1"/>
  <c r="AG84" i="11"/>
  <c r="AG124" i="11" s="1"/>
  <c r="V84" i="11"/>
  <c r="V124" i="11" s="1"/>
  <c r="X92" i="11"/>
  <c r="X126" i="11" s="1"/>
  <c r="AR42" i="11"/>
  <c r="AR114" i="11" s="1"/>
  <c r="AR43" i="11"/>
  <c r="Q42" i="11"/>
  <c r="Q114" i="11" s="1"/>
  <c r="AM42" i="11"/>
  <c r="AM114" i="11" s="1"/>
  <c r="Y47" i="11"/>
  <c r="Y46" i="11"/>
  <c r="Y115" i="11" s="1"/>
  <c r="AK47" i="11"/>
  <c r="AK46" i="11"/>
  <c r="AK115" i="11" s="1"/>
  <c r="L46" i="11"/>
  <c r="L115" i="11" s="1"/>
  <c r="AV46" i="11"/>
  <c r="AV115" i="11" s="1"/>
  <c r="AD46" i="11"/>
  <c r="AD115" i="11" s="1"/>
  <c r="AC46" i="11"/>
  <c r="AC115" i="11" s="1"/>
  <c r="AB46" i="11"/>
  <c r="AB115" i="11" s="1"/>
  <c r="AN46" i="11"/>
  <c r="AN115" i="11" s="1"/>
  <c r="Z47" i="11"/>
  <c r="AR47" i="11"/>
  <c r="R51" i="11"/>
  <c r="R50" i="11"/>
  <c r="R116" i="11" s="1"/>
  <c r="AD51" i="11"/>
  <c r="AD50" i="11"/>
  <c r="AD116" i="11" s="1"/>
  <c r="AP54" i="11"/>
  <c r="AP117" i="11" s="1"/>
  <c r="AP55" i="11"/>
  <c r="M54" i="11"/>
  <c r="M117" i="11" s="1"/>
  <c r="R55" i="11"/>
  <c r="P58" i="11"/>
  <c r="P118" i="11" s="1"/>
  <c r="P59" i="11"/>
  <c r="AB58" i="11"/>
  <c r="AB118" i="11" s="1"/>
  <c r="AB59" i="11"/>
  <c r="X24" i="11"/>
  <c r="N47" i="11"/>
  <c r="N46" i="11"/>
  <c r="N115" i="11" s="1"/>
  <c r="AL47" i="11"/>
  <c r="AL46" i="11"/>
  <c r="AL115" i="11" s="1"/>
  <c r="I46" i="11"/>
  <c r="I115" i="11" s="1"/>
  <c r="T50" i="11"/>
  <c r="T116" i="11" s="1"/>
  <c r="AQ55" i="11"/>
  <c r="AQ54" i="11"/>
  <c r="AQ117" i="11" s="1"/>
  <c r="N54" i="11"/>
  <c r="N117" i="11" s="1"/>
  <c r="S55" i="11"/>
  <c r="AR55" i="11"/>
  <c r="J62" i="11"/>
  <c r="J119" i="11" s="1"/>
  <c r="J63" i="11"/>
  <c r="Q88" i="11"/>
  <c r="Q125" i="11" s="1"/>
  <c r="Q89" i="11"/>
  <c r="AH43" i="11"/>
  <c r="AH42" i="11"/>
  <c r="AH114" i="11" s="1"/>
  <c r="AR51" i="11"/>
  <c r="AR50" i="11"/>
  <c r="AR116" i="11" s="1"/>
  <c r="T54" i="11"/>
  <c r="T117" i="11" s="1"/>
  <c r="T55" i="11"/>
  <c r="AF54" i="11"/>
  <c r="AF117" i="11" s="1"/>
  <c r="AF55" i="11"/>
  <c r="L24" i="11"/>
  <c r="U43" i="11"/>
  <c r="U42" i="11"/>
  <c r="U114" i="11" s="1"/>
  <c r="AU92" i="11"/>
  <c r="AU126" i="11" s="1"/>
  <c r="S58" i="11"/>
  <c r="S118" i="11" s="1"/>
  <c r="S59" i="11"/>
  <c r="V43" i="11"/>
  <c r="V42" i="11"/>
  <c r="V114" i="11" s="1"/>
  <c r="X84" i="11"/>
  <c r="X124" i="11" s="1"/>
  <c r="X85" i="11"/>
  <c r="I43" i="11"/>
  <c r="I42" i="11"/>
  <c r="I114" i="11" s="1"/>
  <c r="R24" i="11"/>
  <c r="V27" i="11"/>
  <c r="V111" i="11" s="1"/>
  <c r="AJ93" i="11"/>
  <c r="AJ92" i="11"/>
  <c r="AJ126" i="11" s="1"/>
  <c r="AC93" i="11"/>
  <c r="S24" i="11"/>
  <c r="W27" i="11"/>
  <c r="W111" i="11" s="1"/>
  <c r="AN27" i="11"/>
  <c r="AN111" i="11" s="1"/>
  <c r="AB85" i="11"/>
  <c r="R88" i="11"/>
  <c r="R125" i="11" s="1"/>
  <c r="AM92" i="11"/>
  <c r="AM126" i="11" s="1"/>
  <c r="AA92" i="11"/>
  <c r="AA126" i="11" s="1"/>
  <c r="O92" i="11"/>
  <c r="O126" i="11" s="1"/>
  <c r="T92" i="11"/>
  <c r="T126" i="11" s="1"/>
  <c r="AG92" i="11"/>
  <c r="AG126" i="11" s="1"/>
  <c r="AV92" i="11"/>
  <c r="AV126" i="11" s="1"/>
  <c r="I51" i="11"/>
  <c r="I50" i="11"/>
  <c r="I116" i="11" s="1"/>
  <c r="AG50" i="11"/>
  <c r="AG116" i="11" s="1"/>
  <c r="AG51" i="11"/>
  <c r="L23" i="11"/>
  <c r="L110" i="11" s="1"/>
  <c r="AQ27" i="11"/>
  <c r="AQ111" i="11" s="1"/>
  <c r="AR27" i="11"/>
  <c r="AR111" i="11" s="1"/>
  <c r="P80" i="11"/>
  <c r="P123" i="11" s="1"/>
  <c r="AN81" i="11"/>
  <c r="AO84" i="11"/>
  <c r="AO124" i="11" s="1"/>
  <c r="AC84" i="11"/>
  <c r="AC124" i="11" s="1"/>
  <c r="Q84" i="11"/>
  <c r="Q124" i="11" s="1"/>
  <c r="AH84" i="11"/>
  <c r="AH124" i="11" s="1"/>
  <c r="AU84" i="11"/>
  <c r="AU124" i="11" s="1"/>
  <c r="AF84" i="11"/>
  <c r="AF124" i="11" s="1"/>
  <c r="AA84" i="11"/>
  <c r="AA124" i="11" s="1"/>
  <c r="AQ89" i="11"/>
  <c r="AQ88" i="11"/>
  <c r="AQ125" i="11" s="1"/>
  <c r="S88" i="11"/>
  <c r="S125" i="11" s="1"/>
  <c r="AD92" i="11"/>
  <c r="AD126" i="11" s="1"/>
  <c r="J47" i="11"/>
  <c r="AF51" i="11"/>
  <c r="P23" i="11"/>
  <c r="P110" i="11" s="1"/>
  <c r="AB23" i="11"/>
  <c r="AB110" i="11" s="1"/>
  <c r="AN23" i="11"/>
  <c r="AN110" i="11" s="1"/>
  <c r="AD23" i="11"/>
  <c r="AD110" i="11" s="1"/>
  <c r="AT23" i="11"/>
  <c r="AT110" i="11" s="1"/>
  <c r="W24" i="11"/>
  <c r="N28" i="11"/>
  <c r="N27" i="11"/>
  <c r="N111" i="11" s="1"/>
  <c r="I27" i="11"/>
  <c r="I111" i="11" s="1"/>
  <c r="AS27" i="11"/>
  <c r="AS111" i="11" s="1"/>
  <c r="AE80" i="11"/>
  <c r="AE123" i="11" s="1"/>
  <c r="AE81" i="11"/>
  <c r="Q80" i="11"/>
  <c r="Q123" i="11" s="1"/>
  <c r="AO81" i="11"/>
  <c r="I84" i="11"/>
  <c r="I124" i="11" s="1"/>
  <c r="AD85" i="11"/>
  <c r="AV85" i="11"/>
  <c r="K92" i="11"/>
  <c r="K126" i="11" s="1"/>
  <c r="AA42" i="11"/>
  <c r="AA114" i="11" s="1"/>
  <c r="AS42" i="11"/>
  <c r="AS114" i="11" s="1"/>
  <c r="V46" i="11"/>
  <c r="V115" i="11" s="1"/>
  <c r="AG47" i="11"/>
  <c r="AE23" i="11"/>
  <c r="AE110" i="11" s="1"/>
  <c r="AN24" i="11"/>
  <c r="O27" i="11"/>
  <c r="O111" i="11" s="1"/>
  <c r="O28" i="11"/>
  <c r="O129" i="11" s="1"/>
  <c r="AA27" i="11"/>
  <c r="AA111" i="11" s="1"/>
  <c r="AA28" i="11"/>
  <c r="AA129" i="11" s="1"/>
  <c r="AM27" i="11"/>
  <c r="AM111" i="11" s="1"/>
  <c r="AM28" i="11"/>
  <c r="O84" i="11"/>
  <c r="O124" i="11" s="1"/>
  <c r="J84" i="11"/>
  <c r="J124" i="11" s="1"/>
  <c r="AE84" i="11"/>
  <c r="AE124" i="11" s="1"/>
  <c r="L85" i="11"/>
  <c r="W89" i="11"/>
  <c r="AO89" i="11"/>
  <c r="P92" i="11"/>
  <c r="P126" i="11" s="1"/>
  <c r="AB92" i="11"/>
  <c r="AB126" i="11" s="1"/>
  <c r="AB93" i="11"/>
  <c r="AN92" i="11"/>
  <c r="AN126" i="11" s="1"/>
  <c r="L92" i="11"/>
  <c r="L126" i="11" s="1"/>
  <c r="AF92" i="11"/>
  <c r="AF126" i="11" s="1"/>
  <c r="J42" i="11"/>
  <c r="J114" i="11" s="1"/>
  <c r="AB42" i="11"/>
  <c r="AB114" i="11" s="1"/>
  <c r="AT42" i="11"/>
  <c r="AT114" i="11" s="1"/>
  <c r="S47" i="11"/>
  <c r="S46" i="11"/>
  <c r="S115" i="11" s="1"/>
  <c r="AE46" i="11"/>
  <c r="AE115" i="11" s="1"/>
  <c r="W46" i="11"/>
  <c r="W115" i="11" s="1"/>
  <c r="M47" i="11"/>
  <c r="AD55" i="11"/>
  <c r="AM46" i="11"/>
  <c r="AM115" i="11" s="1"/>
  <c r="AP80" i="11"/>
  <c r="AP123" i="11" s="1"/>
  <c r="AD80" i="11"/>
  <c r="AD123" i="11" s="1"/>
  <c r="R80" i="11"/>
  <c r="R123" i="11" s="1"/>
  <c r="AM80" i="11"/>
  <c r="AM123" i="11" s="1"/>
  <c r="AN88" i="11"/>
  <c r="AN125" i="11" s="1"/>
  <c r="AB88" i="11"/>
  <c r="AB125" i="11" s="1"/>
  <c r="P88" i="11"/>
  <c r="P125" i="11" s="1"/>
  <c r="AM47" i="11"/>
  <c r="L50" i="11"/>
  <c r="L116" i="11" s="1"/>
  <c r="Q50" i="11"/>
  <c r="Q116" i="11" s="1"/>
  <c r="X50" i="11"/>
  <c r="X116" i="11" s="1"/>
  <c r="AO50" i="11"/>
  <c r="AO116" i="11" s="1"/>
  <c r="S51" i="11"/>
  <c r="S63" i="11"/>
  <c r="S62" i="11"/>
  <c r="S119" i="11" s="1"/>
  <c r="AE63" i="11"/>
  <c r="AE62" i="11"/>
  <c r="AE119" i="11" s="1"/>
  <c r="U23" i="11"/>
  <c r="U110" i="11" s="1"/>
  <c r="W80" i="11"/>
  <c r="W123" i="11" s="1"/>
  <c r="I88" i="11"/>
  <c r="I125" i="11" s="1"/>
  <c r="Y88" i="11"/>
  <c r="Y125" i="11" s="1"/>
  <c r="AL50" i="11"/>
  <c r="AL116" i="11" s="1"/>
  <c r="AP50" i="11"/>
  <c r="AP116" i="11" s="1"/>
  <c r="U54" i="11"/>
  <c r="U117" i="11" s="1"/>
  <c r="AG55" i="11"/>
  <c r="Z80" i="11"/>
  <c r="Z123" i="11" s="1"/>
  <c r="J88" i="11"/>
  <c r="J125" i="11" s="1"/>
  <c r="Z88" i="11"/>
  <c r="Z125" i="11" s="1"/>
  <c r="J92" i="11"/>
  <c r="J126" i="11" s="1"/>
  <c r="V92" i="11"/>
  <c r="V126" i="11" s="1"/>
  <c r="AH92" i="11"/>
  <c r="AH126" i="11" s="1"/>
  <c r="AT92" i="11"/>
  <c r="AT126" i="11" s="1"/>
  <c r="AA50" i="11"/>
  <c r="AA116" i="11" s="1"/>
  <c r="K59" i="11"/>
  <c r="K58" i="11"/>
  <c r="K118" i="11" s="1"/>
  <c r="W58" i="11"/>
  <c r="W118" i="11" s="1"/>
  <c r="AU58" i="11"/>
  <c r="AU118" i="11" s="1"/>
  <c r="W59" i="11"/>
  <c r="V62" i="11"/>
  <c r="V119" i="11" s="1"/>
  <c r="V63" i="11"/>
  <c r="AK58" i="11"/>
  <c r="AK118" i="11" s="1"/>
  <c r="AK59" i="11"/>
  <c r="AT58" i="11"/>
  <c r="AT118" i="11" s="1"/>
  <c r="AH58" i="11"/>
  <c r="AH118" i="11" s="1"/>
  <c r="V58" i="11"/>
  <c r="V118" i="11" s="1"/>
  <c r="J58" i="11"/>
  <c r="J118" i="11" s="1"/>
  <c r="AA58" i="11"/>
  <c r="AA118" i="11" s="1"/>
  <c r="AP58" i="11"/>
  <c r="AP118" i="11" s="1"/>
  <c r="AT46" i="11"/>
  <c r="AT115" i="11" s="1"/>
  <c r="AE50" i="11"/>
  <c r="AE116" i="11" s="1"/>
  <c r="AE51" i="11"/>
  <c r="AQ50" i="11"/>
  <c r="AQ116" i="11" s="1"/>
  <c r="AQ51" i="11"/>
  <c r="O50" i="11"/>
  <c r="O116" i="11" s="1"/>
  <c r="AD58" i="11"/>
  <c r="AD118" i="11" s="1"/>
  <c r="AI58" i="11"/>
  <c r="AI118" i="11" s="1"/>
  <c r="Q59" i="11"/>
  <c r="Q58" i="11"/>
  <c r="Q118" i="11" s="1"/>
  <c r="AM58" i="11"/>
  <c r="AM118" i="11" s="1"/>
  <c r="AF58" i="11"/>
  <c r="AF118" i="11" s="1"/>
  <c r="N58" i="11"/>
  <c r="N118" i="11" s="1"/>
  <c r="Z58" i="11"/>
  <c r="Z118" i="11" s="1"/>
  <c r="AL58" i="11"/>
  <c r="AL118" i="11" s="1"/>
  <c r="T63" i="11"/>
  <c r="T62" i="11"/>
  <c r="T119" i="11" s="1"/>
  <c r="AF63" i="11"/>
  <c r="AF62" i="11"/>
  <c r="AF119" i="11" s="1"/>
  <c r="O58" i="11"/>
  <c r="O118" i="11" s="1"/>
  <c r="AH62" i="11"/>
  <c r="AH119" i="11" s="1"/>
  <c r="AH63" i="11"/>
  <c r="AC59" i="11"/>
  <c r="AC58" i="11"/>
  <c r="AC118" i="11" s="1"/>
  <c r="R58" i="11"/>
  <c r="R118" i="11" s="1"/>
  <c r="AE59" i="11"/>
  <c r="T58" i="11"/>
  <c r="T118" i="11" s="1"/>
  <c r="AQ58" i="11"/>
  <c r="AQ118" i="11" s="1"/>
  <c r="I59" i="11"/>
  <c r="I58" i="11"/>
  <c r="I118" i="11" s="1"/>
  <c r="U59" i="11"/>
  <c r="U58" i="11"/>
  <c r="U118" i="11" s="1"/>
  <c r="AG59" i="11"/>
  <c r="AG58" i="11"/>
  <c r="AG118" i="11" s="1"/>
  <c r="AS59" i="11"/>
  <c r="AS58" i="11"/>
  <c r="AS118" i="11" s="1"/>
  <c r="N59" i="11"/>
  <c r="N62" i="11"/>
  <c r="N119" i="11" s="1"/>
  <c r="Z62" i="11"/>
  <c r="Z119" i="11" s="1"/>
  <c r="AL62" i="11"/>
  <c r="AL119" i="11" s="1"/>
  <c r="AT63" i="11"/>
  <c r="O62" i="11"/>
  <c r="O119" i="11" s="1"/>
  <c r="AA62" i="11"/>
  <c r="AA119" i="11" s="1"/>
  <c r="AM62" i="11"/>
  <c r="AM119" i="11" s="1"/>
  <c r="K63" i="11"/>
  <c r="W63" i="11"/>
  <c r="AI63" i="11"/>
  <c r="AU63" i="11"/>
  <c r="AO58" i="11"/>
  <c r="AO118" i="11" s="1"/>
  <c r="P62" i="11"/>
  <c r="P119" i="11" s="1"/>
  <c r="AB62" i="11"/>
  <c r="AB119" i="11" s="1"/>
  <c r="AN62" i="11"/>
  <c r="AN119" i="11" s="1"/>
  <c r="L63" i="11"/>
  <c r="X63" i="11"/>
  <c r="AJ63" i="11"/>
  <c r="AV63" i="11"/>
  <c r="Q62" i="11"/>
  <c r="Q119" i="11" s="1"/>
  <c r="AC62" i="11"/>
  <c r="AC119" i="11" s="1"/>
  <c r="AO62" i="11"/>
  <c r="AO119" i="11" s="1"/>
  <c r="M63" i="11"/>
  <c r="Y63" i="11"/>
  <c r="AK63" i="11"/>
  <c r="R62" i="11"/>
  <c r="R119" i="11" s="1"/>
  <c r="AD62" i="11"/>
  <c r="AD119" i="11" s="1"/>
  <c r="AP62" i="11"/>
  <c r="AP119" i="11" s="1"/>
  <c r="AQ62" i="11"/>
  <c r="AQ119" i="11" s="1"/>
  <c r="AR62" i="11"/>
  <c r="AR119" i="11" s="1"/>
  <c r="U62" i="11"/>
  <c r="U119" i="11" s="1"/>
  <c r="AG62" i="11"/>
  <c r="AG119" i="11" s="1"/>
  <c r="AS62" i="11"/>
  <c r="AS119" i="11" s="1"/>
  <c r="BG21" i="2" l="1"/>
  <c r="I129" i="11"/>
  <c r="Z129" i="11"/>
  <c r="AT129" i="11"/>
  <c r="AL129" i="11"/>
  <c r="AK129" i="11"/>
  <c r="T129" i="11"/>
  <c r="S129" i="11"/>
  <c r="U129" i="11"/>
  <c r="L129" i="11"/>
  <c r="X129" i="11"/>
  <c r="Y129" i="11"/>
  <c r="AP129" i="11"/>
  <c r="AI129" i="11"/>
  <c r="AJ129" i="11"/>
  <c r="AQ129" i="11"/>
  <c r="M129" i="11"/>
  <c r="Q129" i="11"/>
  <c r="AU129" i="11"/>
  <c r="AF129" i="11"/>
  <c r="P129" i="11"/>
  <c r="V129" i="11"/>
  <c r="AC129" i="11"/>
  <c r="N129" i="11"/>
  <c r="AM129" i="11"/>
  <c r="W129" i="11"/>
  <c r="AG129" i="11"/>
  <c r="R129" i="11"/>
  <c r="AR129" i="11"/>
  <c r="AD129" i="11"/>
  <c r="K129" i="11"/>
  <c r="AS129" i="11"/>
  <c r="AH129" i="11"/>
  <c r="AV129" i="11"/>
  <c r="AO129" i="11"/>
  <c r="AN129" i="11"/>
  <c r="J129" i="11"/>
  <c r="AE129" i="11"/>
  <c r="AB129" i="11"/>
  <c r="C126" i="11"/>
  <c r="C118" i="11"/>
  <c r="C117" i="11"/>
  <c r="C111" i="11"/>
  <c r="C116" i="11"/>
  <c r="C115" i="11"/>
  <c r="C114" i="11"/>
  <c r="C123" i="11"/>
  <c r="C125" i="11"/>
  <c r="C110" i="11"/>
  <c r="C119" i="11"/>
  <c r="C124" i="11"/>
  <c r="C129" i="11" l="1"/>
  <c r="D129" i="11" s="1"/>
  <c r="D116" i="11"/>
  <c r="D111" i="11"/>
  <c r="D117" i="11"/>
  <c r="D118" i="11"/>
  <c r="D110" i="11"/>
  <c r="D115" i="11"/>
  <c r="D126" i="11"/>
  <c r="D125" i="11"/>
  <c r="D124" i="11"/>
  <c r="D119" i="11"/>
  <c r="D123" i="11"/>
  <c r="D114" i="11"/>
  <c r="C53" i="3" l="1"/>
  <c r="D18" i="3" l="1"/>
  <c r="C5" i="8"/>
  <c r="C6" i="8"/>
  <c r="C7" i="8"/>
  <c r="D19" i="9" l="1"/>
  <c r="I2" i="2"/>
  <c r="H95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AJ17" i="2"/>
  <c r="AF22" i="3" s="1"/>
  <c r="AK17" i="2"/>
  <c r="AG22" i="3" s="1"/>
  <c r="AL17" i="2"/>
  <c r="AH22" i="3" s="1"/>
  <c r="AM17" i="2"/>
  <c r="AI22" i="3" s="1"/>
  <c r="AN17" i="2"/>
  <c r="AJ22" i="3" s="1"/>
  <c r="AO17" i="2"/>
  <c r="AK22" i="3" s="1"/>
  <c r="AP17" i="2"/>
  <c r="AL22" i="3" s="1"/>
  <c r="AQ17" i="2"/>
  <c r="AM22" i="3" s="1"/>
  <c r="AR17" i="2"/>
  <c r="AN22" i="3" s="1"/>
  <c r="AS17" i="2"/>
  <c r="AO22" i="3" s="1"/>
  <c r="AT17" i="2"/>
  <c r="AP22" i="3" s="1"/>
  <c r="AU17" i="2"/>
  <c r="AQ22" i="3" s="1"/>
  <c r="AV17" i="2"/>
  <c r="AR22" i="3" s="1"/>
  <c r="AW17" i="2"/>
  <c r="AS22" i="3" s="1"/>
  <c r="AX17" i="2"/>
  <c r="AT22" i="3" s="1"/>
  <c r="AY17" i="2"/>
  <c r="AU22" i="3" s="1"/>
  <c r="AZ17" i="2"/>
  <c r="AV22" i="3" s="1"/>
  <c r="BA17" i="2"/>
  <c r="AW22" i="3" s="1"/>
  <c r="BB17" i="2"/>
  <c r="AX22" i="3" s="1"/>
  <c r="BC17" i="2"/>
  <c r="AY22" i="3" s="1"/>
  <c r="BD17" i="2"/>
  <c r="AZ22" i="3" s="1"/>
  <c r="BE17" i="2"/>
  <c r="BA22" i="3" s="1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AJ136" i="2"/>
  <c r="AK136" i="2"/>
  <c r="AG32" i="3" s="1"/>
  <c r="AL136" i="2"/>
  <c r="AH32" i="3" s="1"/>
  <c r="AM136" i="2"/>
  <c r="AI32" i="3" s="1"/>
  <c r="AN136" i="2"/>
  <c r="AO136" i="2"/>
  <c r="AP136" i="2"/>
  <c r="AL32" i="3" s="1"/>
  <c r="AQ136" i="2"/>
  <c r="AM32" i="3" s="1"/>
  <c r="AR136" i="2"/>
  <c r="AN32" i="3" s="1"/>
  <c r="AS136" i="2"/>
  <c r="AT136" i="2"/>
  <c r="AU136" i="2"/>
  <c r="AQ32" i="3" s="1"/>
  <c r="AV136" i="2"/>
  <c r="AR32" i="3" s="1"/>
  <c r="AW136" i="2"/>
  <c r="AS32" i="3" s="1"/>
  <c r="AX136" i="2"/>
  <c r="AT32" i="3" s="1"/>
  <c r="AY136" i="2"/>
  <c r="AU32" i="3" s="1"/>
  <c r="AZ136" i="2"/>
  <c r="AV32" i="3" s="1"/>
  <c r="BA136" i="2"/>
  <c r="BB136" i="2"/>
  <c r="AX32" i="3" s="1"/>
  <c r="BC136" i="2"/>
  <c r="AY32" i="3" s="1"/>
  <c r="BD136" i="2"/>
  <c r="AZ32" i="3" s="1"/>
  <c r="BE136" i="2"/>
  <c r="BA32" i="3" s="1"/>
  <c r="AJ183" i="2"/>
  <c r="AK183" i="2"/>
  <c r="AL183" i="2"/>
  <c r="AH34" i="3" s="1"/>
  <c r="AG19" i="8" s="1"/>
  <c r="AM183" i="2"/>
  <c r="AI34" i="3" s="1"/>
  <c r="AH19" i="8" s="1"/>
  <c r="AN183" i="2"/>
  <c r="AJ34" i="3" s="1"/>
  <c r="AI19" i="8" s="1"/>
  <c r="AO183" i="2"/>
  <c r="AK34" i="3" s="1"/>
  <c r="AJ19" i="8" s="1"/>
  <c r="AP183" i="2"/>
  <c r="AL34" i="3" s="1"/>
  <c r="AK19" i="8" s="1"/>
  <c r="AQ183" i="2"/>
  <c r="AM34" i="3" s="1"/>
  <c r="AL19" i="8" s="1"/>
  <c r="AR183" i="2"/>
  <c r="AN34" i="3" s="1"/>
  <c r="AM19" i="8" s="1"/>
  <c r="AS183" i="2"/>
  <c r="AO34" i="3" s="1"/>
  <c r="AN19" i="8" s="1"/>
  <c r="AT183" i="2"/>
  <c r="AP34" i="3" s="1"/>
  <c r="AO19" i="8" s="1"/>
  <c r="AU183" i="2"/>
  <c r="AQ34" i="3" s="1"/>
  <c r="AP19" i="8" s="1"/>
  <c r="AV183" i="2"/>
  <c r="AR34" i="3" s="1"/>
  <c r="AQ19" i="8" s="1"/>
  <c r="AW183" i="2"/>
  <c r="AS34" i="3" s="1"/>
  <c r="AR19" i="8" s="1"/>
  <c r="AX183" i="2"/>
  <c r="AT34" i="3" s="1"/>
  <c r="AS19" i="8" s="1"/>
  <c r="AY183" i="2"/>
  <c r="AU34" i="3" s="1"/>
  <c r="AT19" i="8" s="1"/>
  <c r="AZ183" i="2"/>
  <c r="AV34" i="3" s="1"/>
  <c r="AU19" i="8" s="1"/>
  <c r="BA183" i="2"/>
  <c r="AW34" i="3" s="1"/>
  <c r="AV19" i="8" s="1"/>
  <c r="BB183" i="2"/>
  <c r="AX34" i="3" s="1"/>
  <c r="AW19" i="8" s="1"/>
  <c r="BC183" i="2"/>
  <c r="AY34" i="3" s="1"/>
  <c r="AX19" i="8" s="1"/>
  <c r="BD183" i="2"/>
  <c r="AZ34" i="3" s="1"/>
  <c r="AY19" i="8" s="1"/>
  <c r="BE183" i="2"/>
  <c r="BA34" i="3" s="1"/>
  <c r="AZ19" i="8" s="1"/>
  <c r="C17" i="8"/>
  <c r="C8" i="8"/>
  <c r="D17" i="8" l="1"/>
  <c r="BG114" i="2"/>
  <c r="H3" i="5"/>
  <c r="E19" i="3"/>
  <c r="BA25" i="3"/>
  <c r="AO25" i="3"/>
  <c r="J24" i="3"/>
  <c r="V24" i="3"/>
  <c r="AH24" i="3"/>
  <c r="AT24" i="3"/>
  <c r="AZ25" i="3"/>
  <c r="K24" i="3"/>
  <c r="W24" i="3"/>
  <c r="AI24" i="3"/>
  <c r="AU24" i="3"/>
  <c r="AA24" i="3"/>
  <c r="AN24" i="3"/>
  <c r="AG24" i="3"/>
  <c r="AY25" i="3"/>
  <c r="AM25" i="3"/>
  <c r="L24" i="3"/>
  <c r="X24" i="3"/>
  <c r="AJ24" i="3"/>
  <c r="AM24" i="3"/>
  <c r="I24" i="3"/>
  <c r="AS24" i="3"/>
  <c r="AN25" i="3"/>
  <c r="AX25" i="3"/>
  <c r="AL25" i="3"/>
  <c r="AV25" i="3"/>
  <c r="AJ25" i="3"/>
  <c r="O24" i="3"/>
  <c r="AI25" i="3"/>
  <c r="P24" i="3"/>
  <c r="AP25" i="3"/>
  <c r="U24" i="3"/>
  <c r="AW25" i="3"/>
  <c r="AK25" i="3"/>
  <c r="N24" i="3"/>
  <c r="Z24" i="3"/>
  <c r="AL24" i="3"/>
  <c r="AX24" i="3"/>
  <c r="AY24" i="3"/>
  <c r="AZ24" i="3"/>
  <c r="AT25" i="3"/>
  <c r="AH25" i="3"/>
  <c r="E24" i="3"/>
  <c r="Q24" i="3"/>
  <c r="AC24" i="3"/>
  <c r="AO24" i="3"/>
  <c r="BA24" i="3"/>
  <c r="F24" i="3"/>
  <c r="R24" i="3"/>
  <c r="AD24" i="3"/>
  <c r="AP24" i="3"/>
  <c r="D24" i="3"/>
  <c r="AG25" i="3"/>
  <c r="AR25" i="3"/>
  <c r="AF25" i="3"/>
  <c r="G24" i="3"/>
  <c r="S24" i="3"/>
  <c r="AE24" i="3"/>
  <c r="AQ24" i="3"/>
  <c r="J2" i="2"/>
  <c r="AU25" i="3"/>
  <c r="AB24" i="3"/>
  <c r="AS25" i="3"/>
  <c r="AQ25" i="3"/>
  <c r="H24" i="3"/>
  <c r="T24" i="3"/>
  <c r="AF24" i="3"/>
  <c r="AR24" i="3"/>
  <c r="AQ116" i="2"/>
  <c r="BC116" i="2"/>
  <c r="H116" i="2"/>
  <c r="AN116" i="2"/>
  <c r="AZ116" i="2"/>
  <c r="AO116" i="2"/>
  <c r="BA116" i="2"/>
  <c r="AV24" i="3"/>
  <c r="AY116" i="2"/>
  <c r="AM116" i="2"/>
  <c r="AX116" i="2"/>
  <c r="AL116" i="2"/>
  <c r="AW24" i="3"/>
  <c r="AK24" i="3"/>
  <c r="AK43" i="3" s="1"/>
  <c r="Y24" i="3"/>
  <c r="M24" i="3"/>
  <c r="AW116" i="2"/>
  <c r="AK116" i="2"/>
  <c r="AV116" i="2"/>
  <c r="AJ116" i="2"/>
  <c r="AU116" i="2"/>
  <c r="AT116" i="2"/>
  <c r="BE116" i="2"/>
  <c r="AS116" i="2"/>
  <c r="BD116" i="2"/>
  <c r="AR116" i="2"/>
  <c r="BB116" i="2"/>
  <c r="AP116" i="2"/>
  <c r="AP32" i="3"/>
  <c r="AJ32" i="3"/>
  <c r="AW32" i="3"/>
  <c r="AK32" i="3"/>
  <c r="AG34" i="3"/>
  <c r="AF19" i="8" s="1"/>
  <c r="AO32" i="3"/>
  <c r="E17" i="8" l="1"/>
  <c r="AL43" i="3"/>
  <c r="C50" i="12"/>
  <c r="C51" i="12"/>
  <c r="AW43" i="3"/>
  <c r="C20" i="12"/>
  <c r="C19" i="12"/>
  <c r="I3" i="5"/>
  <c r="F19" i="3"/>
  <c r="AI43" i="3"/>
  <c r="AR43" i="3"/>
  <c r="AT43" i="3"/>
  <c r="AS43" i="3"/>
  <c r="AO43" i="3"/>
  <c r="AJ43" i="3"/>
  <c r="AV43" i="3"/>
  <c r="AY43" i="3"/>
  <c r="AQ43" i="3"/>
  <c r="AU43" i="3"/>
  <c r="AM43" i="3"/>
  <c r="BA43" i="3"/>
  <c r="AX43" i="3"/>
  <c r="AH43" i="3"/>
  <c r="AZ43" i="3"/>
  <c r="AP43" i="3"/>
  <c r="AG43" i="3"/>
  <c r="AN43" i="3"/>
  <c r="K2" i="2"/>
  <c r="F17" i="8" l="1"/>
  <c r="E18" i="8"/>
  <c r="J3" i="5"/>
  <c r="G19" i="3"/>
  <c r="L2" i="2"/>
  <c r="G17" i="8" l="1"/>
  <c r="F18" i="8"/>
  <c r="K3" i="5"/>
  <c r="H19" i="3"/>
  <c r="M2" i="2"/>
  <c r="H17" i="8" l="1"/>
  <c r="G18" i="8"/>
  <c r="L3" i="5"/>
  <c r="I19" i="3"/>
  <c r="N2" i="2"/>
  <c r="I17" i="8" l="1"/>
  <c r="H18" i="8"/>
  <c r="M3" i="5"/>
  <c r="J19" i="3"/>
  <c r="O2" i="2"/>
  <c r="J17" i="8" l="1"/>
  <c r="I18" i="8"/>
  <c r="N3" i="5"/>
  <c r="K19" i="3"/>
  <c r="P2" i="2"/>
  <c r="K17" i="8" l="1"/>
  <c r="J18" i="8"/>
  <c r="O3" i="5"/>
  <c r="L19" i="3"/>
  <c r="Q2" i="2"/>
  <c r="L17" i="8" l="1"/>
  <c r="K18" i="8"/>
  <c r="P3" i="5"/>
  <c r="M19" i="3"/>
  <c r="R2" i="2"/>
  <c r="M17" i="8" l="1"/>
  <c r="L18" i="8"/>
  <c r="Q3" i="5"/>
  <c r="N19" i="3"/>
  <c r="S2" i="2"/>
  <c r="N17" i="8" l="1"/>
  <c r="M18" i="8"/>
  <c r="R3" i="5"/>
  <c r="O19" i="3"/>
  <c r="T2" i="2"/>
  <c r="O17" i="8" l="1"/>
  <c r="N18" i="8"/>
  <c r="S3" i="5"/>
  <c r="P19" i="3"/>
  <c r="U2" i="2"/>
  <c r="P17" i="8" l="1"/>
  <c r="O18" i="8"/>
  <c r="T3" i="5"/>
  <c r="Q19" i="3"/>
  <c r="V2" i="2"/>
  <c r="Q17" i="8" l="1"/>
  <c r="P18" i="8"/>
  <c r="U3" i="5"/>
  <c r="R19" i="3"/>
  <c r="W2" i="2"/>
  <c r="R17" i="8" l="1"/>
  <c r="Q18" i="8"/>
  <c r="V3" i="5"/>
  <c r="S19" i="3"/>
  <c r="X2" i="2"/>
  <c r="S17" i="8" l="1"/>
  <c r="R18" i="8"/>
  <c r="W3" i="5"/>
  <c r="T19" i="3"/>
  <c r="Y2" i="2"/>
  <c r="T17" i="8" l="1"/>
  <c r="S18" i="8"/>
  <c r="X3" i="5"/>
  <c r="U19" i="3"/>
  <c r="Z2" i="2"/>
  <c r="U17" i="8" l="1"/>
  <c r="T18" i="8"/>
  <c r="Y3" i="5"/>
  <c r="V19" i="3"/>
  <c r="AA2" i="2"/>
  <c r="V17" i="8" l="1"/>
  <c r="U18" i="8"/>
  <c r="Z3" i="5"/>
  <c r="W19" i="3"/>
  <c r="AB2" i="2"/>
  <c r="W17" i="8" l="1"/>
  <c r="V18" i="8"/>
  <c r="AA3" i="5"/>
  <c r="X19" i="3"/>
  <c r="AC2" i="2"/>
  <c r="X17" i="8" l="1"/>
  <c r="W18" i="8"/>
  <c r="AB3" i="5"/>
  <c r="Y19" i="3"/>
  <c r="AD2" i="2"/>
  <c r="Y17" i="8" l="1"/>
  <c r="X18" i="8"/>
  <c r="AC3" i="5"/>
  <c r="Z19" i="3"/>
  <c r="AE2" i="2"/>
  <c r="Z17" i="8" l="1"/>
  <c r="Y18" i="8"/>
  <c r="AD3" i="5"/>
  <c r="AA19" i="3"/>
  <c r="AF2" i="2"/>
  <c r="AA17" i="8" l="1"/>
  <c r="Z18" i="8"/>
  <c r="AE3" i="5"/>
  <c r="AB19" i="3"/>
  <c r="AG2" i="2"/>
  <c r="AB17" i="8" l="1"/>
  <c r="AA18" i="8"/>
  <c r="AF3" i="5"/>
  <c r="AC19" i="3"/>
  <c r="AH2" i="2"/>
  <c r="AC17" i="8" l="1"/>
  <c r="AB18" i="8"/>
  <c r="AG3" i="5"/>
  <c r="AD19" i="3"/>
  <c r="AI2" i="2"/>
  <c r="AD17" i="8" l="1"/>
  <c r="AC18" i="8"/>
  <c r="AH3" i="5"/>
  <c r="AE19" i="3"/>
  <c r="AJ2" i="2"/>
  <c r="AE17" i="8" l="1"/>
  <c r="AD18" i="8"/>
  <c r="AI3" i="5"/>
  <c r="AF19" i="3"/>
  <c r="AK2" i="2"/>
  <c r="AF17" i="8" l="1"/>
  <c r="AE18" i="8"/>
  <c r="AJ3" i="5"/>
  <c r="AG19" i="3"/>
  <c r="AL2" i="2"/>
  <c r="AG17" i="8" l="1"/>
  <c r="AF18" i="8"/>
  <c r="AK3" i="5"/>
  <c r="AH19" i="3"/>
  <c r="AM2" i="2"/>
  <c r="AH17" i="8" l="1"/>
  <c r="AG18" i="8"/>
  <c r="AG21" i="8"/>
  <c r="AL3" i="5"/>
  <c r="AI19" i="3"/>
  <c r="AN2" i="2"/>
  <c r="H1" i="2"/>
  <c r="G10" i="5" s="1"/>
  <c r="H22" i="2" s="1"/>
  <c r="AI17" i="8" l="1"/>
  <c r="AH18" i="8"/>
  <c r="AH21" i="8"/>
  <c r="C13" i="12"/>
  <c r="H3" i="2"/>
  <c r="G5" i="5" s="1"/>
  <c r="G2" i="5"/>
  <c r="AM3" i="5"/>
  <c r="AJ19" i="3"/>
  <c r="I16" i="11"/>
  <c r="AO2" i="2"/>
  <c r="I1" i="2"/>
  <c r="E18" i="3"/>
  <c r="F18" i="3" s="1"/>
  <c r="G18" i="3" s="1"/>
  <c r="H18" i="3" s="1"/>
  <c r="I18" i="3" s="1"/>
  <c r="J18" i="3" s="1"/>
  <c r="K18" i="3" s="1"/>
  <c r="L18" i="3" s="1"/>
  <c r="M18" i="3" s="1"/>
  <c r="N18" i="3" s="1"/>
  <c r="O18" i="3" s="1"/>
  <c r="P18" i="3" s="1"/>
  <c r="Q18" i="3" s="1"/>
  <c r="R18" i="3" s="1"/>
  <c r="S18" i="3" s="1"/>
  <c r="T18" i="3" s="1"/>
  <c r="U18" i="3" s="1"/>
  <c r="V18" i="3" s="1"/>
  <c r="W18" i="3" s="1"/>
  <c r="X18" i="3" s="1"/>
  <c r="Y18" i="3" s="1"/>
  <c r="Z18" i="3" s="1"/>
  <c r="AA18" i="3" s="1"/>
  <c r="AB18" i="3" s="1"/>
  <c r="AC18" i="3" s="1"/>
  <c r="AD18" i="3" s="1"/>
  <c r="AE18" i="3" s="1"/>
  <c r="AF18" i="3" s="1"/>
  <c r="AG18" i="3" s="1"/>
  <c r="I183" i="2"/>
  <c r="J183" i="2"/>
  <c r="K183" i="2"/>
  <c r="L183" i="2"/>
  <c r="M183" i="2"/>
  <c r="N183" i="2"/>
  <c r="O183" i="2"/>
  <c r="P183" i="2"/>
  <c r="Q183" i="2"/>
  <c r="R183" i="2"/>
  <c r="N34" i="3" s="1"/>
  <c r="M19" i="8" s="1"/>
  <c r="S183" i="2"/>
  <c r="O34" i="3" s="1"/>
  <c r="N19" i="8" s="1"/>
  <c r="T183" i="2"/>
  <c r="P34" i="3" s="1"/>
  <c r="O19" i="8" s="1"/>
  <c r="U183" i="2"/>
  <c r="Q34" i="3" s="1"/>
  <c r="P19" i="8" s="1"/>
  <c r="V183" i="2"/>
  <c r="R34" i="3" s="1"/>
  <c r="Q19" i="8" s="1"/>
  <c r="W183" i="2"/>
  <c r="S34" i="3" s="1"/>
  <c r="R19" i="8" s="1"/>
  <c r="X183" i="2"/>
  <c r="T34" i="3" s="1"/>
  <c r="S19" i="8" s="1"/>
  <c r="Y183" i="2"/>
  <c r="U34" i="3" s="1"/>
  <c r="T19" i="8" s="1"/>
  <c r="Z183" i="2"/>
  <c r="V34" i="3" s="1"/>
  <c r="U19" i="8" s="1"/>
  <c r="AA183" i="2"/>
  <c r="W34" i="3" s="1"/>
  <c r="V19" i="8" s="1"/>
  <c r="AB183" i="2"/>
  <c r="X34" i="3" s="1"/>
  <c r="W19" i="8" s="1"/>
  <c r="AC183" i="2"/>
  <c r="Y34" i="3" s="1"/>
  <c r="X19" i="8" s="1"/>
  <c r="AD183" i="2"/>
  <c r="Z34" i="3" s="1"/>
  <c r="Y19" i="8" s="1"/>
  <c r="AE183" i="2"/>
  <c r="AA34" i="3" s="1"/>
  <c r="Z19" i="8" s="1"/>
  <c r="AF183" i="2"/>
  <c r="AB34" i="3" s="1"/>
  <c r="AA19" i="8" s="1"/>
  <c r="AG183" i="2"/>
  <c r="AC34" i="3" s="1"/>
  <c r="AB19" i="8" s="1"/>
  <c r="AH183" i="2"/>
  <c r="AD34" i="3" s="1"/>
  <c r="AC19" i="8" s="1"/>
  <c r="AI183" i="2"/>
  <c r="AE34" i="3" s="1"/>
  <c r="AD19" i="8" s="1"/>
  <c r="AF34" i="3"/>
  <c r="H183" i="2"/>
  <c r="I136" i="2"/>
  <c r="E32" i="3" s="1"/>
  <c r="J136" i="2"/>
  <c r="F32" i="3" s="1"/>
  <c r="K136" i="2"/>
  <c r="G32" i="3" s="1"/>
  <c r="L136" i="2"/>
  <c r="H32" i="3" s="1"/>
  <c r="M136" i="2"/>
  <c r="I32" i="3" s="1"/>
  <c r="N136" i="2"/>
  <c r="J32" i="3" s="1"/>
  <c r="O136" i="2"/>
  <c r="K32" i="3" s="1"/>
  <c r="P136" i="2"/>
  <c r="L32" i="3" s="1"/>
  <c r="Q136" i="2"/>
  <c r="M32" i="3" s="1"/>
  <c r="R136" i="2"/>
  <c r="N32" i="3" s="1"/>
  <c r="S136" i="2"/>
  <c r="O32" i="3" s="1"/>
  <c r="T136" i="2"/>
  <c r="P32" i="3" s="1"/>
  <c r="Q32" i="3"/>
  <c r="V136" i="2"/>
  <c r="R32" i="3" s="1"/>
  <c r="W136" i="2"/>
  <c r="S32" i="3" s="1"/>
  <c r="X136" i="2"/>
  <c r="T32" i="3" s="1"/>
  <c r="Y136" i="2"/>
  <c r="U32" i="3" s="1"/>
  <c r="Z136" i="2"/>
  <c r="V32" i="3" s="1"/>
  <c r="AA136" i="2"/>
  <c r="W32" i="3" s="1"/>
  <c r="AB136" i="2"/>
  <c r="X32" i="3" s="1"/>
  <c r="AC136" i="2"/>
  <c r="Y32" i="3" s="1"/>
  <c r="AD136" i="2"/>
  <c r="Z32" i="3" s="1"/>
  <c r="AE136" i="2"/>
  <c r="AA32" i="3" s="1"/>
  <c r="AF136" i="2"/>
  <c r="AB32" i="3" s="1"/>
  <c r="AG136" i="2"/>
  <c r="AC32" i="3" s="1"/>
  <c r="AH136" i="2"/>
  <c r="AD32" i="3" s="1"/>
  <c r="AI136" i="2"/>
  <c r="AE32" i="3" s="1"/>
  <c r="AF32" i="3"/>
  <c r="H136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D25" i="3"/>
  <c r="C18" i="8" s="1"/>
  <c r="O17" i="2"/>
  <c r="K22" i="3" s="1"/>
  <c r="P17" i="2"/>
  <c r="L22" i="3" s="1"/>
  <c r="Q17" i="2"/>
  <c r="M22" i="3" s="1"/>
  <c r="R17" i="2"/>
  <c r="N22" i="3" s="1"/>
  <c r="S17" i="2"/>
  <c r="O22" i="3" s="1"/>
  <c r="T17" i="2"/>
  <c r="P22" i="3" s="1"/>
  <c r="U17" i="2"/>
  <c r="Q22" i="3" s="1"/>
  <c r="V17" i="2"/>
  <c r="R22" i="3" s="1"/>
  <c r="W17" i="2"/>
  <c r="S22" i="3" s="1"/>
  <c r="X17" i="2"/>
  <c r="T22" i="3" s="1"/>
  <c r="Y17" i="2"/>
  <c r="U22" i="3" s="1"/>
  <c r="Z17" i="2"/>
  <c r="V22" i="3" s="1"/>
  <c r="AA17" i="2"/>
  <c r="W22" i="3" s="1"/>
  <c r="AB17" i="2"/>
  <c r="X22" i="3" s="1"/>
  <c r="AC17" i="2"/>
  <c r="Y22" i="3" s="1"/>
  <c r="AD17" i="2"/>
  <c r="Z22" i="3" s="1"/>
  <c r="AE17" i="2"/>
  <c r="AA22" i="3" s="1"/>
  <c r="AF17" i="2"/>
  <c r="AB22" i="3" s="1"/>
  <c r="AG17" i="2"/>
  <c r="AC22" i="3" s="1"/>
  <c r="AH17" i="2"/>
  <c r="AD22" i="3" s="1"/>
  <c r="AI17" i="2"/>
  <c r="AE22" i="3" s="1"/>
  <c r="AF43" i="3" l="1"/>
  <c r="AE19" i="8"/>
  <c r="G55" i="5"/>
  <c r="H141" i="2" s="1"/>
  <c r="AJ17" i="8"/>
  <c r="AI18" i="8"/>
  <c r="AI21" i="8"/>
  <c r="C26" i="12"/>
  <c r="C40" i="12"/>
  <c r="BG95" i="2"/>
  <c r="C12" i="12"/>
  <c r="C21" i="12" s="1"/>
  <c r="D21" i="3"/>
  <c r="G34" i="3"/>
  <c r="F19" i="8" s="1"/>
  <c r="F33" i="12"/>
  <c r="F32" i="12"/>
  <c r="F34" i="3"/>
  <c r="E19" i="8" s="1"/>
  <c r="E33" i="12"/>
  <c r="E32" i="12"/>
  <c r="I3" i="2"/>
  <c r="H5" i="5" s="1"/>
  <c r="D13" i="12"/>
  <c r="L34" i="3"/>
  <c r="K19" i="8" s="1"/>
  <c r="K32" i="12"/>
  <c r="K33" i="12"/>
  <c r="K34" i="3"/>
  <c r="J19" i="8" s="1"/>
  <c r="J33" i="12"/>
  <c r="J32" i="12"/>
  <c r="BG136" i="2"/>
  <c r="M34" i="3"/>
  <c r="L19" i="8" s="1"/>
  <c r="L32" i="12"/>
  <c r="L33" i="12"/>
  <c r="J34" i="3"/>
  <c r="I19" i="8" s="1"/>
  <c r="I32" i="12"/>
  <c r="I33" i="12"/>
  <c r="D34" i="3"/>
  <c r="BG183" i="2"/>
  <c r="C33" i="12"/>
  <c r="C32" i="12"/>
  <c r="I34" i="3"/>
  <c r="H19" i="8" s="1"/>
  <c r="H32" i="12"/>
  <c r="H33" i="12"/>
  <c r="H34" i="3"/>
  <c r="G19" i="8" s="1"/>
  <c r="G33" i="12"/>
  <c r="G32" i="12"/>
  <c r="E34" i="3"/>
  <c r="D19" i="8" s="1"/>
  <c r="D32" i="12"/>
  <c r="D33" i="12"/>
  <c r="H2" i="5"/>
  <c r="H55" i="5"/>
  <c r="I141" i="2" s="1"/>
  <c r="H10" i="5"/>
  <c r="AN3" i="5"/>
  <c r="AK19" i="3"/>
  <c r="J16" i="11"/>
  <c r="D32" i="3"/>
  <c r="AF20" i="8"/>
  <c r="AP2" i="2"/>
  <c r="J1" i="2"/>
  <c r="X25" i="3"/>
  <c r="X43" i="3" s="1"/>
  <c r="AB116" i="2"/>
  <c r="V25" i="3"/>
  <c r="V43" i="3" s="1"/>
  <c r="Z116" i="2"/>
  <c r="J25" i="3"/>
  <c r="N116" i="2"/>
  <c r="Z25" i="3"/>
  <c r="Z43" i="3" s="1"/>
  <c r="AD116" i="2"/>
  <c r="N25" i="3"/>
  <c r="N43" i="3" s="1"/>
  <c r="R116" i="2"/>
  <c r="I25" i="3"/>
  <c r="M116" i="2"/>
  <c r="T25" i="3"/>
  <c r="T43" i="3" s="1"/>
  <c r="X116" i="2"/>
  <c r="H25" i="3"/>
  <c r="L116" i="2"/>
  <c r="U25" i="3"/>
  <c r="U43" i="3" s="1"/>
  <c r="Y116" i="2"/>
  <c r="AE25" i="3"/>
  <c r="AE43" i="3" s="1"/>
  <c r="AI116" i="2"/>
  <c r="S25" i="3"/>
  <c r="S43" i="3" s="1"/>
  <c r="W116" i="2"/>
  <c r="G25" i="3"/>
  <c r="K116" i="2"/>
  <c r="AD25" i="3"/>
  <c r="AD43" i="3" s="1"/>
  <c r="AH116" i="2"/>
  <c r="R25" i="3"/>
  <c r="R43" i="3" s="1"/>
  <c r="V116" i="2"/>
  <c r="AC25" i="3"/>
  <c r="AC43" i="3" s="1"/>
  <c r="AG116" i="2"/>
  <c r="Q25" i="3"/>
  <c r="Q43" i="3" s="1"/>
  <c r="U116" i="2"/>
  <c r="E25" i="3"/>
  <c r="D18" i="8" s="1"/>
  <c r="I116" i="2"/>
  <c r="AB25" i="3"/>
  <c r="AB43" i="3" s="1"/>
  <c r="AF116" i="2"/>
  <c r="O25" i="3"/>
  <c r="O43" i="3" s="1"/>
  <c r="S116" i="2"/>
  <c r="P25" i="3"/>
  <c r="P43" i="3" s="1"/>
  <c r="T116" i="2"/>
  <c r="AA25" i="3"/>
  <c r="AA43" i="3" s="1"/>
  <c r="AE116" i="2"/>
  <c r="Y25" i="3"/>
  <c r="Y43" i="3" s="1"/>
  <c r="AC116" i="2"/>
  <c r="M25" i="3"/>
  <c r="Q116" i="2"/>
  <c r="F25" i="3"/>
  <c r="J116" i="2"/>
  <c r="L25" i="3"/>
  <c r="P116" i="2"/>
  <c r="W25" i="3"/>
  <c r="W43" i="3" s="1"/>
  <c r="AA116" i="2"/>
  <c r="K25" i="3"/>
  <c r="O116" i="2"/>
  <c r="AH18" i="3"/>
  <c r="H41" i="2"/>
  <c r="I22" i="2" l="1"/>
  <c r="I41" i="2" s="1"/>
  <c r="E23" i="3" s="1"/>
  <c r="I159" i="2"/>
  <c r="H159" i="2"/>
  <c r="J51" i="12"/>
  <c r="J50" i="12"/>
  <c r="L51" i="12"/>
  <c r="L50" i="12"/>
  <c r="I50" i="12"/>
  <c r="I51" i="12"/>
  <c r="G50" i="12"/>
  <c r="G51" i="12"/>
  <c r="H50" i="12"/>
  <c r="H51" i="12"/>
  <c r="K51" i="12"/>
  <c r="K50" i="12"/>
  <c r="F50" i="12"/>
  <c r="F51" i="12"/>
  <c r="D43" i="3"/>
  <c r="C19" i="8"/>
  <c r="C20" i="8" s="1"/>
  <c r="AK17" i="8"/>
  <c r="AJ18" i="8"/>
  <c r="AJ21" i="8"/>
  <c r="E50" i="12"/>
  <c r="E51" i="12"/>
  <c r="D53" i="3"/>
  <c r="D54" i="3"/>
  <c r="D26" i="12"/>
  <c r="D40" i="12"/>
  <c r="D51" i="12"/>
  <c r="D50" i="12"/>
  <c r="E43" i="3"/>
  <c r="G43" i="3"/>
  <c r="D12" i="12"/>
  <c r="D21" i="12" s="1"/>
  <c r="E21" i="3"/>
  <c r="H43" i="3"/>
  <c r="J43" i="3"/>
  <c r="L43" i="3"/>
  <c r="F43" i="3"/>
  <c r="I43" i="3"/>
  <c r="L20" i="12"/>
  <c r="L19" i="12"/>
  <c r="D19" i="12"/>
  <c r="D20" i="12"/>
  <c r="BG116" i="2"/>
  <c r="K19" i="12"/>
  <c r="K20" i="12"/>
  <c r="E20" i="12"/>
  <c r="E19" i="12"/>
  <c r="F20" i="12"/>
  <c r="F19" i="12"/>
  <c r="M43" i="3"/>
  <c r="H19" i="12"/>
  <c r="H20" i="12"/>
  <c r="J20" i="12"/>
  <c r="J19" i="12"/>
  <c r="I19" i="12"/>
  <c r="I20" i="12"/>
  <c r="K43" i="3"/>
  <c r="J3" i="2"/>
  <c r="I5" i="5" s="1"/>
  <c r="E13" i="12"/>
  <c r="G19" i="12"/>
  <c r="G20" i="12"/>
  <c r="K16" i="11"/>
  <c r="I10" i="5"/>
  <c r="J22" i="2" s="1"/>
  <c r="I2" i="5"/>
  <c r="I55" i="5"/>
  <c r="AO3" i="5"/>
  <c r="AL19" i="3"/>
  <c r="D2" i="9"/>
  <c r="AG20" i="8"/>
  <c r="AQ2" i="2"/>
  <c r="I17" i="2"/>
  <c r="E22" i="3" s="1"/>
  <c r="H17" i="2"/>
  <c r="K1" i="2"/>
  <c r="J17" i="2"/>
  <c r="F22" i="3" s="1"/>
  <c r="L17" i="2"/>
  <c r="H22" i="3" s="1"/>
  <c r="N17" i="2"/>
  <c r="J22" i="3" s="1"/>
  <c r="M17" i="2"/>
  <c r="I22" i="3" s="1"/>
  <c r="K17" i="2"/>
  <c r="G22" i="3" s="1"/>
  <c r="AI18" i="3"/>
  <c r="AE20" i="8"/>
  <c r="D23" i="3"/>
  <c r="J141" i="2" l="1"/>
  <c r="J159" i="2" s="1"/>
  <c r="I185" i="2"/>
  <c r="E33" i="3"/>
  <c r="E35" i="3" s="1"/>
  <c r="D33" i="3"/>
  <c r="D35" i="3" s="1"/>
  <c r="H185" i="2"/>
  <c r="AL17" i="8"/>
  <c r="AK18" i="8"/>
  <c r="AK21" i="8"/>
  <c r="E26" i="12"/>
  <c r="E40" i="12"/>
  <c r="E54" i="3"/>
  <c r="E53" i="3"/>
  <c r="E12" i="12"/>
  <c r="E21" i="12" s="1"/>
  <c r="F21" i="3"/>
  <c r="BG17" i="2"/>
  <c r="K3" i="2"/>
  <c r="J5" i="5" s="1"/>
  <c r="F13" i="12"/>
  <c r="J55" i="5"/>
  <c r="K141" i="2" s="1"/>
  <c r="K159" i="2" s="1"/>
  <c r="J10" i="5"/>
  <c r="K22" i="2" s="1"/>
  <c r="J2" i="5"/>
  <c r="AP3" i="5"/>
  <c r="AM19" i="3"/>
  <c r="L16" i="11"/>
  <c r="H119" i="2"/>
  <c r="D22" i="3"/>
  <c r="W20" i="8"/>
  <c r="S20" i="8"/>
  <c r="K20" i="8"/>
  <c r="AH20" i="8"/>
  <c r="H20" i="8"/>
  <c r="U20" i="8"/>
  <c r="D20" i="8"/>
  <c r="O20" i="8"/>
  <c r="I119" i="2"/>
  <c r="L20" i="8"/>
  <c r="Z20" i="8"/>
  <c r="N20" i="8"/>
  <c r="I20" i="8"/>
  <c r="AR2" i="2"/>
  <c r="M20" i="8"/>
  <c r="V20" i="8"/>
  <c r="G20" i="8"/>
  <c r="F20" i="8"/>
  <c r="J20" i="8"/>
  <c r="AB20" i="8"/>
  <c r="E20" i="8"/>
  <c r="J41" i="2"/>
  <c r="L1" i="2"/>
  <c r="AA20" i="8"/>
  <c r="R20" i="8"/>
  <c r="AC20" i="8"/>
  <c r="X20" i="8"/>
  <c r="F21" i="8"/>
  <c r="AT55" i="3"/>
  <c r="Y20" i="8"/>
  <c r="Q20" i="8"/>
  <c r="AF55" i="3"/>
  <c r="AL55" i="3"/>
  <c r="AV55" i="3"/>
  <c r="AJ55" i="3"/>
  <c r="AW55" i="3"/>
  <c r="P20" i="8"/>
  <c r="AI55" i="3"/>
  <c r="AG55" i="3"/>
  <c r="AD55" i="3"/>
  <c r="AY55" i="3"/>
  <c r="BA55" i="3"/>
  <c r="W55" i="3"/>
  <c r="U55" i="3"/>
  <c r="R55" i="3"/>
  <c r="AM55" i="3"/>
  <c r="X55" i="3"/>
  <c r="AN55" i="3"/>
  <c r="T20" i="8"/>
  <c r="AO55" i="3"/>
  <c r="AA55" i="3"/>
  <c r="Q55" i="3"/>
  <c r="O55" i="3"/>
  <c r="AC55" i="3"/>
  <c r="AR55" i="3"/>
  <c r="AH55" i="3"/>
  <c r="V55" i="3"/>
  <c r="Z55" i="3"/>
  <c r="S55" i="3"/>
  <c r="AZ55" i="3"/>
  <c r="AK55" i="3"/>
  <c r="Y55" i="3"/>
  <c r="AQ55" i="3"/>
  <c r="AB55" i="3"/>
  <c r="T55" i="3"/>
  <c r="AE55" i="3"/>
  <c r="P55" i="3"/>
  <c r="AU55" i="3"/>
  <c r="AS55" i="3"/>
  <c r="AP55" i="3"/>
  <c r="N55" i="3"/>
  <c r="AD20" i="8"/>
  <c r="V21" i="8"/>
  <c r="U21" i="8"/>
  <c r="AX55" i="3"/>
  <c r="S21" i="8"/>
  <c r="E26" i="3"/>
  <c r="AJ18" i="3"/>
  <c r="F33" i="3" l="1"/>
  <c r="F35" i="3" s="1"/>
  <c r="J185" i="2"/>
  <c r="E44" i="3"/>
  <c r="D44" i="3"/>
  <c r="AM17" i="8"/>
  <c r="AL18" i="8"/>
  <c r="AL21" i="8"/>
  <c r="F26" i="12"/>
  <c r="F40" i="12"/>
  <c r="F54" i="3"/>
  <c r="F53" i="3"/>
  <c r="E64" i="3"/>
  <c r="F12" i="12"/>
  <c r="F21" i="12" s="1"/>
  <c r="G21" i="3"/>
  <c r="L3" i="2"/>
  <c r="K5" i="5" s="1"/>
  <c r="G13" i="12"/>
  <c r="AQ3" i="5"/>
  <c r="AN19" i="3"/>
  <c r="K2" i="5"/>
  <c r="K55" i="5"/>
  <c r="K10" i="5"/>
  <c r="L22" i="2" s="1"/>
  <c r="M16" i="11"/>
  <c r="D26" i="3"/>
  <c r="AI20" i="8"/>
  <c r="AS2" i="2"/>
  <c r="K185" i="2"/>
  <c r="G33" i="3"/>
  <c r="G35" i="3" s="1"/>
  <c r="M1" i="2"/>
  <c r="J119" i="2"/>
  <c r="F23" i="3"/>
  <c r="R21" i="8"/>
  <c r="I21" i="8"/>
  <c r="G21" i="8"/>
  <c r="P21" i="8"/>
  <c r="N21" i="8"/>
  <c r="Y21" i="8"/>
  <c r="AF21" i="8"/>
  <c r="AE21" i="8"/>
  <c r="AA21" i="8"/>
  <c r="M21" i="8"/>
  <c r="L21" i="8"/>
  <c r="J21" i="8"/>
  <c r="X21" i="8"/>
  <c r="K21" i="8"/>
  <c r="W21" i="8"/>
  <c r="AC21" i="8"/>
  <c r="H21" i="8"/>
  <c r="AB21" i="8"/>
  <c r="T21" i="8"/>
  <c r="O21" i="8"/>
  <c r="Z21" i="8"/>
  <c r="AD21" i="8"/>
  <c r="Q21" i="8"/>
  <c r="AK18" i="3"/>
  <c r="L141" i="2" l="1"/>
  <c r="L159" i="2" s="1"/>
  <c r="AN17" i="8"/>
  <c r="AM18" i="8"/>
  <c r="AM21" i="8"/>
  <c r="G26" i="12"/>
  <c r="G40" i="12"/>
  <c r="G54" i="3"/>
  <c r="G53" i="3"/>
  <c r="G12" i="12"/>
  <c r="G21" i="12" s="1"/>
  <c r="H21" i="3"/>
  <c r="M3" i="2"/>
  <c r="L5" i="5" s="1"/>
  <c r="H13" i="12"/>
  <c r="L55" i="5"/>
  <c r="L10" i="5"/>
  <c r="M22" i="2" s="1"/>
  <c r="L2" i="5"/>
  <c r="AR3" i="5"/>
  <c r="AO19" i="3"/>
  <c r="F44" i="3"/>
  <c r="N16" i="11"/>
  <c r="D64" i="3"/>
  <c r="D65" i="3"/>
  <c r="D20" i="9"/>
  <c r="AJ20" i="8"/>
  <c r="E65" i="3"/>
  <c r="F26" i="3"/>
  <c r="AT2" i="2"/>
  <c r="N1" i="2"/>
  <c r="K41" i="2"/>
  <c r="AL18" i="3"/>
  <c r="AK20" i="8" s="1"/>
  <c r="H33" i="3" l="1"/>
  <c r="H35" i="3" s="1"/>
  <c r="L185" i="2"/>
  <c r="M141" i="2"/>
  <c r="M159" i="2" s="1"/>
  <c r="AO17" i="8"/>
  <c r="AN18" i="8"/>
  <c r="AN21" i="8"/>
  <c r="H26" i="12"/>
  <c r="H40" i="12"/>
  <c r="H54" i="3"/>
  <c r="H53" i="3"/>
  <c r="H12" i="12"/>
  <c r="H21" i="12" s="1"/>
  <c r="I21" i="3"/>
  <c r="N3" i="2"/>
  <c r="M5" i="5" s="1"/>
  <c r="I13" i="12"/>
  <c r="AS3" i="5"/>
  <c r="AP19" i="3"/>
  <c r="O16" i="11"/>
  <c r="M10" i="5"/>
  <c r="N22" i="2" s="1"/>
  <c r="M2" i="5"/>
  <c r="M55" i="5"/>
  <c r="F64" i="3"/>
  <c r="F65" i="3"/>
  <c r="AU2" i="2"/>
  <c r="G23" i="3"/>
  <c r="K119" i="2"/>
  <c r="O1" i="2"/>
  <c r="L41" i="2"/>
  <c r="AM18" i="3"/>
  <c r="AL20" i="8" s="1"/>
  <c r="I33" i="3" l="1"/>
  <c r="I35" i="3" s="1"/>
  <c r="M185" i="2"/>
  <c r="N141" i="2"/>
  <c r="N159" i="2" s="1"/>
  <c r="AP17" i="8"/>
  <c r="AO18" i="8"/>
  <c r="AO21" i="8"/>
  <c r="I26" i="12"/>
  <c r="I40" i="12"/>
  <c r="I54" i="3"/>
  <c r="I53" i="3"/>
  <c r="I12" i="12"/>
  <c r="I21" i="12" s="1"/>
  <c r="J21" i="3"/>
  <c r="O3" i="2"/>
  <c r="N5" i="5" s="1"/>
  <c r="J13" i="12"/>
  <c r="AT3" i="5"/>
  <c r="AQ19" i="3"/>
  <c r="P16" i="11"/>
  <c r="N2" i="5"/>
  <c r="N55" i="5"/>
  <c r="N10" i="5"/>
  <c r="O22" i="2" s="1"/>
  <c r="G44" i="3"/>
  <c r="G65" i="3" s="1"/>
  <c r="AV2" i="2"/>
  <c r="H23" i="3"/>
  <c r="L119" i="2"/>
  <c r="P1" i="2"/>
  <c r="M41" i="2"/>
  <c r="G26" i="3"/>
  <c r="AN18" i="3"/>
  <c r="AM20" i="8" s="1"/>
  <c r="J33" i="3" l="1"/>
  <c r="J35" i="3" s="1"/>
  <c r="N185" i="2"/>
  <c r="O141" i="2"/>
  <c r="O159" i="2" s="1"/>
  <c r="AQ17" i="8"/>
  <c r="AP18" i="8"/>
  <c r="AP21" i="8"/>
  <c r="J26" i="12"/>
  <c r="J40" i="12"/>
  <c r="J54" i="3"/>
  <c r="J53" i="3"/>
  <c r="J12" i="12"/>
  <c r="J21" i="12" s="1"/>
  <c r="K21" i="3"/>
  <c r="G64" i="3"/>
  <c r="K13" i="12"/>
  <c r="P3" i="2"/>
  <c r="O5" i="5" s="1"/>
  <c r="AU3" i="5"/>
  <c r="AR19" i="3"/>
  <c r="Q16" i="11"/>
  <c r="O55" i="5"/>
  <c r="O2" i="5"/>
  <c r="O10" i="5"/>
  <c r="P22" i="2" s="1"/>
  <c r="H44" i="3"/>
  <c r="AW2" i="2"/>
  <c r="I23" i="3"/>
  <c r="M119" i="2"/>
  <c r="Q1" i="2"/>
  <c r="N41" i="2"/>
  <c r="H26" i="3"/>
  <c r="AO18" i="3"/>
  <c r="AN20" i="8" s="1"/>
  <c r="K33" i="3" l="1"/>
  <c r="K35" i="3" s="1"/>
  <c r="O185" i="2"/>
  <c r="P141" i="2"/>
  <c r="P159" i="2" s="1"/>
  <c r="AR17" i="8"/>
  <c r="AQ18" i="8"/>
  <c r="AQ21" i="8"/>
  <c r="K26" i="12"/>
  <c r="K40" i="12"/>
  <c r="K54" i="3"/>
  <c r="K53" i="3"/>
  <c r="K12" i="12"/>
  <c r="K21" i="12" s="1"/>
  <c r="L21" i="3"/>
  <c r="L13" i="12"/>
  <c r="Q3" i="2"/>
  <c r="P5" i="5" s="1"/>
  <c r="AV3" i="5"/>
  <c r="AS19" i="3"/>
  <c r="R16" i="11"/>
  <c r="P10" i="5"/>
  <c r="P2" i="5"/>
  <c r="P55" i="5"/>
  <c r="I44" i="3"/>
  <c r="H64" i="3"/>
  <c r="H65" i="3"/>
  <c r="AX2" i="2"/>
  <c r="J23" i="3"/>
  <c r="N119" i="2"/>
  <c r="R1" i="2"/>
  <c r="R3" i="2" s="1"/>
  <c r="O41" i="2"/>
  <c r="I26" i="3"/>
  <c r="AP18" i="3"/>
  <c r="AO20" i="8" s="1"/>
  <c r="L33" i="3" l="1"/>
  <c r="L35" i="3" s="1"/>
  <c r="P185" i="2"/>
  <c r="Q141" i="2"/>
  <c r="Q159" i="2" s="1"/>
  <c r="Q22" i="2"/>
  <c r="AS17" i="8"/>
  <c r="AR18" i="8"/>
  <c r="AR21" i="8"/>
  <c r="N21" i="3"/>
  <c r="N53" i="3" s="1"/>
  <c r="Q5" i="5"/>
  <c r="L26" i="12"/>
  <c r="L40" i="12"/>
  <c r="L54" i="3"/>
  <c r="L53" i="3"/>
  <c r="L12" i="12"/>
  <c r="L21" i="12" s="1"/>
  <c r="M21" i="3"/>
  <c r="S16" i="11"/>
  <c r="Q2" i="5"/>
  <c r="Q55" i="5"/>
  <c r="Q10" i="5"/>
  <c r="R22" i="2" s="1"/>
  <c r="AW3" i="5"/>
  <c r="AT19" i="3"/>
  <c r="J44" i="3"/>
  <c r="I64" i="3"/>
  <c r="I65" i="3"/>
  <c r="AY2" i="2"/>
  <c r="O119" i="2"/>
  <c r="K23" i="3"/>
  <c r="S1" i="2"/>
  <c r="S3" i="2" s="1"/>
  <c r="J26" i="3"/>
  <c r="P41" i="2"/>
  <c r="AQ18" i="3"/>
  <c r="AP20" i="8" s="1"/>
  <c r="M33" i="3" l="1"/>
  <c r="M35" i="3" s="1"/>
  <c r="Q185" i="2"/>
  <c r="R141" i="2"/>
  <c r="R159" i="2" s="1"/>
  <c r="AT17" i="8"/>
  <c r="AS18" i="8"/>
  <c r="AS21" i="8"/>
  <c r="N54" i="3"/>
  <c r="O21" i="3"/>
  <c r="O53" i="3" s="1"/>
  <c r="R5" i="5"/>
  <c r="M54" i="3"/>
  <c r="K55" i="3" s="1"/>
  <c r="M53" i="3"/>
  <c r="T16" i="11"/>
  <c r="R2" i="5"/>
  <c r="R10" i="5"/>
  <c r="S22" i="2" s="1"/>
  <c r="R55" i="5"/>
  <c r="AX3" i="5"/>
  <c r="AU19" i="3"/>
  <c r="K44" i="3"/>
  <c r="J64" i="3"/>
  <c r="J65" i="3"/>
  <c r="AZ2" i="2"/>
  <c r="T1" i="2"/>
  <c r="T3" i="2" s="1"/>
  <c r="Q41" i="2"/>
  <c r="L23" i="3"/>
  <c r="P119" i="2"/>
  <c r="K26" i="3"/>
  <c r="AR18" i="3"/>
  <c r="AQ20" i="8" s="1"/>
  <c r="R185" i="2" l="1"/>
  <c r="N33" i="3"/>
  <c r="N35" i="3" s="1"/>
  <c r="S141" i="2"/>
  <c r="S159" i="2" s="1"/>
  <c r="AU17" i="8"/>
  <c r="AT18" i="8"/>
  <c r="AT21" i="8"/>
  <c r="O54" i="3"/>
  <c r="P21" i="3"/>
  <c r="P54" i="3" s="1"/>
  <c r="S5" i="5"/>
  <c r="M55" i="3"/>
  <c r="D55" i="3"/>
  <c r="J55" i="3"/>
  <c r="G55" i="3"/>
  <c r="I55" i="3"/>
  <c r="H55" i="3"/>
  <c r="F55" i="3"/>
  <c r="E55" i="3"/>
  <c r="L55" i="3"/>
  <c r="AY3" i="5"/>
  <c r="AV19" i="3"/>
  <c r="U16" i="11"/>
  <c r="S55" i="5"/>
  <c r="S10" i="5"/>
  <c r="T22" i="2" s="1"/>
  <c r="S2" i="5"/>
  <c r="L44" i="3"/>
  <c r="K64" i="3"/>
  <c r="K65" i="3"/>
  <c r="BA2" i="2"/>
  <c r="Q119" i="2"/>
  <c r="M23" i="3"/>
  <c r="U1" i="2"/>
  <c r="U3" i="2" s="1"/>
  <c r="R41" i="2"/>
  <c r="L26" i="3"/>
  <c r="AS18" i="3"/>
  <c r="AR20" i="8" s="1"/>
  <c r="O33" i="3" l="1"/>
  <c r="O35" i="3" s="1"/>
  <c r="S185" i="2"/>
  <c r="T141" i="2"/>
  <c r="T159" i="2" s="1"/>
  <c r="AV17" i="8"/>
  <c r="AU18" i="8"/>
  <c r="AU21" i="8"/>
  <c r="Q21" i="3"/>
  <c r="Q54" i="3" s="1"/>
  <c r="T5" i="5"/>
  <c r="P53" i="3"/>
  <c r="V16" i="11"/>
  <c r="T10" i="5"/>
  <c r="U22" i="2" s="1"/>
  <c r="T2" i="5"/>
  <c r="T55" i="5"/>
  <c r="AZ3" i="5"/>
  <c r="AW19" i="3"/>
  <c r="M44" i="3"/>
  <c r="L64" i="3"/>
  <c r="L65" i="3"/>
  <c r="BB2" i="2"/>
  <c r="V1" i="2"/>
  <c r="V3" i="2" s="1"/>
  <c r="S41" i="2"/>
  <c r="M26" i="3"/>
  <c r="N23" i="3"/>
  <c r="R119" i="2"/>
  <c r="AT18" i="3"/>
  <c r="AS20" i="8" s="1"/>
  <c r="T185" i="2" l="1"/>
  <c r="P33" i="3"/>
  <c r="P35" i="3" s="1"/>
  <c r="U141" i="2"/>
  <c r="U159" i="2" s="1"/>
  <c r="AW17" i="8"/>
  <c r="AV18" i="8"/>
  <c r="AV21" i="8"/>
  <c r="Q53" i="3"/>
  <c r="R21" i="3"/>
  <c r="R54" i="3" s="1"/>
  <c r="U5" i="5"/>
  <c r="W16" i="11"/>
  <c r="U2" i="5"/>
  <c r="U55" i="5"/>
  <c r="V141" i="2" s="1"/>
  <c r="V159" i="2" s="1"/>
  <c r="U10" i="5"/>
  <c r="V22" i="2" s="1"/>
  <c r="BA3" i="5"/>
  <c r="AX19" i="3"/>
  <c r="N44" i="3"/>
  <c r="M64" i="3"/>
  <c r="M65" i="3"/>
  <c r="BC2" i="2"/>
  <c r="O23" i="3"/>
  <c r="S119" i="2"/>
  <c r="W1" i="2"/>
  <c r="W3" i="2" s="1"/>
  <c r="N26" i="3"/>
  <c r="T41" i="2"/>
  <c r="AU18" i="3"/>
  <c r="AT20" i="8" s="1"/>
  <c r="Q33" i="3" l="1"/>
  <c r="Q35" i="3" s="1"/>
  <c r="U185" i="2"/>
  <c r="AX17" i="8"/>
  <c r="AW18" i="8"/>
  <c r="AW21" i="8"/>
  <c r="R53" i="3"/>
  <c r="S21" i="3"/>
  <c r="S54" i="3" s="1"/>
  <c r="V5" i="5"/>
  <c r="X16" i="11"/>
  <c r="V2" i="5"/>
  <c r="V55" i="5"/>
  <c r="V10" i="5"/>
  <c r="W22" i="2" s="1"/>
  <c r="W41" i="2" s="1"/>
  <c r="BB3" i="5"/>
  <c r="AY19" i="3"/>
  <c r="O44" i="3"/>
  <c r="N64" i="3"/>
  <c r="N65" i="3"/>
  <c r="BD2" i="2"/>
  <c r="V185" i="2"/>
  <c r="R33" i="3"/>
  <c r="R35" i="3" s="1"/>
  <c r="X1" i="2"/>
  <c r="X3" i="2" s="1"/>
  <c r="T119" i="2"/>
  <c r="P23" i="3"/>
  <c r="O26" i="3"/>
  <c r="U41" i="2"/>
  <c r="AV18" i="3"/>
  <c r="AU20" i="8" s="1"/>
  <c r="W141" i="2" l="1"/>
  <c r="W159" i="2" s="1"/>
  <c r="W119" i="2"/>
  <c r="S23" i="3"/>
  <c r="S26" i="3" s="1"/>
  <c r="AY17" i="8"/>
  <c r="AX18" i="8"/>
  <c r="AX21" i="8"/>
  <c r="S53" i="3"/>
  <c r="T21" i="3"/>
  <c r="T53" i="3" s="1"/>
  <c r="W5" i="5"/>
  <c r="BC3" i="5"/>
  <c r="AZ19" i="3"/>
  <c r="Y16" i="11"/>
  <c r="W55" i="5"/>
  <c r="W10" i="5"/>
  <c r="X22" i="2" s="1"/>
  <c r="X41" i="2" s="1"/>
  <c r="W2" i="5"/>
  <c r="P44" i="3"/>
  <c r="O64" i="3"/>
  <c r="O65" i="3"/>
  <c r="BE2" i="2"/>
  <c r="V41" i="2"/>
  <c r="P26" i="3"/>
  <c r="U119" i="2"/>
  <c r="Q23" i="3"/>
  <c r="Y1" i="2"/>
  <c r="Y3" i="2" s="1"/>
  <c r="AW18" i="3"/>
  <c r="AV20" i="8" s="1"/>
  <c r="W185" i="2" l="1"/>
  <c r="S33" i="3"/>
  <c r="X141" i="2"/>
  <c r="X159" i="2" s="1"/>
  <c r="X119" i="2"/>
  <c r="T23" i="3"/>
  <c r="T26" i="3" s="1"/>
  <c r="AZ17" i="8"/>
  <c r="AY18" i="8"/>
  <c r="AY21" i="8"/>
  <c r="U21" i="3"/>
  <c r="U54" i="3" s="1"/>
  <c r="X5" i="5"/>
  <c r="T54" i="3"/>
  <c r="Z16" i="11"/>
  <c r="X2" i="5"/>
  <c r="X55" i="5"/>
  <c r="X10" i="5"/>
  <c r="Y22" i="2" s="1"/>
  <c r="Y41" i="2" s="1"/>
  <c r="BD3" i="5"/>
  <c r="BA19" i="3"/>
  <c r="S44" i="3"/>
  <c r="Q44" i="3"/>
  <c r="P64" i="3"/>
  <c r="P65" i="3"/>
  <c r="S35" i="3"/>
  <c r="Q26" i="3"/>
  <c r="Z1" i="2"/>
  <c r="Z3" i="2" s="1"/>
  <c r="V119" i="2"/>
  <c r="R23" i="3"/>
  <c r="AX18" i="3"/>
  <c r="AW20" i="8" s="1"/>
  <c r="T33" i="3" l="1"/>
  <c r="X185" i="2"/>
  <c r="Y141" i="2"/>
  <c r="Y159" i="2" s="1"/>
  <c r="Y119" i="2"/>
  <c r="U23" i="3"/>
  <c r="U26" i="3" s="1"/>
  <c r="AZ18" i="8"/>
  <c r="AZ21" i="8"/>
  <c r="V21" i="3"/>
  <c r="V53" i="3" s="1"/>
  <c r="Y5" i="5"/>
  <c r="U53" i="3"/>
  <c r="AA16" i="11"/>
  <c r="Y10" i="5"/>
  <c r="Z22" i="2" s="1"/>
  <c r="Z41" i="2" s="1"/>
  <c r="Y2" i="5"/>
  <c r="Y55" i="5"/>
  <c r="R44" i="3"/>
  <c r="T44" i="3"/>
  <c r="Q64" i="3"/>
  <c r="Q65" i="3"/>
  <c r="T35" i="3"/>
  <c r="R26" i="3"/>
  <c r="AA1" i="2"/>
  <c r="AA3" i="2" s="1"/>
  <c r="AY18" i="3"/>
  <c r="AX20" i="8" s="1"/>
  <c r="Y185" i="2" l="1"/>
  <c r="U33" i="3"/>
  <c r="Z141" i="2"/>
  <c r="Z159" i="2" s="1"/>
  <c r="Z119" i="2"/>
  <c r="V23" i="3"/>
  <c r="V26" i="3" s="1"/>
  <c r="V54" i="3"/>
  <c r="W21" i="3"/>
  <c r="W54" i="3" s="1"/>
  <c r="Z5" i="5"/>
  <c r="AB16" i="11"/>
  <c r="Z10" i="5"/>
  <c r="AA22" i="2" s="1"/>
  <c r="AA41" i="2" s="1"/>
  <c r="Z2" i="5"/>
  <c r="Z55" i="5"/>
  <c r="U44" i="3"/>
  <c r="S64" i="3"/>
  <c r="R64" i="3"/>
  <c r="S65" i="3"/>
  <c r="R65" i="3"/>
  <c r="U35" i="3"/>
  <c r="AB1" i="2"/>
  <c r="AB3" i="2" s="1"/>
  <c r="AZ18" i="3"/>
  <c r="AY20" i="8" s="1"/>
  <c r="V33" i="3" l="1"/>
  <c r="Z185" i="2"/>
  <c r="AA141" i="2"/>
  <c r="AA159" i="2" s="1"/>
  <c r="AA119" i="2"/>
  <c r="W23" i="3"/>
  <c r="W26" i="3" s="1"/>
  <c r="W53" i="3"/>
  <c r="X21" i="3"/>
  <c r="X54" i="3" s="1"/>
  <c r="AA5" i="5"/>
  <c r="AC16" i="11"/>
  <c r="AA55" i="5"/>
  <c r="AA10" i="5"/>
  <c r="AB22" i="2" s="1"/>
  <c r="AB41" i="2" s="1"/>
  <c r="AA2" i="5"/>
  <c r="V44" i="3"/>
  <c r="T64" i="3"/>
  <c r="T65" i="3"/>
  <c r="V35" i="3"/>
  <c r="AC1" i="2"/>
  <c r="AC3" i="2" s="1"/>
  <c r="BA18" i="3"/>
  <c r="AZ20" i="8" s="1"/>
  <c r="AA185" i="2" l="1"/>
  <c r="W33" i="3"/>
  <c r="W35" i="3" s="1"/>
  <c r="AB141" i="2"/>
  <c r="AB159" i="2" s="1"/>
  <c r="X23" i="3"/>
  <c r="X26" i="3" s="1"/>
  <c r="AB119" i="2"/>
  <c r="Y21" i="3"/>
  <c r="Y53" i="3" s="1"/>
  <c r="AB5" i="5"/>
  <c r="X53" i="3"/>
  <c r="AD16" i="11"/>
  <c r="AB55" i="5"/>
  <c r="AB2" i="5"/>
  <c r="AB10" i="5"/>
  <c r="AC22" i="2" s="1"/>
  <c r="AC41" i="2" s="1"/>
  <c r="W44" i="3"/>
  <c r="U64" i="3"/>
  <c r="U65" i="3"/>
  <c r="AD1" i="2"/>
  <c r="AD3" i="2" s="1"/>
  <c r="AB185" i="2" l="1"/>
  <c r="X33" i="3"/>
  <c r="X35" i="3" s="1"/>
  <c r="AC141" i="2"/>
  <c r="AC159" i="2" s="1"/>
  <c r="AC185" i="2" s="1"/>
  <c r="AC119" i="2"/>
  <c r="Y23" i="3"/>
  <c r="Y26" i="3" s="1"/>
  <c r="Y54" i="3"/>
  <c r="Z21" i="3"/>
  <c r="Z54" i="3" s="1"/>
  <c r="AC5" i="5"/>
  <c r="AE16" i="11"/>
  <c r="AC55" i="5"/>
  <c r="AD141" i="2" s="1"/>
  <c r="AD159" i="2" s="1"/>
  <c r="AC10" i="5"/>
  <c r="AD22" i="2" s="1"/>
  <c r="AD41" i="2" s="1"/>
  <c r="AC2" i="5"/>
  <c r="X44" i="3"/>
  <c r="V64" i="3"/>
  <c r="V65" i="3"/>
  <c r="AE1" i="2"/>
  <c r="AE3" i="2" s="1"/>
  <c r="Y33" i="3" l="1"/>
  <c r="Y44" i="3" s="1"/>
  <c r="Z23" i="3"/>
  <c r="Z26" i="3" s="1"/>
  <c r="AD119" i="2"/>
  <c r="Z53" i="3"/>
  <c r="AA21" i="3"/>
  <c r="AA54" i="3" s="1"/>
  <c r="AD5" i="5"/>
  <c r="AF16" i="11"/>
  <c r="AD2" i="5"/>
  <c r="AD55" i="5"/>
  <c r="AE141" i="2" s="1"/>
  <c r="AD10" i="5"/>
  <c r="AE22" i="2" s="1"/>
  <c r="AE41" i="2" s="1"/>
  <c r="W64" i="3"/>
  <c r="W65" i="3"/>
  <c r="AD185" i="2"/>
  <c r="Z33" i="3"/>
  <c r="AF1" i="2"/>
  <c r="AF3" i="2" s="1"/>
  <c r="AE159" i="2" l="1"/>
  <c r="Y35" i="3"/>
  <c r="AE119" i="2"/>
  <c r="AA23" i="3"/>
  <c r="AA26" i="3" s="1"/>
  <c r="AA53" i="3"/>
  <c r="AB21" i="3"/>
  <c r="AB53" i="3" s="1"/>
  <c r="AE5" i="5"/>
  <c r="AG16" i="11"/>
  <c r="AE55" i="5"/>
  <c r="AF141" i="2" s="1"/>
  <c r="AE2" i="5"/>
  <c r="AE10" i="5"/>
  <c r="AF22" i="2" s="1"/>
  <c r="AF41" i="2" s="1"/>
  <c r="Z44" i="3"/>
  <c r="X64" i="3"/>
  <c r="X65" i="3"/>
  <c r="Z35" i="3"/>
  <c r="AA33" i="3"/>
  <c r="AE185" i="2"/>
  <c r="AG1" i="2"/>
  <c r="AG3" i="2" s="1"/>
  <c r="AF159" i="2"/>
  <c r="AB23" i="3" l="1"/>
  <c r="AB26" i="3" s="1"/>
  <c r="AF119" i="2"/>
  <c r="AB54" i="3"/>
  <c r="AC21" i="3"/>
  <c r="AC54" i="3" s="1"/>
  <c r="AF5" i="5"/>
  <c r="AH16" i="11"/>
  <c r="AF2" i="5"/>
  <c r="AF10" i="5"/>
  <c r="AG22" i="2" s="1"/>
  <c r="AG41" i="2" s="1"/>
  <c r="AF55" i="5"/>
  <c r="AG141" i="2" s="1"/>
  <c r="AA44" i="3"/>
  <c r="Y64" i="3"/>
  <c r="Y65" i="3"/>
  <c r="AA35" i="3"/>
  <c r="AB33" i="3"/>
  <c r="AF185" i="2"/>
  <c r="AH1" i="2"/>
  <c r="AH3" i="2" s="1"/>
  <c r="AG159" i="2"/>
  <c r="AC23" i="3" l="1"/>
  <c r="AC26" i="3" s="1"/>
  <c r="AG119" i="2"/>
  <c r="AC53" i="3"/>
  <c r="AD21" i="3"/>
  <c r="AD53" i="3" s="1"/>
  <c r="AG5" i="5"/>
  <c r="AI16" i="11"/>
  <c r="AG2" i="5"/>
  <c r="AG55" i="5"/>
  <c r="AH141" i="2" s="1"/>
  <c r="AH159" i="2" s="1"/>
  <c r="AG10" i="5"/>
  <c r="AH22" i="2" s="1"/>
  <c r="AH41" i="2" s="1"/>
  <c r="AB44" i="3"/>
  <c r="Z64" i="3"/>
  <c r="Z65" i="3"/>
  <c r="AB35" i="3"/>
  <c r="AG185" i="2"/>
  <c r="AC33" i="3"/>
  <c r="AI1" i="2"/>
  <c r="AI3" i="2" s="1"/>
  <c r="AH119" i="2" l="1"/>
  <c r="AD23" i="3"/>
  <c r="AD26" i="3" s="1"/>
  <c r="AD54" i="3"/>
  <c r="AE21" i="3"/>
  <c r="AE53" i="3" s="1"/>
  <c r="AH5" i="5"/>
  <c r="AJ16" i="11"/>
  <c r="AH55" i="5"/>
  <c r="AI141" i="2" s="1"/>
  <c r="AI159" i="2" s="1"/>
  <c r="AH10" i="5"/>
  <c r="AI22" i="2" s="1"/>
  <c r="AI41" i="2" s="1"/>
  <c r="AH2" i="5"/>
  <c r="AC44" i="3"/>
  <c r="AA64" i="3"/>
  <c r="AA65" i="3"/>
  <c r="AC35" i="3"/>
  <c r="AD33" i="3"/>
  <c r="AH185" i="2"/>
  <c r="AJ1" i="2"/>
  <c r="AJ3" i="2" s="1"/>
  <c r="AI119" i="2" l="1"/>
  <c r="AE23" i="3"/>
  <c r="AE26" i="3" s="1"/>
  <c r="AE54" i="3"/>
  <c r="AF21" i="3"/>
  <c r="AF54" i="3" s="1"/>
  <c r="AI5" i="5"/>
  <c r="AK16" i="11"/>
  <c r="AI2" i="5"/>
  <c r="AI55" i="5"/>
  <c r="AJ141" i="2" s="1"/>
  <c r="AJ159" i="2" s="1"/>
  <c r="AI10" i="5"/>
  <c r="AJ22" i="2" s="1"/>
  <c r="AJ41" i="2" s="1"/>
  <c r="AD44" i="3"/>
  <c r="AB64" i="3"/>
  <c r="AB65" i="3"/>
  <c r="AD35" i="3"/>
  <c r="AI185" i="2"/>
  <c r="AE33" i="3"/>
  <c r="AK1" i="2"/>
  <c r="AK3" i="2" s="1"/>
  <c r="AJ185" i="2" l="1"/>
  <c r="AF33" i="3"/>
  <c r="AF35" i="3" s="1"/>
  <c r="AJ119" i="2"/>
  <c r="AF23" i="3"/>
  <c r="AF53" i="3"/>
  <c r="AG21" i="3"/>
  <c r="AG54" i="3" s="1"/>
  <c r="AJ5" i="5"/>
  <c r="AL16" i="11"/>
  <c r="AJ55" i="5"/>
  <c r="AK141" i="2" s="1"/>
  <c r="AK159" i="2" s="1"/>
  <c r="AJ10" i="5"/>
  <c r="AK22" i="2" s="1"/>
  <c r="AK41" i="2" s="1"/>
  <c r="AJ2" i="5"/>
  <c r="AE44" i="3"/>
  <c r="AC64" i="3"/>
  <c r="AC65" i="3"/>
  <c r="AE35" i="3"/>
  <c r="AL1" i="2"/>
  <c r="AL3" i="2" s="1"/>
  <c r="AG33" i="3" l="1"/>
  <c r="AG35" i="3" s="1"/>
  <c r="AK185" i="2"/>
  <c r="AG23" i="3"/>
  <c r="AK119" i="2"/>
  <c r="AF26" i="3"/>
  <c r="AF44" i="3"/>
  <c r="AG53" i="3"/>
  <c r="AH21" i="3"/>
  <c r="AH54" i="3" s="1"/>
  <c r="AK5" i="5"/>
  <c r="AM16" i="11"/>
  <c r="AK10" i="5"/>
  <c r="AL22" i="2" s="1"/>
  <c r="AL41" i="2" s="1"/>
  <c r="AK2" i="5"/>
  <c r="AK55" i="5"/>
  <c r="AL141" i="2" s="1"/>
  <c r="AL159" i="2" s="1"/>
  <c r="AD64" i="3"/>
  <c r="AE64" i="3"/>
  <c r="AD65" i="3"/>
  <c r="AE65" i="3"/>
  <c r="AM1" i="2"/>
  <c r="AM3" i="2" s="1"/>
  <c r="AH33" i="3" l="1"/>
  <c r="AH35" i="3" s="1"/>
  <c r="AL185" i="2"/>
  <c r="AF65" i="3"/>
  <c r="AF64" i="3"/>
  <c r="AL119" i="2"/>
  <c r="AH23" i="3"/>
  <c r="AG26" i="3"/>
  <c r="AG44" i="3"/>
  <c r="AH53" i="3"/>
  <c r="AI21" i="3"/>
  <c r="AI54" i="3" s="1"/>
  <c r="AL5" i="5"/>
  <c r="AN16" i="11"/>
  <c r="AL2" i="5"/>
  <c r="AL55" i="5"/>
  <c r="AM141" i="2" s="1"/>
  <c r="AM159" i="2" s="1"/>
  <c r="AL10" i="5"/>
  <c r="AM22" i="2" s="1"/>
  <c r="AM41" i="2" s="1"/>
  <c r="AN1" i="2"/>
  <c r="AN3" i="2" s="1"/>
  <c r="AI33" i="3" l="1"/>
  <c r="AI35" i="3" s="1"/>
  <c r="AM185" i="2"/>
  <c r="AG64" i="3"/>
  <c r="AG65" i="3"/>
  <c r="AH44" i="3"/>
  <c r="AH26" i="3"/>
  <c r="AI23" i="3"/>
  <c r="AM119" i="2"/>
  <c r="AI53" i="3"/>
  <c r="AJ21" i="3"/>
  <c r="AJ54" i="3" s="1"/>
  <c r="AM5" i="5"/>
  <c r="AO16" i="11"/>
  <c r="AM55" i="5"/>
  <c r="AN141" i="2" s="1"/>
  <c r="AN159" i="2" s="1"/>
  <c r="AM2" i="5"/>
  <c r="AM10" i="5"/>
  <c r="AN22" i="2" s="1"/>
  <c r="AN41" i="2" s="1"/>
  <c r="AO1" i="2"/>
  <c r="AO3" i="2" s="1"/>
  <c r="AJ33" i="3" l="1"/>
  <c r="AJ35" i="3" s="1"/>
  <c r="AN185" i="2"/>
  <c r="AH64" i="3"/>
  <c r="AH65" i="3"/>
  <c r="AN119" i="2"/>
  <c r="AJ23" i="3"/>
  <c r="AI44" i="3"/>
  <c r="AI26" i="3"/>
  <c r="AJ53" i="3"/>
  <c r="AK21" i="3"/>
  <c r="AK53" i="3" s="1"/>
  <c r="AN5" i="5"/>
  <c r="AP16" i="11"/>
  <c r="AN10" i="5"/>
  <c r="AO22" i="2" s="1"/>
  <c r="AO41" i="2" s="1"/>
  <c r="AN2" i="5"/>
  <c r="AN55" i="5"/>
  <c r="AO141" i="2" s="1"/>
  <c r="AO159" i="2" s="1"/>
  <c r="AP1" i="2"/>
  <c r="AP3" i="2" s="1"/>
  <c r="AK33" i="3" l="1"/>
  <c r="AK35" i="3" s="1"/>
  <c r="AO185" i="2"/>
  <c r="AJ44" i="3"/>
  <c r="AJ26" i="3"/>
  <c r="AO119" i="2"/>
  <c r="AK23" i="3"/>
  <c r="AI64" i="3"/>
  <c r="AI65" i="3"/>
  <c r="AK54" i="3"/>
  <c r="AL21" i="3"/>
  <c r="AL53" i="3" s="1"/>
  <c r="AO5" i="5"/>
  <c r="AQ16" i="11"/>
  <c r="AO2" i="5"/>
  <c r="AO55" i="5"/>
  <c r="AP141" i="2" s="1"/>
  <c r="AP159" i="2" s="1"/>
  <c r="AO10" i="5"/>
  <c r="AP22" i="2" s="1"/>
  <c r="AP41" i="2" s="1"/>
  <c r="AQ1" i="2"/>
  <c r="AQ3" i="2" s="1"/>
  <c r="AP185" i="2" l="1"/>
  <c r="AL33" i="3"/>
  <c r="AL35" i="3" s="1"/>
  <c r="AL23" i="3"/>
  <c r="AP119" i="2"/>
  <c r="AK44" i="3"/>
  <c r="AK26" i="3"/>
  <c r="AJ64" i="3"/>
  <c r="AJ65" i="3"/>
  <c r="AL54" i="3"/>
  <c r="AM21" i="3"/>
  <c r="AM53" i="3" s="1"/>
  <c r="AP5" i="5"/>
  <c r="AR16" i="11"/>
  <c r="AP2" i="5"/>
  <c r="AP10" i="5"/>
  <c r="AQ22" i="2" s="1"/>
  <c r="AQ41" i="2" s="1"/>
  <c r="AP55" i="5"/>
  <c r="AQ141" i="2" s="1"/>
  <c r="AQ159" i="2" s="1"/>
  <c r="AR1" i="2"/>
  <c r="AR3" i="2" s="1"/>
  <c r="AM33" i="3" l="1"/>
  <c r="AM35" i="3" s="1"/>
  <c r="AQ185" i="2"/>
  <c r="AM23" i="3"/>
  <c r="AQ119" i="2"/>
  <c r="AK64" i="3"/>
  <c r="AK65" i="3"/>
  <c r="AL26" i="3"/>
  <c r="AL44" i="3"/>
  <c r="AM54" i="3"/>
  <c r="AN21" i="3"/>
  <c r="AN53" i="3" s="1"/>
  <c r="AQ5" i="5"/>
  <c r="AS16" i="11"/>
  <c r="AQ10" i="5"/>
  <c r="AR22" i="2" s="1"/>
  <c r="AR41" i="2" s="1"/>
  <c r="AQ2" i="5"/>
  <c r="AQ55" i="5"/>
  <c r="AR141" i="2" s="1"/>
  <c r="AR159" i="2" s="1"/>
  <c r="AS1" i="2"/>
  <c r="AS3" i="2" s="1"/>
  <c r="AN33" i="3" l="1"/>
  <c r="AN35" i="3" s="1"/>
  <c r="AR185" i="2"/>
  <c r="AL64" i="3"/>
  <c r="AL65" i="3"/>
  <c r="AR119" i="2"/>
  <c r="AN23" i="3"/>
  <c r="AM44" i="3"/>
  <c r="AM26" i="3"/>
  <c r="AN54" i="3"/>
  <c r="AO21" i="3"/>
  <c r="AO54" i="3" s="1"/>
  <c r="AR5" i="5"/>
  <c r="AT16" i="11"/>
  <c r="AR55" i="5"/>
  <c r="AS141" i="2" s="1"/>
  <c r="AS159" i="2" s="1"/>
  <c r="AR10" i="5"/>
  <c r="AS22" i="2" s="1"/>
  <c r="AS41" i="2" s="1"/>
  <c r="AR2" i="5"/>
  <c r="AT1" i="2"/>
  <c r="AT3" i="2" s="1"/>
  <c r="AO33" i="3" l="1"/>
  <c r="AO35" i="3" s="1"/>
  <c r="AS185" i="2"/>
  <c r="AM64" i="3"/>
  <c r="AM65" i="3"/>
  <c r="AS119" i="2"/>
  <c r="AO23" i="3"/>
  <c r="AN26" i="3"/>
  <c r="AN44" i="3"/>
  <c r="AO53" i="3"/>
  <c r="AP21" i="3"/>
  <c r="AP53" i="3" s="1"/>
  <c r="AS5" i="5"/>
  <c r="AU16" i="11"/>
  <c r="AS10" i="5"/>
  <c r="AT22" i="2" s="1"/>
  <c r="AT41" i="2" s="1"/>
  <c r="AS2" i="5"/>
  <c r="AS55" i="5"/>
  <c r="AT141" i="2" s="1"/>
  <c r="AT159" i="2" s="1"/>
  <c r="AU1" i="2"/>
  <c r="AU3" i="2" s="1"/>
  <c r="AP33" i="3" l="1"/>
  <c r="AP35" i="3" s="1"/>
  <c r="AT185" i="2"/>
  <c r="AN64" i="3"/>
  <c r="AN65" i="3"/>
  <c r="AP23" i="3"/>
  <c r="AT119" i="2"/>
  <c r="AO26" i="3"/>
  <c r="AO44" i="3"/>
  <c r="AP54" i="3"/>
  <c r="AQ21" i="3"/>
  <c r="AQ54" i="3" s="1"/>
  <c r="AT5" i="5"/>
  <c r="AV16" i="11"/>
  <c r="AT2" i="5"/>
  <c r="AT55" i="5"/>
  <c r="AU141" i="2" s="1"/>
  <c r="AU159" i="2" s="1"/>
  <c r="AT10" i="5"/>
  <c r="AU22" i="2" s="1"/>
  <c r="AU41" i="2" s="1"/>
  <c r="AV1" i="2"/>
  <c r="AV3" i="2" s="1"/>
  <c r="AQ33" i="3" l="1"/>
  <c r="AQ35" i="3" s="1"/>
  <c r="AU185" i="2"/>
  <c r="AU119" i="2"/>
  <c r="AQ23" i="3"/>
  <c r="AO64" i="3"/>
  <c r="AO65" i="3"/>
  <c r="AP44" i="3"/>
  <c r="AP26" i="3"/>
  <c r="AQ53" i="3"/>
  <c r="AR21" i="3"/>
  <c r="AR54" i="3" s="1"/>
  <c r="AU5" i="5"/>
  <c r="AU55" i="5"/>
  <c r="AV141" i="2" s="1"/>
  <c r="AV159" i="2" s="1"/>
  <c r="AU10" i="5"/>
  <c r="AV22" i="2" s="1"/>
  <c r="AV41" i="2" s="1"/>
  <c r="AU2" i="5"/>
  <c r="AW1" i="2"/>
  <c r="AW3" i="2" s="1"/>
  <c r="AR33" i="3" l="1"/>
  <c r="AR35" i="3" s="1"/>
  <c r="AV185" i="2"/>
  <c r="AR23" i="3"/>
  <c r="AV119" i="2"/>
  <c r="AQ26" i="3"/>
  <c r="AQ44" i="3"/>
  <c r="AP64" i="3"/>
  <c r="AP65" i="3"/>
  <c r="AR53" i="3"/>
  <c r="AS21" i="3"/>
  <c r="AS54" i="3" s="1"/>
  <c r="AV5" i="5"/>
  <c r="AV2" i="5"/>
  <c r="AV55" i="5"/>
  <c r="AW141" i="2" s="1"/>
  <c r="AW159" i="2" s="1"/>
  <c r="AV10" i="5"/>
  <c r="AW22" i="2" s="1"/>
  <c r="AW41" i="2" s="1"/>
  <c r="AX1" i="2"/>
  <c r="AX3" i="2" s="1"/>
  <c r="AS33" i="3" l="1"/>
  <c r="AS35" i="3" s="1"/>
  <c r="AW185" i="2"/>
  <c r="AW119" i="2"/>
  <c r="AS23" i="3"/>
  <c r="AQ64" i="3"/>
  <c r="AQ65" i="3"/>
  <c r="AR26" i="3"/>
  <c r="AR44" i="3"/>
  <c r="AS53" i="3"/>
  <c r="AT21" i="3"/>
  <c r="AT54" i="3" s="1"/>
  <c r="AW5" i="5"/>
  <c r="AW10" i="5"/>
  <c r="AX22" i="2" s="1"/>
  <c r="AX41" i="2" s="1"/>
  <c r="AW2" i="5"/>
  <c r="AW55" i="5"/>
  <c r="AX141" i="2" s="1"/>
  <c r="AX159" i="2" s="1"/>
  <c r="AY1" i="2"/>
  <c r="AY3" i="2" s="1"/>
  <c r="AT33" i="3" l="1"/>
  <c r="AT35" i="3" s="1"/>
  <c r="AX185" i="2"/>
  <c r="AR64" i="3"/>
  <c r="AR65" i="3"/>
  <c r="AT23" i="3"/>
  <c r="AX119" i="2"/>
  <c r="AS26" i="3"/>
  <c r="AS44" i="3"/>
  <c r="AT53" i="3"/>
  <c r="AU21" i="3"/>
  <c r="AU54" i="3" s="1"/>
  <c r="AX5" i="5"/>
  <c r="AX10" i="5"/>
  <c r="AY22" i="2" s="1"/>
  <c r="AY41" i="2" s="1"/>
  <c r="AX2" i="5"/>
  <c r="AX55" i="5"/>
  <c r="AY141" i="2" s="1"/>
  <c r="AY159" i="2" s="1"/>
  <c r="AZ1" i="2"/>
  <c r="AZ3" i="2" s="1"/>
  <c r="AU33" i="3" l="1"/>
  <c r="AU35" i="3" s="1"/>
  <c r="AY185" i="2"/>
  <c r="AS64" i="3"/>
  <c r="AS65" i="3"/>
  <c r="AT44" i="3"/>
  <c r="AT26" i="3"/>
  <c r="AY119" i="2"/>
  <c r="AU23" i="3"/>
  <c r="AU53" i="3"/>
  <c r="AV21" i="3"/>
  <c r="AV53" i="3" s="1"/>
  <c r="AY5" i="5"/>
  <c r="AY55" i="5"/>
  <c r="AZ141" i="2" s="1"/>
  <c r="AZ159" i="2" s="1"/>
  <c r="AY10" i="5"/>
  <c r="AZ22" i="2" s="1"/>
  <c r="AZ41" i="2" s="1"/>
  <c r="AY2" i="5"/>
  <c r="BA1" i="2"/>
  <c r="BA3" i="2" s="1"/>
  <c r="AV33" i="3" l="1"/>
  <c r="AV35" i="3" s="1"/>
  <c r="AZ185" i="2"/>
  <c r="AU26" i="3"/>
  <c r="AU44" i="3"/>
  <c r="AV23" i="3"/>
  <c r="AZ119" i="2"/>
  <c r="AT64" i="3"/>
  <c r="AT65" i="3"/>
  <c r="AV54" i="3"/>
  <c r="AW21" i="3"/>
  <c r="AW54" i="3" s="1"/>
  <c r="AZ5" i="5"/>
  <c r="AZ55" i="5"/>
  <c r="BA141" i="2" s="1"/>
  <c r="BA159" i="2" s="1"/>
  <c r="AZ2" i="5"/>
  <c r="AZ10" i="5"/>
  <c r="BA22" i="2" s="1"/>
  <c r="BA41" i="2" s="1"/>
  <c r="BB1" i="2"/>
  <c r="BB3" i="2" s="1"/>
  <c r="AW33" i="3" l="1"/>
  <c r="AW35" i="3" s="1"/>
  <c r="BA185" i="2"/>
  <c r="AV26" i="3"/>
  <c r="AV44" i="3"/>
  <c r="BA119" i="2"/>
  <c r="AW23" i="3"/>
  <c r="AU64" i="3"/>
  <c r="AU65" i="3"/>
  <c r="AW53" i="3"/>
  <c r="AX21" i="3"/>
  <c r="AX54" i="3" s="1"/>
  <c r="BA5" i="5"/>
  <c r="BA55" i="5"/>
  <c r="BB141" i="2" s="1"/>
  <c r="BB159" i="2" s="1"/>
  <c r="BA10" i="5"/>
  <c r="BB22" i="2" s="1"/>
  <c r="BB41" i="2" s="1"/>
  <c r="BA2" i="5"/>
  <c r="BC1" i="2"/>
  <c r="BC3" i="2" s="1"/>
  <c r="AX33" i="3" l="1"/>
  <c r="AX35" i="3" s="1"/>
  <c r="BB185" i="2"/>
  <c r="AW44" i="3"/>
  <c r="AW26" i="3"/>
  <c r="BB119" i="2"/>
  <c r="AX23" i="3"/>
  <c r="AV64" i="3"/>
  <c r="AV65" i="3"/>
  <c r="AX53" i="3"/>
  <c r="AY21" i="3"/>
  <c r="AY53" i="3" s="1"/>
  <c r="BB5" i="5"/>
  <c r="BB2" i="5"/>
  <c r="BB55" i="5"/>
  <c r="BC141" i="2" s="1"/>
  <c r="BC159" i="2" s="1"/>
  <c r="BB10" i="5"/>
  <c r="BC22" i="2" s="1"/>
  <c r="BC41" i="2" s="1"/>
  <c r="BD1" i="2"/>
  <c r="BD3" i="2" s="1"/>
  <c r="AY33" i="3" l="1"/>
  <c r="AY35" i="3" s="1"/>
  <c r="BC185" i="2"/>
  <c r="AY23" i="3"/>
  <c r="BC119" i="2"/>
  <c r="AX44" i="3"/>
  <c r="AX26" i="3"/>
  <c r="AW64" i="3"/>
  <c r="AW65" i="3"/>
  <c r="AY54" i="3"/>
  <c r="AZ21" i="3"/>
  <c r="AZ53" i="3" s="1"/>
  <c r="BC5" i="5"/>
  <c r="BC2" i="5"/>
  <c r="BC55" i="5"/>
  <c r="BD141" i="2" s="1"/>
  <c r="BD159" i="2" s="1"/>
  <c r="BC10" i="5"/>
  <c r="BD22" i="2" s="1"/>
  <c r="BD41" i="2" s="1"/>
  <c r="BE1" i="2"/>
  <c r="BE3" i="2" s="1"/>
  <c r="AZ33" i="3" l="1"/>
  <c r="AZ35" i="3" s="1"/>
  <c r="BD185" i="2"/>
  <c r="AZ23" i="3"/>
  <c r="BD119" i="2"/>
  <c r="AX64" i="3"/>
  <c r="AX65" i="3"/>
  <c r="AY44" i="3"/>
  <c r="AY26" i="3"/>
  <c r="AZ54" i="3"/>
  <c r="BA21" i="3"/>
  <c r="BA53" i="3" s="1"/>
  <c r="BD5" i="5"/>
  <c r="BD2" i="5"/>
  <c r="BD10" i="5"/>
  <c r="BE22" i="2" s="1"/>
  <c r="BD55" i="5"/>
  <c r="BE141" i="2" s="1"/>
  <c r="BE159" i="2" l="1"/>
  <c r="BG141" i="2"/>
  <c r="BE41" i="2"/>
  <c r="BG41" i="2" s="1"/>
  <c r="BG22" i="2"/>
  <c r="AY64" i="3"/>
  <c r="AY65" i="3"/>
  <c r="BA23" i="3"/>
  <c r="BE119" i="2"/>
  <c r="BG119" i="2" s="1"/>
  <c r="AZ44" i="3"/>
  <c r="AZ26" i="3"/>
  <c r="BA54" i="3"/>
  <c r="D6" i="3" s="1"/>
  <c r="C10" i="8" s="1"/>
  <c r="BA33" i="3" l="1"/>
  <c r="BA35" i="3" s="1"/>
  <c r="BE185" i="2"/>
  <c r="BG185" i="2" s="1"/>
  <c r="BG159" i="2"/>
  <c r="AZ64" i="3"/>
  <c r="AZ65" i="3"/>
  <c r="BA26" i="3"/>
  <c r="BA44" i="3"/>
  <c r="D45" i="3" s="1"/>
  <c r="D8" i="3"/>
  <c r="D57" i="3" s="1"/>
  <c r="D36" i="3" l="1"/>
  <c r="E14" i="3" s="1"/>
  <c r="D37" i="3"/>
  <c r="D27" i="3"/>
  <c r="D14" i="3" s="1"/>
  <c r="D28" i="3"/>
  <c r="BA64" i="3"/>
  <c r="D67" i="3" s="1"/>
  <c r="C14" i="8" s="1"/>
  <c r="BA65" i="3"/>
  <c r="D66" i="3" s="1"/>
  <c r="I57" i="3"/>
  <c r="J57" i="3"/>
  <c r="AE57" i="3"/>
  <c r="V57" i="3"/>
  <c r="AQ57" i="3"/>
  <c r="P57" i="3"/>
  <c r="Y57" i="3"/>
  <c r="AW57" i="3"/>
  <c r="BA57" i="3"/>
  <c r="AX57" i="3"/>
  <c r="AF57" i="3"/>
  <c r="AB57" i="3"/>
  <c r="N57" i="3"/>
  <c r="Z57" i="3"/>
  <c r="R57" i="3"/>
  <c r="AS57" i="3"/>
  <c r="AK57" i="3"/>
  <c r="C11" i="8"/>
  <c r="AU57" i="3"/>
  <c r="O57" i="3"/>
  <c r="U57" i="3"/>
  <c r="AZ57" i="3"/>
  <c r="AM57" i="3"/>
  <c r="AR57" i="3"/>
  <c r="AO57" i="3"/>
  <c r="AD57" i="3"/>
  <c r="AC57" i="3"/>
  <c r="AH57" i="3"/>
  <c r="AJ57" i="3"/>
  <c r="T57" i="3"/>
  <c r="L57" i="3"/>
  <c r="AP57" i="3"/>
  <c r="AY57" i="3"/>
  <c r="Q57" i="3"/>
  <c r="AI57" i="3"/>
  <c r="M57" i="3"/>
  <c r="S57" i="3"/>
  <c r="AT57" i="3"/>
  <c r="H57" i="3"/>
  <c r="W57" i="3"/>
  <c r="X57" i="3"/>
  <c r="AG57" i="3"/>
  <c r="AN57" i="3"/>
  <c r="AA57" i="3"/>
  <c r="F57" i="3"/>
  <c r="E57" i="3"/>
  <c r="K57" i="3"/>
  <c r="AL57" i="3"/>
  <c r="G57" i="3"/>
  <c r="AV57" i="3"/>
  <c r="C12" i="8" l="1"/>
  <c r="C14" i="3"/>
  <c r="Y70" i="3"/>
  <c r="Y69" i="3"/>
  <c r="K69" i="3"/>
  <c r="K70" i="3"/>
  <c r="E69" i="3"/>
  <c r="E70" i="3"/>
  <c r="D21" i="8"/>
  <c r="AX70" i="3"/>
  <c r="AX69" i="3"/>
  <c r="T70" i="3"/>
  <c r="T69" i="3"/>
  <c r="AF69" i="3"/>
  <c r="AF70" i="3"/>
  <c r="AZ70" i="3"/>
  <c r="AZ69" i="3"/>
  <c r="AP69" i="3"/>
  <c r="AP70" i="3"/>
  <c r="AI70" i="3"/>
  <c r="AI69" i="3"/>
  <c r="AM70" i="3"/>
  <c r="AM69" i="3"/>
  <c r="Q69" i="3"/>
  <c r="Q70" i="3"/>
  <c r="F70" i="3"/>
  <c r="E21" i="8"/>
  <c r="F69" i="3"/>
  <c r="AY69" i="3"/>
  <c r="AY70" i="3"/>
  <c r="U69" i="3"/>
  <c r="U70" i="3"/>
  <c r="BA70" i="3"/>
  <c r="BA69" i="3"/>
  <c r="AA70" i="3"/>
  <c r="AA69" i="3"/>
  <c r="O70" i="3"/>
  <c r="O69" i="3"/>
  <c r="D69" i="3"/>
  <c r="D58" i="3"/>
  <c r="E58" i="3"/>
  <c r="C21" i="8"/>
  <c r="D70" i="3"/>
  <c r="AN70" i="3"/>
  <c r="AN69" i="3"/>
  <c r="L69" i="3"/>
  <c r="L70" i="3"/>
  <c r="AU70" i="3"/>
  <c r="AU69" i="3"/>
  <c r="AW70" i="3"/>
  <c r="AW69" i="3"/>
  <c r="P69" i="3"/>
  <c r="P70" i="3"/>
  <c r="AG69" i="3"/>
  <c r="AG70" i="3"/>
  <c r="AQ69" i="3"/>
  <c r="AQ70" i="3"/>
  <c r="X70" i="3"/>
  <c r="X69" i="3"/>
  <c r="AK70" i="3"/>
  <c r="AK69" i="3"/>
  <c r="V70" i="3"/>
  <c r="V69" i="3"/>
  <c r="AJ70" i="3"/>
  <c r="AJ69" i="3"/>
  <c r="W69" i="3"/>
  <c r="W70" i="3"/>
  <c r="AH69" i="3"/>
  <c r="AH70" i="3"/>
  <c r="H69" i="3"/>
  <c r="H70" i="3"/>
  <c r="AD69" i="3"/>
  <c r="AD70" i="3"/>
  <c r="AE69" i="3"/>
  <c r="AE70" i="3"/>
  <c r="R69" i="3"/>
  <c r="R70" i="3"/>
  <c r="AV69" i="3"/>
  <c r="AV70" i="3"/>
  <c r="G69" i="3"/>
  <c r="G70" i="3"/>
  <c r="N69" i="3"/>
  <c r="N70" i="3"/>
  <c r="J69" i="3"/>
  <c r="J70" i="3"/>
  <c r="AS69" i="3"/>
  <c r="AS70" i="3"/>
  <c r="AC69" i="3"/>
  <c r="AC70" i="3"/>
  <c r="AT70" i="3"/>
  <c r="AT69" i="3"/>
  <c r="Z70" i="3"/>
  <c r="Z69" i="3"/>
  <c r="S69" i="3"/>
  <c r="S70" i="3"/>
  <c r="AO69" i="3"/>
  <c r="AO70" i="3"/>
  <c r="AL69" i="3"/>
  <c r="AL70" i="3"/>
  <c r="M69" i="3"/>
  <c r="M70" i="3"/>
  <c r="AR69" i="3"/>
  <c r="AR70" i="3"/>
  <c r="AB69" i="3"/>
  <c r="AB70" i="3"/>
  <c r="I69" i="3"/>
  <c r="I70" i="3"/>
  <c r="D72" i="3" l="1"/>
  <c r="C15" i="8" s="1"/>
  <c r="D71" i="3"/>
  <c r="C15" i="3" l="1"/>
  <c r="C1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Forsnes Jahn</author>
    <author>Martin K. Berre</author>
  </authors>
  <commentList>
    <comment ref="B2" authorId="0" shapeId="0" xr:uid="{643362D4-F1D7-4AAE-BD04-669413C22735}">
      <text>
        <r>
          <rPr>
            <sz val="9"/>
            <color indexed="81"/>
            <rFont val="Tahoma"/>
            <charset val="1"/>
          </rPr>
          <t>Versjon 1.25 for Hydrogen og Ammoniakk i Fartøy</t>
        </r>
      </text>
    </comment>
    <comment ref="B9" authorId="0" shapeId="0" xr:uid="{A51C70FE-230F-4899-B713-5E82C28E425E}">
      <text>
        <r>
          <rPr>
            <sz val="9"/>
            <color indexed="81"/>
            <rFont val="Tahoma"/>
            <charset val="1"/>
          </rPr>
          <t xml:space="preserve">Etter at punkt 2 er fylt ut, anbefales det at man fyller ut ark 2: "Forutsetninger prosjekt". Merk at dette må fylles ut også for alternativ investering når dette er relevant. Ved å legge inn energiforbruk og prisforutsetninger her vil drifstkostnader for dette regnes ut i "detaljerte budsjetter". 
</t>
        </r>
      </text>
    </comment>
    <comment ref="B21" authorId="1" shapeId="0" xr:uid="{581A5F28-01AB-4C7B-A2E5-57020C26D947}">
      <text>
        <r>
          <rPr>
            <sz val="9"/>
            <color indexed="81"/>
            <rFont val="Tahoma"/>
            <family val="2"/>
          </rPr>
          <t>Se støtteprogrammets prosjektbeskrivelsesmal for føringer knyttet til levetid.</t>
        </r>
      </text>
    </comment>
    <comment ref="C22" authorId="0" shapeId="0" xr:uid="{45BD6C48-AE30-47B7-A836-48FE9A25ABF2}">
      <text>
        <r>
          <rPr>
            <sz val="9"/>
            <color indexed="81"/>
            <rFont val="Tahoma"/>
            <family val="2"/>
          </rPr>
          <t>'"Ingen alternativ investering" velges for søknad om retrofit skipsprosjekter.</t>
        </r>
      </text>
    </comment>
    <comment ref="B42" authorId="0" shapeId="0" xr:uid="{AF71D353-AC67-42A4-9896-EB248C214708}">
      <text>
        <r>
          <rPr>
            <sz val="9"/>
            <color indexed="81"/>
            <rFont val="Tahoma"/>
            <family val="2"/>
          </rPr>
          <t xml:space="preserve">Logikk for energikostnader og CO2 avgift er forhåndsutfylt, og regnes ut basert på verdier som legges inn i "forutsetninger prosjekt".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10" authorId="0" shapeId="0" xr:uid="{E56C435D-0057-4FF6-8243-61412CF4C37A}">
      <text>
        <r>
          <rPr>
            <sz val="9"/>
            <color indexed="81"/>
            <rFont val="Tahoma"/>
            <family val="2"/>
          </rPr>
          <t>Maritim transport skal velge "Ikke kvotepliktige utslipp"</t>
        </r>
      </text>
    </comment>
    <comment ref="C55" authorId="0" shapeId="0" xr:uid="{98274402-8746-4644-A1F8-7A74F1D29948}">
      <text>
        <r>
          <rPr>
            <sz val="9"/>
            <color indexed="81"/>
            <rFont val="Tahoma"/>
            <family val="2"/>
          </rPr>
          <t>Maritim transport skal velge ikke-kvotepliktige utslipp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43" authorId="0" shapeId="0" xr:uid="{66AF0827-71E3-43D7-A258-45C6A84C2E43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Kun investeringskostnader som er godkjent for støtte av Enova iht. dokumentet Vilkår for støtte skal fylles inn i denne tabellen.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Forsnes Jahn</author>
  </authors>
  <commentList>
    <comment ref="L11" authorId="0" shapeId="0" xr:uid="{147069E8-E69F-46B0-B68C-A76735EFCB30}">
      <text>
        <r>
          <rPr>
            <sz val="9"/>
            <color indexed="81"/>
            <rFont val="Tahoma"/>
            <family val="2"/>
          </rPr>
          <t>Enova vil ikke avkorte støtten ved positivt nåverdi for søknader på Hydrogen og Ammoniakk i fartøy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Forsnes Jahn</author>
  </authors>
  <commentList>
    <comment ref="D10" authorId="0" shapeId="0" xr:uid="{59D76CB8-7560-416A-B974-EC6EC678AD1D}">
      <text>
        <r>
          <rPr>
            <sz val="9"/>
            <color indexed="81"/>
            <rFont val="Tahoma"/>
            <family val="2"/>
          </rPr>
          <t xml:space="preserve">Landstrømpriser oppgitt her er kun veiledende. Det anbefales å basere beregningen på mest mulig reelle priser når det er tilgjengelig.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<sst xmlns="http://schemas.openxmlformats.org/spreadsheetml/2006/main" count="917" uniqueCount="302">
  <si>
    <t>Prosjekt omsøkt</t>
  </si>
  <si>
    <t>Driftsinntekter</t>
  </si>
  <si>
    <t>Driftskostnader</t>
  </si>
  <si>
    <t>Investeringskostnader</t>
  </si>
  <si>
    <t>Totale driftsinntekter</t>
  </si>
  <si>
    <t>År</t>
  </si>
  <si>
    <t>Totale driftskostnader</t>
  </si>
  <si>
    <t>Totale investeringskostnader</t>
  </si>
  <si>
    <t>Kontantstrøm</t>
  </si>
  <si>
    <t>Forutsetninger</t>
  </si>
  <si>
    <t>(1) Kvotepliktig utslipp (unntatt luftfart og petroleum)</t>
  </si>
  <si>
    <t>(2) Ikke-kvotepliktig utslipp</t>
  </si>
  <si>
    <t>(3) Petroleum</t>
  </si>
  <si>
    <t>(4) Luftfart</t>
  </si>
  <si>
    <t>(5) Opptak og utslipp fra skog- og arealbruk</t>
  </si>
  <si>
    <t>Avkastningskrav</t>
  </si>
  <si>
    <t>Kontantstrøm eks. støtte</t>
  </si>
  <si>
    <t>Nåverdi inkl. støtte</t>
  </si>
  <si>
    <t>Omsøkt støttebeløp</t>
  </si>
  <si>
    <t>Alternativ investering</t>
  </si>
  <si>
    <t>Kommentar</t>
  </si>
  <si>
    <t>Nåverdi (uten støtte)</t>
  </si>
  <si>
    <t>Nåverdi (med omsøkt støtte)</t>
  </si>
  <si>
    <t>Verdi</t>
  </si>
  <si>
    <t>Enhet</t>
  </si>
  <si>
    <t>NOK</t>
  </si>
  <si>
    <t>År med omsøkt investeringskostnad</t>
  </si>
  <si>
    <t>Alternativ investeringskostnad (hvis relevant)</t>
  </si>
  <si>
    <t>Omsøkt støtte</t>
  </si>
  <si>
    <t>Merkostnad (hvis relevant)</t>
  </si>
  <si>
    <t>Hentes fra ark (2)</t>
  </si>
  <si>
    <t>Hentes fra ark (1)</t>
  </si>
  <si>
    <t>Verdier som kan hentes ut til ERS</t>
  </si>
  <si>
    <t>Prosent</t>
  </si>
  <si>
    <t>Input</t>
  </si>
  <si>
    <t>Årstall</t>
  </si>
  <si>
    <t>Tekst</t>
  </si>
  <si>
    <t>Antall år</t>
  </si>
  <si>
    <t>Søkers selskapsnavn</t>
  </si>
  <si>
    <t>Nøkkeltall</t>
  </si>
  <si>
    <t>, input-celler som søker fyller ut i tråd med prosjektets økonomi og krav til beskrivelser.</t>
  </si>
  <si>
    <t>Fyll inn initiell informasjon om prosjektet.</t>
  </si>
  <si>
    <t>Støtteberettigede investeringskostnader</t>
  </si>
  <si>
    <t xml:space="preserve">  b) Samme investering som det omsøkte prosjektet, men hvor det kontrafaktiske scenarioet gjøres lengre fram i tid: det omsøkte prosjektets budsjett fylles inn under "Prosjekt omsøkt" og et likt prosjekt lengre fram i tid fylles inn under "Alternativ investering".</t>
  </si>
  <si>
    <t xml:space="preserve">  c) Selskapet har eksisterende drift som kontrafaktisk scenario, hvor kostnader tilknyttet vedlikehold og modernisering inkluderes: det omsøkte prosjektets budsjett fylles inn under "Prosjekt omsøkt" og selskapets "business as usual" under "Alternativ investering".</t>
  </si>
  <si>
    <t>IRR inkl. støtte</t>
  </si>
  <si>
    <t>IRR (uten støtte)</t>
  </si>
  <si>
    <t>IRR (med omsøkt støtte)</t>
  </si>
  <si>
    <t>Ark (1) Detaljerte budsjetter</t>
  </si>
  <si>
    <t>Ark (3) Forutsetninger prosjekt</t>
  </si>
  <si>
    <t>Fyll inn budsjettposter for hvert år tilsvarende prosjektets levetid. For eksempel dersom prosjektet har en varighet på 20 år med drift, skal ikke mer enn 20 år med driftsinntekter- og kostnader fylles inn.</t>
  </si>
  <si>
    <t>Verdier (NOK per time, kWh, liter, etc.)</t>
  </si>
  <si>
    <t>Driftsinntekter - navn inntektspost</t>
  </si>
  <si>
    <t>Driftskostnader - navn kostnadspost</t>
  </si>
  <si>
    <t>Investeringskostnader - navn kostnadspost</t>
  </si>
  <si>
    <t>t =</t>
  </si>
  <si>
    <t xml:space="preserve">  a) Et mindre miljøeffektivt scenario, tilsvarende normal praksis i sektoren: det omsøkte prosjektets budsjett fylles inn under "Prosjekt omsøkt" og det mindre energieffektive scenarioet fylles inn under "Alternativ investering".</t>
  </si>
  <si>
    <t>Prosjekttittel</t>
  </si>
  <si>
    <t>Enova</t>
  </si>
  <si>
    <t>Banklån</t>
  </si>
  <si>
    <t>Egenkapital (tilgjengelig)</t>
  </si>
  <si>
    <t>Egenkapital (kapitalforhøyelse)</t>
  </si>
  <si>
    <t>Annen soft-funding (lån)</t>
  </si>
  <si>
    <t>Finansieringskilde (drop-down)</t>
  </si>
  <si>
    <t>Ark (4) Finansieringsplan</t>
  </si>
  <si>
    <t>Beskrivelse av kilde/investor</t>
  </si>
  <si>
    <t>Total prosjektfinansiering</t>
  </si>
  <si>
    <t>Liste: Finansieringskilde</t>
  </si>
  <si>
    <t>Liste: hovedposter investeringskostnader</t>
  </si>
  <si>
    <t>Merk: dersom søker er et konsortium, så skal skal et komplett budsjett fylles ut for hele prosjektet, samt et eget budsjett per konsortium-aktør som synliggjør kostnadsfordelingen mellom aktørene. Inkluder interne transaksjoner.</t>
  </si>
  <si>
    <t>Navn på forutsetning</t>
  </si>
  <si>
    <t>Maskiner, utstyr og materialer</t>
  </si>
  <si>
    <t>Innkjøp av tjenester</t>
  </si>
  <si>
    <t>Egne personalkostnader</t>
  </si>
  <si>
    <t>Andre investeringskostnader</t>
  </si>
  <si>
    <t>Velg type (drop-down)</t>
  </si>
  <si>
    <t>Prosjektets levetid totalt</t>
  </si>
  <si>
    <t>Første investeringsår</t>
  </si>
  <si>
    <t>Check:</t>
  </si>
  <si>
    <t>Budsjett for investeringsprosjekt</t>
  </si>
  <si>
    <t>Dato</t>
  </si>
  <si>
    <t>Versjon</t>
  </si>
  <si>
    <t>Nåverdi ekskl. støtte</t>
  </si>
  <si>
    <t>Kontantstrøm inkl. støtte</t>
  </si>
  <si>
    <t>Godkjente kostnader</t>
  </si>
  <si>
    <t>Godkjente investeringskostnader</t>
  </si>
  <si>
    <t>Ikke-godkjente investeringskostnader</t>
  </si>
  <si>
    <t>Godkjente investeringskostnader - navn kostnadspost</t>
  </si>
  <si>
    <t>, input-celler for "Alternativet". Fylles ut med mindre Enova i "Vilkår for støtte" har spesifisert at det ikke er nødvendig.</t>
  </si>
  <si>
    <t>Annen soft-funding (tilskudd)</t>
  </si>
  <si>
    <t>NNV prosjekt omsøkt</t>
  </si>
  <si>
    <t>Vekt støttefordeling</t>
  </si>
  <si>
    <t>Investeringsstøtte Enova (hensyntatt omsøkt støtteintensitet)</t>
  </si>
  <si>
    <t>Total støtte</t>
  </si>
  <si>
    <t>NNV inkl. støtte</t>
  </si>
  <si>
    <t>Kontantstrøm ekskl. støtte</t>
  </si>
  <si>
    <t>NNV ekskl. støtte</t>
  </si>
  <si>
    <t>IRR ekskl. støtte</t>
  </si>
  <si>
    <t>Totale godkjente investeringskostnader</t>
  </si>
  <si>
    <t>Totale ikke-godkjente investeringskostnader</t>
  </si>
  <si>
    <t>Eventuelle eiendeler med restverdi ved slutten av levetiden skal beregnes/estimeres og legges inn som en inntektspost i budsjettet i prosjektets siste år.</t>
  </si>
  <si>
    <t>-</t>
  </si>
  <si>
    <t>IKKE I BRUK</t>
  </si>
  <si>
    <t>Beskrivelse og kilde for forutsetning og enhet (f.eks. tall oppgitt i NOK)</t>
  </si>
  <si>
    <t>Beskrivelse og kilde for inntektspost</t>
  </si>
  <si>
    <t>Beskrivelse og kilde for kostnadspost</t>
  </si>
  <si>
    <t>Totalt finansieringsbehov</t>
  </si>
  <si>
    <t>Kostnadsgrunnlag</t>
  </si>
  <si>
    <t>Ingen alternativ investering</t>
  </si>
  <si>
    <t>IRR</t>
  </si>
  <si>
    <t>NNV</t>
  </si>
  <si>
    <t>NNV alternativ investering</t>
  </si>
  <si>
    <t>Totalt godkjent kostnadsgrunnlag i søknad</t>
  </si>
  <si>
    <t>Støtteintensitet (% av godkjent kostnadsgrunnlag)</t>
  </si>
  <si>
    <t>1.0</t>
  </si>
  <si>
    <t>2.0</t>
  </si>
  <si>
    <t>3.0</t>
  </si>
  <si>
    <t>4.0</t>
  </si>
  <si>
    <t>5.0</t>
  </si>
  <si>
    <t>6.0</t>
  </si>
  <si>
    <t>7.0</t>
  </si>
  <si>
    <t>7.1</t>
  </si>
  <si>
    <t>Avkastningskrav (%)</t>
  </si>
  <si>
    <t>LES MEG</t>
  </si>
  <si>
    <t>Til utfylling av denne budsjettmalen er det viktig å gjøre seg kjent med understående tekst for veiledning, samt fylle inn relevant initiell informasjon om søker og det gjeldende prosjektet.</t>
  </si>
  <si>
    <t>Arket "Støtteberegning og NNV" inneholder en oppsummering av prosjektets økonomi, herunder nåverdiberegning og støtteutmåling.</t>
  </si>
  <si>
    <t>Ark (4) skal synliggjøre hvilke finansieringskilder -og parter som innvolveres for å finansiere prosjektet. Prosjektets kapitalbehov må dekkes for å sikre tilstrekkelig likviditet til å foreta de nødvendige investeringene. Kapitalbehovet tilsvarer minst summen av de totale investeringskostnadene.</t>
  </si>
  <si>
    <t>Sensitiviteter budsjett</t>
  </si>
  <si>
    <t>I oversikten under kan prosjektets sensitiviteter testes.</t>
  </si>
  <si>
    <r>
      <t xml:space="preserve">Justert-rader (gult felt) lar brukeren prosentvis korrigere </t>
    </r>
    <r>
      <rPr>
        <i/>
        <sz val="11"/>
        <color theme="1"/>
        <rFont val="Calibri"/>
        <family val="2"/>
        <scheme val="minor"/>
      </rPr>
      <t>en enkelt</t>
    </r>
    <r>
      <rPr>
        <sz val="11"/>
        <color theme="1"/>
        <rFont val="Calibri"/>
        <family val="2"/>
        <scheme val="minor"/>
      </rPr>
      <t xml:space="preserve"> kostnadspost, for å se endringen det gir til prosjektets nåverdi. Se hvordan endring på de ulike kostnadspostene utspiller seg i tabell nederst i arket eller i den grafiske fremstillingen.</t>
    </r>
  </si>
  <si>
    <t xml:space="preserve">Egentilpasset-rader (grønne felt) lar brukeren prosentvis korrigere flere kostnadsposter, for å se effekten de endringene til sammen gir til prosjektets nåverdi. </t>
  </si>
  <si>
    <t>Se hvordan endringer på de ulike kostnadspostene utspiller seg i tabell nederst i arket eller i den grafiske fremstillingen.</t>
  </si>
  <si>
    <t>Justert-endring (%)</t>
  </si>
  <si>
    <t>Egentilpasset-endring (%)</t>
  </si>
  <si>
    <t>0</t>
  </si>
  <si>
    <t>PROSJEKTFASE</t>
  </si>
  <si>
    <t>Trykk + over kolonne AW for å se kontantstrøm for de ulike kostnadspostene.</t>
  </si>
  <si>
    <t>Default</t>
  </si>
  <si>
    <t>Justert</t>
  </si>
  <si>
    <t>Endring %</t>
  </si>
  <si>
    <t>Egentilpasset</t>
  </si>
  <si>
    <t>Andre inntekter</t>
  </si>
  <si>
    <t>Kostnad energi (unntatt drivstoff)</t>
  </si>
  <si>
    <t>Kostnad drivstoff eller råvare (unntatt CO2-avgift)</t>
  </si>
  <si>
    <t>Drifts- og vedlikeholdskostnader</t>
  </si>
  <si>
    <t>CO2-avgift/-kvoter</t>
  </si>
  <si>
    <t>Andre driftskostnader</t>
  </si>
  <si>
    <t>Trykk + over kolonne AW for å se kontantstrøm for de ulike sensitivitetene.</t>
  </si>
  <si>
    <t>Sensitivitet</t>
  </si>
  <si>
    <t>Nåverdi uten støtte</t>
  </si>
  <si>
    <t>Scenario</t>
  </si>
  <si>
    <t>Ingen</t>
  </si>
  <si>
    <t>1. Veileder til utfylling (del I)</t>
  </si>
  <si>
    <t>Salgsinntekter</t>
  </si>
  <si>
    <t>Personalkostnader</t>
  </si>
  <si>
    <t>PLACEHOLDER</t>
  </si>
  <si>
    <t>Velges under arket "LES MEG".</t>
  </si>
  <si>
    <t>Avkastningskravet skal være prosjektets reelle avkastningskrav før skatt. For føringer og krav til dokumentasjon/beregning av avkastningskrav, les programmets Vilkår for støtte.</t>
  </si>
  <si>
    <t>Liste: hovedposter driftskostnader</t>
  </si>
  <si>
    <t>Liste: hovedposter driftsinntekter</t>
  </si>
  <si>
    <t>Merkostnader og delta kontantstrøm</t>
  </si>
  <si>
    <t>t=</t>
  </si>
  <si>
    <t>OMSØKT PROSJEKT</t>
  </si>
  <si>
    <t>Forutsetninger omsøkt prosjekt</t>
  </si>
  <si>
    <t>Understående tabell og område benyttes til å fylle inn og synliggjøre forutsetnger som ligger til grunn for prosjektet det søkes støtte til.</t>
  </si>
  <si>
    <t>Understående tabell og område benyttes til å fylle inn og synliggjøre forutsetnger som ligger til grunn for det alternative prosjektet.</t>
  </si>
  <si>
    <t>PROSJEKT OMSØKT</t>
  </si>
  <si>
    <t>ALTERNATIV INVESTERING</t>
  </si>
  <si>
    <t xml:space="preserve">Beregninger som ligger til grunn for forutsetningene kan også synliggjøres utenfor tabellene. Bruker kan legge til flere rader etter behov. </t>
  </si>
  <si>
    <t>Kontrolltabeller</t>
  </si>
  <si>
    <t>Feilmeldinger eller avvik innad i kostnadsgrunnlaget må ettergås. Vanlig rotårsak er for eksempel at kategoriene tilknyttet kostnadspostene ikke er fylt ut eller at årstall mangler.</t>
  </si>
  <si>
    <t>Totalt</t>
  </si>
  <si>
    <t>Prosjektfase</t>
  </si>
  <si>
    <t>Check totalbeløp</t>
  </si>
  <si>
    <t>Check (periodisering av kost.)</t>
  </si>
  <si>
    <t>ALTERNATIVET</t>
  </si>
  <si>
    <t>Understående tabeller kan benyttes for å få en oversikt over/eller kontrollere kostnadsgrunnlaget i søknaden på tvers av kostnadsposter.</t>
  </si>
  <si>
    <t>Tabell for omsøkt prosjekt inkluderer godkjente investeringskostnader og eventuelle ikke-godkjente kostnader.</t>
  </si>
  <si>
    <t>Nedtrekksmeny</t>
  </si>
  <si>
    <t>Alternativet</t>
  </si>
  <si>
    <t>Oppsummering nåverdi</t>
  </si>
  <si>
    <t>Under følger en oversikt over relevante parametere og nøkkeltall for prosjektet. Merk at blå felter skal fylles inn.</t>
  </si>
  <si>
    <t>Nåverdi av prosjektet totalt</t>
  </si>
  <si>
    <t>I dette dokumentet skal celler angitt i stil med cellene vist under fylles inn. I tillegg skal ark (2) benyttes til å understøtte budsjettets inntekts/-kostnadsposter.</t>
  </si>
  <si>
    <t xml:space="preserve">, dvs. cellene hvor godkjente kostnader hentes fra. Grønn markeringen endrer seg avhengig av valgt metode for kostnadsgrunnlag i arket "LES MEG". </t>
  </si>
  <si>
    <t>2. Informasjon fra søker</t>
  </si>
  <si>
    <t>Prosjektets første år (med investeringer).</t>
  </si>
  <si>
    <t>Antall år med investeringer og drift.</t>
  </si>
  <si>
    <t>Ark (3) Støtteberegning og NNV</t>
  </si>
  <si>
    <t>Kostnadsgrunnlag**</t>
  </si>
  <si>
    <t>**Velg type prosjekt. Alternativ investering velges med mindre annet er presisert av Enova eller programmets Vilkår for støtte. Les grønn tekstboks lengre ned i dette arket for info om godkjente kostnader.</t>
  </si>
  <si>
    <t>Antall år med omsøkt investeringsstøtte*</t>
  </si>
  <si>
    <t>Antall år (fra og med prosjektets start) som det søkes om støtte for.</t>
  </si>
  <si>
    <t>*Søker må fylle inn antall år tilsvarende perioden prosjektet skal investere fra og medprosjektets start. Er overgangen fra investering og til drift i løpet av et helår, skal også det året inkluderes som investeringsår. I motsatt fall vil ikke det siste årets investeringskostnader inkluderes i støtteutmålingen.</t>
  </si>
  <si>
    <t>3. Veileder til utfylling (del II)</t>
  </si>
  <si>
    <t>I dette arket må informasjon under punkt 2 fylles ut for å unngå følgefeil i videre utfylling.</t>
  </si>
  <si>
    <t>4. Fargekoder</t>
  </si>
  <si>
    <t>Ark (1) Detaljerte budsjetter skal angi forventede driftsinntekter, driftskostnader og investeringskostnader for prosjektet, gjennom prosjektets levetid. Felter for utfylling (input) er markert iht. fargekoder definert nedenfor ("4 . Fargekoder"). Tallstørrelsene må være reelle, altså ikke inflasjonsjusterte.</t>
  </si>
  <si>
    <t>Ved behov for flere rader til å fylle ut kostnader (ev. inntekter) på, er det mulig å høyreklikke til venstre langs radtallene og legge til en ny rad.</t>
  </si>
  <si>
    <t xml:space="preserve">Søker må synliggjøre volum, priser og andre beregninger som ligger til grunn for budsjettpostene. Formler må synliggjøres og skal ikke være "hardkodet", for Enovas etterprøvbarhet. </t>
  </si>
  <si>
    <t>I tilfeller hvor det ikke synes praktisk å ta i bruk tabellene, kan søker benytte tomme områder i arket for å synliggjøre forutsetninger.</t>
  </si>
  <si>
    <t>Følgende alternativ kan typisk gjøres gjeldende, dog vil a) i være mest relevant for Enova-støtte. Rådfør med Enova i tilfeller b) eller c) benyttes.</t>
  </si>
  <si>
    <r>
      <t xml:space="preserve">I andre halvdel av ark (1) Detaljerte budsjetter skal et referanseprosjekts økonomi synliggjøres (alternativ investering) </t>
    </r>
    <r>
      <rPr>
        <b/>
        <sz val="11"/>
        <color theme="1"/>
        <rFont val="Calibri"/>
        <family val="2"/>
        <scheme val="minor"/>
      </rPr>
      <t>med mindre Enova eller støtteprogrammets "Vilkår for støtte" har spesifisert at det ikke er nødvendig.</t>
    </r>
  </si>
  <si>
    <t>I arket skal blåmarkerte felter fylles inn, som gjelder prosjektets reelle avkastningskrav og omsøkt investeringsstøtte (prosentvis andel av godkjente kostnader).</t>
  </si>
  <si>
    <t>Forutsetninger alternativet</t>
  </si>
  <si>
    <t>Støtteintensitet skal være den prosentvise andelen av det godkjente kostnadsgrunnlaget som søkes i støtte fra Enova. Satsen kan ikke overgå støttesatser angitt i Vilkår for støtte.</t>
  </si>
  <si>
    <t>Funksjon av godkjente kostnader og støtteintensitet.</t>
  </si>
  <si>
    <t>Overordnet: kontantstrøm, nåverdi og støtteberegning</t>
  </si>
  <si>
    <t>Definer prosjektets arbeidspakker (navngi arbeidspakkene) i de blå feltene under.</t>
  </si>
  <si>
    <t>Arbeidspakke</t>
  </si>
  <si>
    <t>Kostnadstype per år</t>
  </si>
  <si>
    <t>Arbeidspakke per år</t>
  </si>
  <si>
    <t>Avvik (blank hvis 0)</t>
  </si>
  <si>
    <t>Delta kontantstrøm viser differansen mellom kontantstrømmen i prosjekt omsøkt og alternativet. Enova vil i de fleste tilfeller legge nåverdien av denne kontantstrømmen til grunn ved vurdering av lønnsomhet og avkorting av støtte.</t>
  </si>
  <si>
    <t>Oversikt kostnadsgrunnlag</t>
  </si>
  <si>
    <t>Differansen (delta) i investeringskostnader mellom de to prosjektene omtales som merkostnader. Prosjektets merkostnader ligger til grunn som godkjent kostnadsgrunnlag når metoden for "Alternativ investering" benyttes.</t>
  </si>
  <si>
    <t>Omsøkt prosjekt</t>
  </si>
  <si>
    <t>Totalprosjektet</t>
  </si>
  <si>
    <t>Prosjekt (nedtrekksmeny)</t>
  </si>
  <si>
    <t>Oppstillingen under viser de godkjente kostnadene. Ved "Alternativ investering", hentes godkjente kostnader fra merkostnadene. Ved "Ingen alternativ investering" hentes de fra prosjekt omsøkt sine godkjente investeringskostnader.</t>
  </si>
  <si>
    <t>Godkjente kostnader vil kun forekomme i år markert "INVESTERING". Videre beregnes støtten basert på den omsøkte støtteintensiteten og hvor stor andel av prosjektets kostnader som påløper i det relevante året.</t>
  </si>
  <si>
    <t>Som nevnt benyttes hovedsakelig delta kontantstrøm i vurdering av prosjekts nåverdi. Under følger oppstilling av det totale prosjektets nåverdi med og uten støtte.</t>
  </si>
  <si>
    <r>
      <rPr>
        <sz val="11"/>
        <color theme="1"/>
        <rFont val="Aptos Narrow"/>
        <family val="2"/>
      </rPr>
      <t>∆</t>
    </r>
    <r>
      <rPr>
        <sz val="9.35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Investeringskostnader (merkostnader)</t>
    </r>
  </si>
  <si>
    <t>∆ Kontantstrøm eks. støtte</t>
  </si>
  <si>
    <t>∆ Totalt</t>
  </si>
  <si>
    <t>Kan tilpasses hver for seg i hvite "prosentbokser" under.</t>
  </si>
  <si>
    <t>Benytt blå felter under.</t>
  </si>
  <si>
    <t>Velg om sensitiviteter skal gjøres på det omsøkte prosjektet eller totalprosjektet.</t>
  </si>
  <si>
    <t>Effekt på nåverdi (i NOK)</t>
  </si>
  <si>
    <t>Justering (i %)</t>
  </si>
  <si>
    <t>Avhenger av type kostnadsgrunnlag som er valgt i "LES MEG". For mer informasjon om hvordan godkjente kostnader beregnes, se grønn tekstbost i arket "LES MEG".</t>
  </si>
  <si>
    <t>Enova benytter hovedsakelig totalprosjektets nåverdi i sine vurderinger, som gis av nåverdidifferansen mellom alternativet og det omsøkte prosjektet. I tilfeller hvor nåverdien inkludert støtte er positiv, vil Enova avkorte støtten.</t>
  </si>
  <si>
    <t>Ved feil i kontantstrømmene sammenlignet med budsjett, kan det skyldes manglende utfylling av kategori i budsjettpostene.</t>
  </si>
  <si>
    <t>Beløp (i NOK)</t>
  </si>
  <si>
    <t>Velg avkastningskrav som skal ligge til grunn for analysen.</t>
  </si>
  <si>
    <t>Regjeringens karbonprisbane per 2025</t>
  </si>
  <si>
    <t>Versjon 7.2, dato 06.01.2025</t>
  </si>
  <si>
    <t>7.2</t>
  </si>
  <si>
    <t>Karbonprisbane per 2025</t>
  </si>
  <si>
    <t>Ved beregning av karbonpriser, skal regjeringen.no sine anslag ligge til grunn, som er forhåndsutfylt gjennom nedtrekksmenyen (se eksempel i rad 6 i arket "Forutsetninger prosjekt").</t>
  </si>
  <si>
    <t>Det forventes at søker synliggjør forutsetninger og priser tilknyttet inntekt- og kostnadspostene i tabellene på årsbasis i arket "Forutsetninger prosjekt".</t>
  </si>
  <si>
    <t>Årlig energiforbruk, lading [kWh]</t>
  </si>
  <si>
    <t>Oppgi årlig forbruk av elektrisitet fra lading, fra energiberegning</t>
  </si>
  <si>
    <t>Årlig energiforbruk, fossilt [tonn]</t>
  </si>
  <si>
    <t>Oppgi årlig forbruk av fossilt drivstoff, fra energiberegning</t>
  </si>
  <si>
    <t>Årlig energiforbruk, alternativt drivstoff</t>
  </si>
  <si>
    <t>Oppgi årlig forbruk av alternativt drivstoff, fra energiberegning</t>
  </si>
  <si>
    <t>Ladepris, kr/kWh</t>
  </si>
  <si>
    <t>Oppgi ladepris som er lagt til grunn i prosjektet.</t>
  </si>
  <si>
    <t>Pris fossilt drivstoff, kr/tonn</t>
  </si>
  <si>
    <t>Oppgi pris på fossilt drivstoff (MGO, LNG etc.)</t>
  </si>
  <si>
    <t>Pris alternativt drivstoff, kr/tonn</t>
  </si>
  <si>
    <t>Oppgi pris på eventuelt alternativt drivstoff (hydrogen, ammoniakk eller metanol)</t>
  </si>
  <si>
    <t xml:space="preserve">Utslippsfaktor for fossilt drivstoff kgCO2/kg </t>
  </si>
  <si>
    <t xml:space="preserve">Benytt Enova omregninskalkulator. Diesel/MGO=3,17 </t>
  </si>
  <si>
    <t>Ladestrøm</t>
  </si>
  <si>
    <t>Forutsetninger prosjekt, energiberegning</t>
  </si>
  <si>
    <t>Fossilt drivstoff</t>
  </si>
  <si>
    <t>CO2-avgift/kvoter</t>
  </si>
  <si>
    <t>Karbonprisbane for ikke-kvotepliktige utslipp</t>
  </si>
  <si>
    <t>Alternativt drivstoff</t>
  </si>
  <si>
    <t>Egen beregning, prosjektbeskrivelse</t>
  </si>
  <si>
    <t>Landstrøm/ladestrøm</t>
  </si>
  <si>
    <t>Restverdi</t>
  </si>
  <si>
    <t>Standard prisforutsetninger</t>
  </si>
  <si>
    <t>Kommentarer</t>
  </si>
  <si>
    <t>kr/liter</t>
  </si>
  <si>
    <t>Pris landstrøm (kr/kWh)</t>
  </si>
  <si>
    <t>kr/kWh</t>
  </si>
  <si>
    <t>Privat anlegg</t>
  </si>
  <si>
    <t>Valutakurs</t>
  </si>
  <si>
    <t>kr/xx</t>
  </si>
  <si>
    <t>Valutakurs på søknadsdato vil bli brukt (Den Norske Bank)</t>
  </si>
  <si>
    <t>Nominelt avkastningskrav (reelt)</t>
  </si>
  <si>
    <t xml:space="preserve">% </t>
  </si>
  <si>
    <t>For bransjen kan "Normalavkastning i lønnsomhetsberegninger" hentes her</t>
  </si>
  <si>
    <t>Standard levetider</t>
  </si>
  <si>
    <t>Tid frem til man forventer en nødvendig reinvestering</t>
  </si>
  <si>
    <t>Kraftelektronikk</t>
  </si>
  <si>
    <t>år</t>
  </si>
  <si>
    <t>Elektriske maskiner</t>
  </si>
  <si>
    <t>Batterier / mobil batteribank</t>
  </si>
  <si>
    <t>Rotorseil</t>
  </si>
  <si>
    <t>Energistyringssystem (PMS)</t>
  </si>
  <si>
    <t>Skip og skipets strukturelle elementer</t>
  </si>
  <si>
    <t>Infrastrukturarbeider (grunnarbeid, tilpasninger på kai etc.)</t>
  </si>
  <si>
    <t>Bygningsmasse</t>
  </si>
  <si>
    <t>Ladeanlegg - kraftelektronikk</t>
  </si>
  <si>
    <t>Anleggsbidrag</t>
  </si>
  <si>
    <t>Nedskrives ikke</t>
  </si>
  <si>
    <t xml:space="preserve">Elektrisk kraft </t>
  </si>
  <si>
    <t>Marin gassolje (per 03/1-25)</t>
  </si>
  <si>
    <t xml:space="preserve">Lengre levetid enn 10 år må dokumenteres </t>
  </si>
  <si>
    <t>Ekskluderer nettleiekostnader</t>
  </si>
  <si>
    <t>Omregningskalkulator (link)</t>
  </si>
  <si>
    <t xml:space="preserve">Eskluderer CO2-avgift. </t>
  </si>
  <si>
    <t>Lavspent, offentlig tilgjengelig</t>
  </si>
  <si>
    <t>Høyspent,  offentlig tilgjengelig</t>
  </si>
  <si>
    <t>Her oppgis standard prisforutsetninger som kan benyttes i lønnsomhetsberegningene. Om andre verdier benyttes skal dette begrunnes og kommenteres. Forutsetninger for karbonpris ligger inne i fanen "Forutsetninger prosjekt"
Benytt Enova omregningskalkulator ved behov for omregningsfaktorer:</t>
  </si>
  <si>
    <t>Andre driftskostnader (spesifiser)</t>
  </si>
  <si>
    <t xml:space="preserve">Restverdi </t>
  </si>
  <si>
    <t xml:space="preserve">Egen beregning av restverdi, legges som inntekt etter siste driftsår.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</si>
</sst>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\ %"/>
    <numFmt numFmtId="165" formatCode="#,##0.0000"/>
  </numFmts>
  <fonts count="2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ptos Narrow"/>
      <family val="2"/>
    </font>
    <font>
      <sz val="11"/>
      <color theme="1"/>
      <name val="Aptos Narrow"/>
      <family val="2"/>
    </font>
    <font>
      <sz val="9.35"/>
      <color theme="1"/>
      <name val="Calibri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charset val="1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5" fillId="2" borderId="2" applyNumberFormat="0" applyAlignment="0" applyProtection="0"/>
    <xf numFmtId="0" fontId="26" fillId="0" borderId="0" applyNumberFormat="0" applyFill="0" applyBorder="0" applyAlignment="0" applyProtection="0"/>
  </cellStyleXfs>
  <cellXfs count="226">
    <xf numFmtId="0" fontId="0" fillId="0" borderId="0" xfId="0"/>
    <xf numFmtId="0" fontId="4" fillId="0" borderId="0" xfId="0" applyFont="1"/>
    <xf numFmtId="0" fontId="0" fillId="0" borderId="1" xfId="0" applyBorder="1"/>
    <xf numFmtId="3" fontId="0" fillId="0" borderId="1" xfId="0" applyNumberFormat="1" applyBorder="1"/>
    <xf numFmtId="3" fontId="0" fillId="0" borderId="0" xfId="0" applyNumberFormat="1"/>
    <xf numFmtId="0" fontId="2" fillId="0" borderId="0" xfId="0" applyFont="1"/>
    <xf numFmtId="0" fontId="0" fillId="0" borderId="3" xfId="0" applyBorder="1"/>
    <xf numFmtId="0" fontId="4" fillId="0" borderId="0" xfId="0" quotePrefix="1" applyFont="1"/>
    <xf numFmtId="3" fontId="4" fillId="0" borderId="0" xfId="0" applyNumberFormat="1" applyFont="1"/>
    <xf numFmtId="0" fontId="0" fillId="0" borderId="5" xfId="0" applyBorder="1"/>
    <xf numFmtId="0" fontId="0" fillId="0" borderId="11" xfId="0" applyBorder="1"/>
    <xf numFmtId="1" fontId="0" fillId="0" borderId="12" xfId="0" applyNumberFormat="1" applyBorder="1"/>
    <xf numFmtId="0" fontId="0" fillId="0" borderId="13" xfId="0" applyBorder="1"/>
    <xf numFmtId="10" fontId="0" fillId="0" borderId="13" xfId="0" applyNumberFormat="1" applyBorder="1"/>
    <xf numFmtId="3" fontId="0" fillId="0" borderId="13" xfId="0" applyNumberFormat="1" applyBorder="1"/>
    <xf numFmtId="0" fontId="0" fillId="0" borderId="12" xfId="0" applyBorder="1"/>
    <xf numFmtId="0" fontId="0" fillId="0" borderId="8" xfId="0" applyBorder="1"/>
    <xf numFmtId="0" fontId="0" fillId="0" borderId="14" xfId="0" applyBorder="1"/>
    <xf numFmtId="3" fontId="0" fillId="0" borderId="14" xfId="0" applyNumberFormat="1" applyBorder="1"/>
    <xf numFmtId="0" fontId="4" fillId="0" borderId="13" xfId="0" applyFont="1" applyBorder="1"/>
    <xf numFmtId="3" fontId="4" fillId="0" borderId="13" xfId="0" applyNumberFormat="1" applyFont="1" applyBorder="1"/>
    <xf numFmtId="0" fontId="9" fillId="3" borderId="2" xfId="2" applyFont="1" applyFill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3" fontId="2" fillId="0" borderId="0" xfId="0" applyNumberFormat="1" applyFont="1"/>
    <xf numFmtId="0" fontId="0" fillId="4" borderId="8" xfId="0" applyFill="1" applyBorder="1"/>
    <xf numFmtId="0" fontId="9" fillId="3" borderId="2" xfId="2" applyFont="1" applyFill="1" applyProtection="1">
      <protection locked="0"/>
    </xf>
    <xf numFmtId="3" fontId="9" fillId="3" borderId="2" xfId="2" applyNumberFormat="1" applyFont="1" applyFill="1" applyProtection="1">
      <protection locked="0"/>
    </xf>
    <xf numFmtId="0" fontId="12" fillId="4" borderId="2" xfId="2" applyFont="1" applyFill="1" applyProtection="1">
      <protection locked="0"/>
    </xf>
    <xf numFmtId="3" fontId="12" fillId="4" borderId="2" xfId="2" applyNumberFormat="1" applyFont="1" applyFill="1" applyProtection="1">
      <protection locked="0"/>
    </xf>
    <xf numFmtId="0" fontId="0" fillId="0" borderId="15" xfId="0" applyBorder="1"/>
    <xf numFmtId="3" fontId="2" fillId="0" borderId="15" xfId="0" applyNumberFormat="1" applyFont="1" applyBorder="1"/>
    <xf numFmtId="3" fontId="0" fillId="0" borderId="15" xfId="0" applyNumberFormat="1" applyBorder="1"/>
    <xf numFmtId="0" fontId="2" fillId="0" borderId="15" xfId="0" applyFont="1" applyBorder="1"/>
    <xf numFmtId="10" fontId="0" fillId="0" borderId="0" xfId="0" applyNumberFormat="1"/>
    <xf numFmtId="0" fontId="0" fillId="0" borderId="16" xfId="0" applyBorder="1"/>
    <xf numFmtId="3" fontId="0" fillId="0" borderId="18" xfId="0" applyNumberFormat="1" applyBorder="1"/>
    <xf numFmtId="3" fontId="0" fillId="0" borderId="17" xfId="0" applyNumberFormat="1" applyBorder="1"/>
    <xf numFmtId="164" fontId="0" fillId="0" borderId="17" xfId="1" applyNumberFormat="1" applyFont="1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164" fontId="0" fillId="0" borderId="20" xfId="1" applyNumberFormat="1" applyFont="1" applyBorder="1"/>
    <xf numFmtId="0" fontId="13" fillId="0" borderId="0" xfId="0" applyFont="1"/>
    <xf numFmtId="0" fontId="0" fillId="0" borderId="0" xfId="0" quotePrefix="1" applyAlignment="1">
      <alignment horizontal="left" indent="2"/>
    </xf>
    <xf numFmtId="0" fontId="0" fillId="0" borderId="0" xfId="0" applyAlignment="1">
      <alignment horizontal="left" indent="2"/>
    </xf>
    <xf numFmtId="0" fontId="0" fillId="0" borderId="4" xfId="0" applyBorder="1"/>
    <xf numFmtId="3" fontId="0" fillId="0" borderId="22" xfId="0" applyNumberFormat="1" applyBorder="1"/>
    <xf numFmtId="10" fontId="9" fillId="3" borderId="1" xfId="1" applyNumberFormat="1" applyFont="1" applyFill="1" applyBorder="1" applyProtection="1">
      <protection locked="0"/>
    </xf>
    <xf numFmtId="3" fontId="0" fillId="0" borderId="16" xfId="0" applyNumberFormat="1" applyBorder="1"/>
    <xf numFmtId="0" fontId="2" fillId="0" borderId="22" xfId="0" applyFont="1" applyBorder="1" applyAlignment="1">
      <alignment horizontal="right"/>
    </xf>
    <xf numFmtId="0" fontId="14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 applyAlignment="1">
      <alignment horizontal="right"/>
    </xf>
    <xf numFmtId="3" fontId="0" fillId="0" borderId="3" xfId="0" applyNumberFormat="1" applyBorder="1"/>
    <xf numFmtId="0" fontId="0" fillId="0" borderId="21" xfId="0" applyBorder="1"/>
    <xf numFmtId="3" fontId="0" fillId="0" borderId="21" xfId="0" applyNumberFormat="1" applyBorder="1"/>
    <xf numFmtId="0" fontId="10" fillId="0" borderId="0" xfId="0" applyFont="1"/>
    <xf numFmtId="0" fontId="0" fillId="0" borderId="6" xfId="0" applyBorder="1"/>
    <xf numFmtId="3" fontId="0" fillId="0" borderId="6" xfId="0" applyNumberFormat="1" applyBorder="1"/>
    <xf numFmtId="0" fontId="2" fillId="0" borderId="21" xfId="0" applyFont="1" applyBorder="1"/>
    <xf numFmtId="3" fontId="2" fillId="0" borderId="21" xfId="0" applyNumberFormat="1" applyFont="1" applyBorder="1"/>
    <xf numFmtId="0" fontId="0" fillId="0" borderId="22" xfId="0" applyBorder="1"/>
    <xf numFmtId="0" fontId="11" fillId="0" borderId="0" xfId="0" applyFont="1"/>
    <xf numFmtId="3" fontId="11" fillId="0" borderId="0" xfId="0" applyNumberFormat="1" applyFont="1"/>
    <xf numFmtId="0" fontId="16" fillId="0" borderId="0" xfId="0" applyFont="1" applyAlignment="1">
      <alignment horizontal="right"/>
    </xf>
    <xf numFmtId="10" fontId="11" fillId="0" borderId="0" xfId="1" applyNumberFormat="1" applyFont="1" applyBorder="1" applyProtection="1"/>
    <xf numFmtId="0" fontId="16" fillId="0" borderId="0" xfId="0" applyFont="1"/>
    <xf numFmtId="3" fontId="5" fillId="0" borderId="0" xfId="2" applyNumberFormat="1" applyFill="1" applyBorder="1" applyProtection="1"/>
    <xf numFmtId="3" fontId="5" fillId="0" borderId="5" xfId="2" applyNumberFormat="1" applyFill="1" applyBorder="1" applyProtection="1"/>
    <xf numFmtId="0" fontId="1" fillId="0" borderId="0" xfId="0" applyFont="1"/>
    <xf numFmtId="0" fontId="0" fillId="0" borderId="7" xfId="0" applyBorder="1"/>
    <xf numFmtId="10" fontId="5" fillId="0" borderId="3" xfId="1" applyNumberFormat="1" applyFont="1" applyBorder="1" applyProtection="1"/>
    <xf numFmtId="10" fontId="5" fillId="0" borderId="7" xfId="1" applyNumberFormat="1" applyFont="1" applyBorder="1" applyProtection="1"/>
    <xf numFmtId="10" fontId="5" fillId="0" borderId="15" xfId="1" applyNumberFormat="1" applyFont="1" applyBorder="1" applyProtection="1"/>
    <xf numFmtId="9" fontId="0" fillId="0" borderId="0" xfId="0" applyNumberForma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2" fillId="0" borderId="2" xfId="2" applyFont="1" applyFill="1" applyProtection="1"/>
    <xf numFmtId="0" fontId="12" fillId="5" borderId="26" xfId="2" applyFont="1" applyFill="1" applyBorder="1" applyProtection="1"/>
    <xf numFmtId="0" fontId="12" fillId="5" borderId="25" xfId="2" applyFont="1" applyFill="1" applyBorder="1" applyProtection="1"/>
    <xf numFmtId="3" fontId="12" fillId="0" borderId="2" xfId="2" applyNumberFormat="1" applyFont="1" applyFill="1" applyProtection="1"/>
    <xf numFmtId="0" fontId="9" fillId="5" borderId="26" xfId="2" applyFont="1" applyFill="1" applyBorder="1" applyProtection="1"/>
    <xf numFmtId="0" fontId="9" fillId="5" borderId="25" xfId="2" applyFont="1" applyFill="1" applyBorder="1" applyProtection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9" fillId="5" borderId="0" xfId="2" applyFont="1" applyFill="1" applyBorder="1" applyProtection="1"/>
    <xf numFmtId="3" fontId="2" fillId="0" borderId="1" xfId="0" applyNumberFormat="1" applyFont="1" applyBorder="1"/>
    <xf numFmtId="0" fontId="9" fillId="0" borderId="23" xfId="2" applyFont="1" applyFill="1" applyBorder="1" applyProtection="1"/>
    <xf numFmtId="0" fontId="2" fillId="0" borderId="15" xfId="0" applyFont="1" applyBorder="1" applyAlignment="1">
      <alignment horizontal="center"/>
    </xf>
    <xf numFmtId="0" fontId="2" fillId="0" borderId="17" xfId="0" applyFont="1" applyBorder="1"/>
    <xf numFmtId="0" fontId="5" fillId="0" borderId="2" xfId="2" applyFill="1" applyProtection="1"/>
    <xf numFmtId="0" fontId="12" fillId="0" borderId="25" xfId="2" applyFont="1" applyFill="1" applyBorder="1" applyProtection="1"/>
    <xf numFmtId="0" fontId="9" fillId="0" borderId="25" xfId="2" applyFont="1" applyFill="1" applyBorder="1" applyProtection="1"/>
    <xf numFmtId="0" fontId="9" fillId="0" borderId="0" xfId="2" applyFont="1" applyFill="1" applyBorder="1" applyProtection="1"/>
    <xf numFmtId="0" fontId="12" fillId="5" borderId="0" xfId="2" applyFont="1" applyFill="1" applyBorder="1" applyProtection="1"/>
    <xf numFmtId="0" fontId="12" fillId="0" borderId="0" xfId="2" applyFont="1" applyFill="1" applyBorder="1" applyProtection="1"/>
    <xf numFmtId="0" fontId="0" fillId="7" borderId="11" xfId="0" applyFill="1" applyBorder="1"/>
    <xf numFmtId="10" fontId="0" fillId="0" borderId="0" xfId="1" applyNumberFormat="1" applyFont="1" applyBorder="1"/>
    <xf numFmtId="10" fontId="4" fillId="0" borderId="0" xfId="1" applyNumberFormat="1" applyFont="1" applyBorder="1"/>
    <xf numFmtId="10" fontId="2" fillId="8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left" indent="3"/>
    </xf>
    <xf numFmtId="0" fontId="4" fillId="0" borderId="0" xfId="0" applyFont="1" applyAlignment="1">
      <alignment horizontal="left" indent="3"/>
    </xf>
    <xf numFmtId="0" fontId="4" fillId="0" borderId="0" xfId="0" quotePrefix="1" applyFont="1" applyAlignment="1">
      <alignment horizontal="left" indent="3"/>
    </xf>
    <xf numFmtId="10" fontId="5" fillId="3" borderId="1" xfId="1" applyNumberFormat="1" applyFont="1" applyFill="1" applyBorder="1" applyProtection="1">
      <protection locked="0"/>
    </xf>
    <xf numFmtId="10" fontId="0" fillId="3" borderId="8" xfId="0" applyNumberFormat="1" applyFill="1" applyBorder="1" applyProtection="1">
      <protection locked="0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1" fillId="6" borderId="4" xfId="0" applyFont="1" applyFill="1" applyBorder="1"/>
    <xf numFmtId="0" fontId="1" fillId="6" borderId="3" xfId="0" applyFont="1" applyFill="1" applyBorder="1"/>
    <xf numFmtId="0" fontId="1" fillId="6" borderId="22" xfId="0" applyFont="1" applyFill="1" applyBorder="1"/>
    <xf numFmtId="0" fontId="1" fillId="6" borderId="10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8" borderId="8" xfId="0" applyFill="1" applyBorder="1"/>
    <xf numFmtId="3" fontId="0" fillId="0" borderId="8" xfId="0" applyNumberFormat="1" applyBorder="1"/>
    <xf numFmtId="0" fontId="0" fillId="2" borderId="8" xfId="0" applyFill="1" applyBorder="1"/>
    <xf numFmtId="0" fontId="0" fillId="0" borderId="0" xfId="0" applyAlignment="1">
      <alignment horizontal="left" indent="5"/>
    </xf>
    <xf numFmtId="10" fontId="0" fillId="0" borderId="14" xfId="1" applyNumberFormat="1" applyFont="1" applyFill="1" applyBorder="1" applyProtection="1">
      <protection locked="0"/>
    </xf>
    <xf numFmtId="0" fontId="0" fillId="9" borderId="8" xfId="0" applyFill="1" applyBorder="1"/>
    <xf numFmtId="10" fontId="0" fillId="3" borderId="8" xfId="1" applyNumberFormat="1" applyFont="1" applyFill="1" applyBorder="1" applyProtection="1">
      <protection locked="0"/>
    </xf>
    <xf numFmtId="0" fontId="0" fillId="0" borderId="5" xfId="0" applyBorder="1" applyAlignment="1">
      <alignment horizontal="left" indent="5"/>
    </xf>
    <xf numFmtId="0" fontId="0" fillId="0" borderId="5" xfId="0" applyBorder="1" applyAlignment="1">
      <alignment horizontal="center"/>
    </xf>
    <xf numFmtId="0" fontId="2" fillId="0" borderId="27" xfId="0" applyFont="1" applyBorder="1"/>
    <xf numFmtId="0" fontId="2" fillId="0" borderId="27" xfId="0" applyFont="1" applyBorder="1" applyAlignment="1">
      <alignment horizontal="right"/>
    </xf>
    <xf numFmtId="0" fontId="0" fillId="0" borderId="27" xfId="0" applyBorder="1"/>
    <xf numFmtId="0" fontId="0" fillId="2" borderId="0" xfId="0" applyFill="1"/>
    <xf numFmtId="37" fontId="0" fillId="0" borderId="0" xfId="0" applyNumberFormat="1"/>
    <xf numFmtId="9" fontId="0" fillId="0" borderId="0" xfId="1" applyFont="1" applyFill="1"/>
    <xf numFmtId="0" fontId="9" fillId="5" borderId="28" xfId="2" applyFont="1" applyFill="1" applyBorder="1" applyProtection="1"/>
    <xf numFmtId="0" fontId="17" fillId="0" borderId="5" xfId="0" applyFont="1" applyBorder="1" applyAlignment="1">
      <alignment horizontal="left"/>
    </xf>
    <xf numFmtId="0" fontId="9" fillId="3" borderId="2" xfId="2" applyFont="1" applyFill="1" applyAlignment="1" applyProtection="1">
      <alignment horizontal="center"/>
      <protection locked="0"/>
    </xf>
    <xf numFmtId="0" fontId="4" fillId="0" borderId="0" xfId="0" quotePrefix="1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2" fillId="0" borderId="24" xfId="0" applyFont="1" applyBorder="1"/>
    <xf numFmtId="3" fontId="2" fillId="0" borderId="24" xfId="0" applyNumberFormat="1" applyFont="1" applyBorder="1"/>
    <xf numFmtId="0" fontId="19" fillId="0" borderId="0" xfId="0" applyFont="1"/>
    <xf numFmtId="3" fontId="12" fillId="0" borderId="0" xfId="0" applyNumberFormat="1" applyFont="1"/>
    <xf numFmtId="0" fontId="1" fillId="10" borderId="4" xfId="0" applyFont="1" applyFill="1" applyBorder="1"/>
    <xf numFmtId="0" fontId="1" fillId="10" borderId="3" xfId="0" applyFont="1" applyFill="1" applyBorder="1"/>
    <xf numFmtId="0" fontId="1" fillId="10" borderId="22" xfId="0" applyFont="1" applyFill="1" applyBorder="1"/>
    <xf numFmtId="0" fontId="1" fillId="11" borderId="4" xfId="0" applyFont="1" applyFill="1" applyBorder="1"/>
    <xf numFmtId="0" fontId="1" fillId="11" borderId="3" xfId="0" applyFont="1" applyFill="1" applyBorder="1"/>
    <xf numFmtId="0" fontId="12" fillId="5" borderId="28" xfId="2" applyFont="1" applyFill="1" applyBorder="1" applyProtection="1"/>
    <xf numFmtId="0" fontId="1" fillId="10" borderId="10" xfId="0" applyFont="1" applyFill="1" applyBorder="1"/>
    <xf numFmtId="0" fontId="1" fillId="10" borderId="6" xfId="0" applyFont="1" applyFill="1" applyBorder="1"/>
    <xf numFmtId="0" fontId="1" fillId="11" borderId="10" xfId="0" applyFont="1" applyFill="1" applyBorder="1"/>
    <xf numFmtId="0" fontId="1" fillId="11" borderId="6" xfId="0" applyFont="1" applyFill="1" applyBorder="1"/>
    <xf numFmtId="0" fontId="1" fillId="11" borderId="9" xfId="0" applyFont="1" applyFill="1" applyBorder="1"/>
    <xf numFmtId="0" fontId="1" fillId="10" borderId="4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0" fillId="0" borderId="29" xfId="0" applyBorder="1"/>
    <xf numFmtId="0" fontId="1" fillId="11" borderId="0" xfId="0" applyFont="1" applyFill="1"/>
    <xf numFmtId="0" fontId="1" fillId="10" borderId="0" xfId="0" applyFont="1" applyFill="1"/>
    <xf numFmtId="3" fontId="0" fillId="0" borderId="0" xfId="0" applyNumberFormat="1" applyAlignment="1">
      <alignment horizontal="right"/>
    </xf>
    <xf numFmtId="3" fontId="0" fillId="0" borderId="29" xfId="0" applyNumberFormat="1" applyBorder="1"/>
    <xf numFmtId="3" fontId="0" fillId="0" borderId="19" xfId="0" applyNumberFormat="1" applyBorder="1"/>
    <xf numFmtId="0" fontId="1" fillId="10" borderId="6" xfId="0" applyFont="1" applyFill="1" applyBorder="1" applyAlignment="1">
      <alignment horizontal="center"/>
    </xf>
    <xf numFmtId="0" fontId="17" fillId="0" borderId="0" xfId="0" quotePrefix="1" applyFont="1" applyAlignment="1">
      <alignment horizontal="left" indent="3"/>
    </xf>
    <xf numFmtId="0" fontId="1" fillId="12" borderId="4" xfId="0" applyFont="1" applyFill="1" applyBorder="1"/>
    <xf numFmtId="0" fontId="14" fillId="0" borderId="5" xfId="0" applyFont="1" applyBorder="1"/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20" fillId="0" borderId="0" xfId="0" applyFont="1"/>
    <xf numFmtId="0" fontId="0" fillId="9" borderId="1" xfId="0" applyFill="1" applyBorder="1"/>
    <xf numFmtId="0" fontId="11" fillId="0" borderId="0" xfId="0" quotePrefix="1" applyFont="1" applyAlignment="1">
      <alignment horizontal="left"/>
    </xf>
    <xf numFmtId="0" fontId="9" fillId="0" borderId="0" xfId="2" applyFont="1" applyFill="1" applyBorder="1" applyAlignment="1" applyProtection="1">
      <alignment horizontal="center"/>
      <protection locked="0"/>
    </xf>
    <xf numFmtId="0" fontId="0" fillId="13" borderId="4" xfId="0" applyFill="1" applyBorder="1"/>
    <xf numFmtId="0" fontId="2" fillId="13" borderId="3" xfId="0" applyFont="1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0" borderId="26" xfId="0" applyBorder="1"/>
    <xf numFmtId="0" fontId="12" fillId="0" borderId="0" xfId="0" applyFont="1"/>
    <xf numFmtId="0" fontId="4" fillId="0" borderId="0" xfId="0" applyFont="1" applyAlignment="1">
      <alignment horizontal="right"/>
    </xf>
    <xf numFmtId="0" fontId="21" fillId="6" borderId="0" xfId="0" applyFont="1" applyFill="1"/>
    <xf numFmtId="0" fontId="18" fillId="6" borderId="0" xfId="0" applyFont="1" applyFill="1"/>
    <xf numFmtId="0" fontId="1" fillId="6" borderId="0" xfId="0" applyFont="1" applyFill="1"/>
    <xf numFmtId="0" fontId="22" fillId="0" borderId="0" xfId="0" applyFont="1"/>
    <xf numFmtId="0" fontId="0" fillId="3" borderId="1" xfId="0" applyFill="1" applyBorder="1" applyAlignment="1" applyProtection="1">
      <alignment horizontal="center"/>
      <protection locked="0"/>
    </xf>
    <xf numFmtId="0" fontId="0" fillId="9" borderId="15" xfId="0" applyFill="1" applyBorder="1"/>
    <xf numFmtId="0" fontId="0" fillId="0" borderId="0" xfId="0" applyAlignment="1">
      <alignment horizontal="left" indent="1"/>
    </xf>
    <xf numFmtId="10" fontId="0" fillId="0" borderId="0" xfId="0" applyNumberFormat="1" applyAlignment="1">
      <alignment horizontal="left" indent="1"/>
    </xf>
    <xf numFmtId="0" fontId="2" fillId="4" borderId="0" xfId="0" applyFont="1" applyFill="1"/>
    <xf numFmtId="3" fontId="2" fillId="4" borderId="0" xfId="0" applyNumberFormat="1" applyFont="1" applyFill="1"/>
    <xf numFmtId="37" fontId="0" fillId="4" borderId="0" xfId="0" applyNumberFormat="1" applyFill="1" applyAlignment="1">
      <alignment horizontal="right"/>
    </xf>
    <xf numFmtId="9" fontId="0" fillId="4" borderId="0" xfId="0" applyNumberFormat="1" applyFill="1" applyAlignment="1">
      <alignment horizontal="righ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30" xfId="0" applyFill="1" applyBorder="1"/>
    <xf numFmtId="3" fontId="0" fillId="2" borderId="0" xfId="0" applyNumberFormat="1" applyFill="1"/>
    <xf numFmtId="37" fontId="0" fillId="2" borderId="0" xfId="0" applyNumberFormat="1" applyFill="1"/>
    <xf numFmtId="9" fontId="0" fillId="2" borderId="0" xfId="1" applyFont="1" applyFill="1"/>
    <xf numFmtId="0" fontId="0" fillId="2" borderId="0" xfId="0" applyFill="1" applyAlignment="1">
      <alignment horizontal="center"/>
    </xf>
    <xf numFmtId="0" fontId="0" fillId="2" borderId="17" xfId="0" applyFill="1" applyBorder="1"/>
    <xf numFmtId="3" fontId="0" fillId="9" borderId="15" xfId="0" applyNumberFormat="1" applyFill="1" applyBorder="1"/>
    <xf numFmtId="37" fontId="0" fillId="9" borderId="15" xfId="0" applyNumberFormat="1" applyFill="1" applyBorder="1"/>
    <xf numFmtId="0" fontId="0" fillId="9" borderId="15" xfId="0" applyFill="1" applyBorder="1" applyAlignment="1">
      <alignment horizontal="right"/>
    </xf>
    <xf numFmtId="0" fontId="0" fillId="9" borderId="20" xfId="0" applyFill="1" applyBorder="1"/>
    <xf numFmtId="0" fontId="12" fillId="0" borderId="0" xfId="0" quotePrefix="1" applyFont="1" applyAlignment="1">
      <alignment horizontal="left" indent="2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14" fillId="0" borderId="15" xfId="0" applyFont="1" applyBorder="1"/>
    <xf numFmtId="0" fontId="9" fillId="4" borderId="2" xfId="2" applyFont="1" applyFill="1" applyProtection="1">
      <protection locked="0"/>
    </xf>
    <xf numFmtId="0" fontId="0" fillId="3" borderId="1" xfId="0" applyFill="1" applyBorder="1" applyAlignment="1">
      <alignment wrapText="1"/>
    </xf>
    <xf numFmtId="4" fontId="9" fillId="3" borderId="2" xfId="2" applyNumberFormat="1" applyFont="1" applyFill="1" applyProtection="1">
      <protection locked="0"/>
    </xf>
    <xf numFmtId="0" fontId="2" fillId="0" borderId="1" xfId="0" applyFont="1" applyBorder="1"/>
    <xf numFmtId="165" fontId="0" fillId="0" borderId="1" xfId="0" applyNumberFormat="1" applyBorder="1"/>
    <xf numFmtId="0" fontId="26" fillId="0" borderId="1" xfId="3" applyFill="1" applyBorder="1"/>
    <xf numFmtId="0" fontId="0" fillId="0" borderId="1" xfId="0" applyBorder="1" applyAlignment="1">
      <alignment wrapText="1"/>
    </xf>
    <xf numFmtId="0" fontId="4" fillId="0" borderId="15" xfId="0" applyFont="1" applyBorder="1" applyAlignment="1">
      <alignment horizontal="center" wrapText="1"/>
    </xf>
    <xf numFmtId="0" fontId="25" fillId="0" borderId="1" xfId="0" applyFont="1" applyBorder="1"/>
    <xf numFmtId="0" fontId="0" fillId="3" borderId="2" xfId="2" applyFont="1" applyFill="1" applyProtection="1">
      <protection locked="0"/>
    </xf>
    <xf numFmtId="0" fontId="4" fillId="0" borderId="0" xfId="0" applyFont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26" fillId="14" borderId="4" xfId="3" applyFill="1" applyBorder="1" applyAlignment="1">
      <alignment horizontal="center"/>
    </xf>
    <xf numFmtId="0" fontId="26" fillId="14" borderId="3" xfId="3" applyFill="1" applyBorder="1" applyAlignment="1">
      <alignment horizontal="center"/>
    </xf>
    <xf numFmtId="0" fontId="26" fillId="14" borderId="22" xfId="3" applyFill="1" applyBorder="1" applyAlignment="1">
      <alignment horizontal="center"/>
    </xf>
  </cellXfs>
  <cellStyles count="4">
    <cellStyle name="Hyperlink" xfId="3" builtinId="8"/>
    <cellStyle name="Input" xfId="2" builtinId="20" customBuiltin="1"/>
    <cellStyle name="Normal" xfId="0" builtinId="0"/>
    <cellStyle name="Percent" xfId="1" builtinId="5"/>
  </cellStyles>
  <dxfs count="7">
    <dxf>
      <fill>
        <patternFill>
          <bgColor rgb="FFE2B2B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</dxfs>
  <tableStyles count="0" defaultTableStyle="TableStyleMedium2" defaultPivotStyle="PivotStyleLight16"/>
  <colors>
    <mruColors>
      <color rgb="FFE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564651257659007E-2"/>
          <c:y val="6.6330346312224342E-2"/>
          <c:w val="0.91303966636977307"/>
          <c:h val="0.83053312713084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Sensitivitet!$D$108</c:f>
              <c:strCache>
                <c:ptCount val="1"/>
                <c:pt idx="0">
                  <c:v>Effekt på nåverdi (i NOK)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accent4">
                  <a:lumMod val="20000"/>
                  <a:lumOff val="80000"/>
                </a:schemeClr>
              </a:solidFill>
            </a:ln>
            <a:effectLst>
              <a:softEdge rad="0"/>
            </a:effectLst>
          </c:spPr>
          <c:invertIfNegative val="0"/>
          <c:dPt>
            <c:idx val="1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  <a:effectLst>
                <a:softEdge rad="0"/>
              </a:effectLst>
            </c:spPr>
            <c:extLst>
              <c:ext xmlns:c16="http://schemas.microsoft.com/office/drawing/2014/chart" uri="{C3380CC4-5D6E-409C-BE32-E72D297353CC}">
                <c16:uniqueId val="{00000003-9726-4033-8689-4EAB7B62DA35}"/>
              </c:ext>
            </c:extLst>
          </c:dPt>
          <c:cat>
            <c:strRef>
              <c:f>Sensitivitet!$B$110:$B$129</c:f>
              <c:strCache>
                <c:ptCount val="13"/>
                <c:pt idx="0">
                  <c:v>Salgsinntekter</c:v>
                </c:pt>
                <c:pt idx="1">
                  <c:v>Andre inntekter</c:v>
                </c:pt>
                <c:pt idx="2">
                  <c:v>Kostnad energi (unntatt drivstoff)</c:v>
                </c:pt>
                <c:pt idx="3">
                  <c:v>Kostnad drivstoff eller råvare (unntatt CO2-avgift)</c:v>
                </c:pt>
                <c:pt idx="4">
                  <c:v>Drifts- og vedlikeholdskostnader</c:v>
                </c:pt>
                <c:pt idx="5">
                  <c:v>Personalkostnader</c:v>
                </c:pt>
                <c:pt idx="6">
                  <c:v>CO2-avgift/-kvoter</c:v>
                </c:pt>
                <c:pt idx="7">
                  <c:v>Andre driftskostnader</c:v>
                </c:pt>
                <c:pt idx="8">
                  <c:v>Maskiner, utstyr og materialer</c:v>
                </c:pt>
                <c:pt idx="9">
                  <c:v>Innkjøp av tjenester</c:v>
                </c:pt>
                <c:pt idx="10">
                  <c:v>Egne personalkostnader</c:v>
                </c:pt>
                <c:pt idx="11">
                  <c:v>Andre investeringskostnader</c:v>
                </c:pt>
                <c:pt idx="12">
                  <c:v>Egentilpasset</c:v>
                </c:pt>
              </c:strCache>
            </c:strRef>
          </c:cat>
          <c:val>
            <c:numRef>
              <c:f>Sensitivitet!$D$110:$D$129</c:f>
              <c:numCache>
                <c:formatCode>#,##0_);\(#,##0\)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0-4E98-9006-31CA1341E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axId val="805387919"/>
        <c:axId val="805385759"/>
      </c:barChart>
      <c:scatterChart>
        <c:scatterStyle val="lineMarker"/>
        <c:varyColors val="0"/>
        <c:ser>
          <c:idx val="1"/>
          <c:order val="1"/>
          <c:tx>
            <c:strRef>
              <c:f>Sensitivitet!$E$108</c:f>
              <c:strCache>
                <c:ptCount val="1"/>
                <c:pt idx="0">
                  <c:v>Justering (i %)</c:v>
                </c:pt>
              </c:strCache>
            </c:strRef>
          </c:tx>
          <c:spPr>
            <a:ln w="25400" cap="rnd">
              <a:noFill/>
              <a:round/>
            </a:ln>
            <a:effectLst>
              <a:softEdge rad="0"/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2.279677398722757E-2"/>
                  <c:y val="-2.03921593814617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26-4033-8689-4EAB7B62DA35}"/>
                </c:ext>
              </c:extLst>
            </c:dLbl>
            <c:dLbl>
              <c:idx val="1"/>
              <c:layout>
                <c:manualLayout>
                  <c:x val="-2.1596943777373489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26-4033-8689-4EAB7B62DA35}"/>
                </c:ext>
              </c:extLst>
            </c:dLbl>
            <c:dLbl>
              <c:idx val="2"/>
              <c:layout>
                <c:manualLayout>
                  <c:x val="-2.1596943777373534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26-4033-8689-4EAB7B62DA35}"/>
                </c:ext>
              </c:extLst>
            </c:dLbl>
            <c:dLbl>
              <c:idx val="3"/>
              <c:layout>
                <c:manualLayout>
                  <c:x val="-2.03971135675194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26-4033-8689-4EAB7B62DA35}"/>
                </c:ext>
              </c:extLst>
            </c:dLbl>
            <c:dLbl>
              <c:idx val="4"/>
              <c:layout>
                <c:manualLayout>
                  <c:x val="-2.0397113567519404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26-4033-8689-4EAB7B62DA35}"/>
                </c:ext>
              </c:extLst>
            </c:dLbl>
            <c:dLbl>
              <c:idx val="5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26-4033-8689-4EAB7B62DA35}"/>
                </c:ext>
              </c:extLst>
            </c:dLbl>
            <c:dLbl>
              <c:idx val="6"/>
              <c:layout>
                <c:manualLayout>
                  <c:x val="-2.039711356751949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26-4033-8689-4EAB7B62DA35}"/>
                </c:ext>
              </c:extLst>
            </c:dLbl>
            <c:dLbl>
              <c:idx val="7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26-4033-8689-4EAB7B62DA35}"/>
                </c:ext>
              </c:extLst>
            </c:dLbl>
            <c:dLbl>
              <c:idx val="8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26-4033-8689-4EAB7B62DA35}"/>
                </c:ext>
              </c:extLst>
            </c:dLbl>
            <c:dLbl>
              <c:idx val="9"/>
              <c:layout>
                <c:manualLayout>
                  <c:x val="-2.0397113567519404E-2"/>
                  <c:y val="-2.03921593814617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26-4033-8689-4EAB7B62DA35}"/>
                </c:ext>
              </c:extLst>
            </c:dLbl>
            <c:dLbl>
              <c:idx val="10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26-4033-8689-4EAB7B62DA35}"/>
                </c:ext>
              </c:extLst>
            </c:dLbl>
            <c:dLbl>
              <c:idx val="11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26-4033-8689-4EAB7B62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yVal>
            <c:numRef>
              <c:f>Sensitivitet!$E$110:$E$129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26-4033-8689-4EAB7B62D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874928"/>
        <c:axId val="2097873128"/>
      </c:scatterChart>
      <c:catAx>
        <c:axId val="805387919"/>
        <c:scaling>
          <c:orientation val="minMax"/>
        </c:scaling>
        <c:delete val="0"/>
        <c:axPos val="b"/>
        <c:numFmt formatCode="#\ ##0;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5759"/>
        <c:crosses val="autoZero"/>
        <c:auto val="1"/>
        <c:lblAlgn val="ctr"/>
        <c:lblOffset val="100"/>
        <c:noMultiLvlLbl val="0"/>
      </c:catAx>
      <c:valAx>
        <c:axId val="80538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>
                  <a:alpha val="38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7919"/>
        <c:crosses val="autoZero"/>
        <c:crossBetween val="between"/>
      </c:valAx>
      <c:valAx>
        <c:axId val="2097873128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crossAx val="2097874928"/>
        <c:crosses val="max"/>
        <c:crossBetween val="midCat"/>
      </c:valAx>
      <c:valAx>
        <c:axId val="2097874928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873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61191340702558217"/>
          <c:y val="3.0635050873558913E-2"/>
          <c:w val="0.21115433963943306"/>
          <c:h val="5.2941553551527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216311</xdr:colOff>
      <xdr:row>65</xdr:row>
      <xdr:rowOff>171266</xdr:rowOff>
    </xdr:from>
    <xdr:to>
      <xdr:col>14</xdr:col>
      <xdr:colOff>496956</xdr:colOff>
      <xdr:row>81</xdr:row>
      <xdr:rowOff>8284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53687F-5C3A-3242-1551-15D3AFFA4CF3}"/>
            </a:ext>
          </a:extLst>
        </xdr:cNvPr>
        <xdr:cNvSpPr txBox="1"/>
      </xdr:nvSpPr>
      <xdr:spPr>
        <a:xfrm>
          <a:off x="531050" y="9157896"/>
          <a:ext cx="12033667" cy="275249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godkjente kostnader:</a:t>
          </a:r>
          <a:r>
            <a:rPr lang="nb-NO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statsstøtteregelverket er det to ulike metoder for å beregne de godkjente kostnadene,</a:t>
          </a:r>
          <a:r>
            <a:rPr lang="nb-NO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avhengig av type prosjekt og regelverk:</a:t>
          </a:r>
          <a:endParaRPr lang="nb-NO"/>
        </a:p>
        <a:p>
          <a:endParaRPr lang="nb-NO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Alternativ investering (merkostnader): </a:t>
          </a:r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omsøkte prosjekt som har en alternativ investering, beregnes de godkjente kostnadene fra:</a:t>
          </a:r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lang="nb-NO" sz="1100" b="0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Totale investeringskostnader (omsøkt prosjekt) - Totale investeringskostnader (alternativ investering)</a:t>
          </a:r>
        </a:p>
        <a:p>
          <a:endParaRPr lang="nb-NO" sz="1100" b="0" i="1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/>
            <a:t>2. Ingen alternativ investering:</a:t>
          </a:r>
          <a:r>
            <a:rPr lang="nb-NO" sz="1100" b="0" i="0" baseline="0"/>
            <a:t> for omsøkte prosjekt uten en alternativ investering, beregnes de godkjente kostnadene fra:</a:t>
          </a:r>
        </a:p>
        <a:p>
          <a:r>
            <a:rPr lang="nb-NO" sz="1100" b="0" i="0" baseline="0"/>
            <a:t>	</a:t>
          </a:r>
        </a:p>
        <a:p>
          <a:r>
            <a:rPr lang="nb-NO" sz="1100" b="0" i="0" baseline="0"/>
            <a:t>	</a:t>
          </a:r>
          <a:r>
            <a:rPr lang="nb-NO" sz="1100" b="0" i="1" baseline="0"/>
            <a:t>Totale investeringskostnader (omsøkt prosjekt) - Ikke-godkjente investeringskostnader (omsøkt prosjekt)*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*I tilfeller med "Ingen alternativ investering", vil det omsøkte prosjektets investeringskostnader skilles i godkjente og ikke-godkjente investeringskostnader. Ikke-godkjente investeringskostnader er de eventuelle investeringskostnadene som ikke direkte kan støttes gjennom programmet og statsstøtteregelverket. Disse kostnadspostene må allikevel inkluderes i budsjettet for å synliggjøre helheten i prosjektets økonomi.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støtteprogrammets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"Vilkår for støtte", for å sikre kjennskap til hva som kan støttes, hvor mye (prosent og beløp) av de godkjente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kostnadene 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kan støttes,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samt føringer for hvilken av de overnevnte metodene som skal ligge til grunn i utmålingen av støtte.</a:t>
          </a:r>
          <a:endParaRPr lang="nb-NO" sz="1100" b="1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676894</xdr:colOff>
      <xdr:row>12</xdr:row>
      <xdr:rowOff>158751</xdr:rowOff>
    </xdr:from>
    <xdr:to>
      <xdr:col>62</xdr:col>
      <xdr:colOff>590550</xdr:colOff>
      <xdr:row>77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5BD6D-90CB-4AE2-8C68-BDCCDD697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enovasf.sharepoint.com/sites/VMMaritimtransport/Shared%20Documents/VM%20Batteri%20i%20nullutslippsskip/Saksbehandling/Runde%202%20-%2030.%20okt%202024/S&#248;knader/24_23327%20-%20Batterielektrisk%20kystbulkskip/Vedlegg%203%20-%20Budsjett%20og%20netton&#229;verdi%20-%20Bulkskip%20Nidar&#248;%20SOM%20S&#216;KT.xlsx" TargetMode="External"/><Relationship Id="rId2" Type="http://schemas.microsoft.com/office/2019/04/relationships/externalLinkLongPath" Target="/sites/VMMaritimtransport/Shared%20Documents/VM%20Batteri%20i%20nullutslippsskip/Saksbehandling/Runde%202%20-%2030.%20okt%202024/S&#248;knader/24_23327%20-%20Batterielektrisk%20kystbulkskip/Vedlegg%203%20-%20Budsjett%20og%20netton&#229;verdi%20-%20Bulkskip%20Nidar&#248;%20SOM%20S&#216;KT.xlsx?900225FD" TargetMode="External"/><Relationship Id="rId1" Type="http://schemas.openxmlformats.org/officeDocument/2006/relationships/externalLinkPath" Target="file:///\\900225FD\Vedlegg%203%20-%20Budsjett%20og%20netton&#229;verdi%20-%20Bulkskip%20Nidar&#248;%20SOM%20S&#216;K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VERDIER TIL ERS (skjules)"/>
      <sheetName val="LES MEG"/>
      <sheetName val="(1) Detaljerte budsjetter"/>
      <sheetName val="(2) Støtteberegning og NNV"/>
      <sheetName val="(3) Forutsetninger prosjekt"/>
      <sheetName val="(4) Finansieringsplan"/>
      <sheetName val="Underlag beregninger"/>
      <sheetName val="Ark1"/>
      <sheetName val="Graf Lossesteder"/>
      <sheetName val="Sensitiviteter (skjules)"/>
      <sheetName val="Summering inv.kost (skjules)"/>
      <sheetName val="Lister (skjules)"/>
      <sheetName val="Forutsetninger ENOVA (skjules)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C14">
            <v>2027</v>
          </cell>
        </row>
        <row r="15">
          <cell r="C15">
            <v>2046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hyperlink" Target="https://karbonpris.kalkulator.enova.no/conversion_calculator" TargetMode="External"/><Relationship Id="rId1" Type="http://schemas.openxmlformats.org/officeDocument/2006/relationships/hyperlink" Target="https://www.enova.no/om-enova/drift/normalavkastning/" TargetMode="External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EEDE-937D-45C2-B7A2-80DBA2EBF2A5}">
  <sheetPr codeName="Sheet1"/>
  <dimension ref="B2:EX21"/>
  <sheetViews>
    <sheetView showGridLines="0" workbookViewId="0">
      <selection activeCell="C21" sqref="C21"/>
    </sheetView>
  </sheetViews>
  <sheetFormatPr defaultColWidth="11.42578125" defaultRowHeight="15" x14ac:dyDescent="0.25"/>
  <cols>
    <col min="1" max="1" width="6.85546875" customWidth="1"/>
    <col min="2" max="2" width="42.5703125" bestFit="1" customWidth="1"/>
    <col min="3" max="3" width="15" customWidth="1"/>
    <col min="5" max="5" width="16.28515625" bestFit="1" customWidth="1"/>
  </cols>
  <sheetData>
    <row r="2" spans="2:6" x14ac:dyDescent="0.25">
      <c r="B2" s="5" t="s">
        <v>32</v>
      </c>
    </row>
    <row r="4" spans="2:6" x14ac:dyDescent="0.25">
      <c r="B4" s="16"/>
      <c r="C4" s="16" t="s">
        <v>23</v>
      </c>
      <c r="D4" s="16" t="s">
        <v>24</v>
      </c>
      <c r="E4" s="16" t="s">
        <v>20</v>
      </c>
    </row>
    <row r="5" spans="2:6" x14ac:dyDescent="0.25">
      <c r="B5" s="12" t="s">
        <v>77</v>
      </c>
      <c r="C5" s="11">
        <f>'LES MEG'!C19</f>
        <v>0</v>
      </c>
      <c r="D5" s="15" t="s">
        <v>5</v>
      </c>
      <c r="E5" s="10" t="s">
        <v>31</v>
      </c>
    </row>
    <row r="6" spans="2:6" x14ac:dyDescent="0.25">
      <c r="B6" s="12" t="s">
        <v>76</v>
      </c>
      <c r="C6" s="12">
        <f>'LES MEG'!C21</f>
        <v>0</v>
      </c>
      <c r="D6" s="12" t="s">
        <v>5</v>
      </c>
      <c r="E6" s="10" t="s">
        <v>31</v>
      </c>
    </row>
    <row r="7" spans="2:6" x14ac:dyDescent="0.25">
      <c r="B7" s="12" t="s">
        <v>26</v>
      </c>
      <c r="C7" s="12">
        <f>'LES MEG'!C20</f>
        <v>0</v>
      </c>
      <c r="D7" s="12" t="s">
        <v>5</v>
      </c>
      <c r="E7" s="10" t="s">
        <v>31</v>
      </c>
    </row>
    <row r="8" spans="2:6" x14ac:dyDescent="0.25">
      <c r="B8" s="12" t="s">
        <v>15</v>
      </c>
      <c r="C8" s="13">
        <f>'(3) Støtteberegning og NNV'!D5</f>
        <v>0</v>
      </c>
      <c r="D8" s="12" t="s">
        <v>33</v>
      </c>
      <c r="E8" s="10" t="s">
        <v>30</v>
      </c>
    </row>
    <row r="9" spans="2:6" x14ac:dyDescent="0.25">
      <c r="B9" s="12" t="s">
        <v>7</v>
      </c>
      <c r="C9" s="14" t="s">
        <v>101</v>
      </c>
      <c r="D9" s="12" t="s">
        <v>25</v>
      </c>
      <c r="E9" s="10" t="s">
        <v>30</v>
      </c>
      <c r="F9" s="101" t="s">
        <v>102</v>
      </c>
    </row>
    <row r="10" spans="2:6" x14ac:dyDescent="0.25">
      <c r="B10" s="12" t="s">
        <v>85</v>
      </c>
      <c r="C10" s="4" t="str">
        <f>'(3) Støtteberegning og NNV'!D6</f>
        <v>Se ark 'LES MEG'</v>
      </c>
      <c r="D10" s="39" t="s">
        <v>25</v>
      </c>
      <c r="E10" s="10" t="s">
        <v>30</v>
      </c>
    </row>
    <row r="11" spans="2:6" x14ac:dyDescent="0.25">
      <c r="B11" s="12" t="s">
        <v>18</v>
      </c>
      <c r="C11" s="36" t="e">
        <f>'(3) Støtteberegning og NNV'!D8</f>
        <v>#VALUE!</v>
      </c>
      <c r="D11" s="40" t="s">
        <v>25</v>
      </c>
      <c r="E11" s="10" t="s">
        <v>30</v>
      </c>
    </row>
    <row r="12" spans="2:6" x14ac:dyDescent="0.25">
      <c r="B12" s="12" t="s">
        <v>21</v>
      </c>
      <c r="C12" s="36" t="e">
        <f>'(3) Støtteberegning og NNV'!D66</f>
        <v>#VALUE!</v>
      </c>
      <c r="D12" s="40" t="s">
        <v>25</v>
      </c>
      <c r="E12" s="35" t="s">
        <v>30</v>
      </c>
    </row>
    <row r="13" spans="2:6" x14ac:dyDescent="0.25">
      <c r="B13" s="35" t="s">
        <v>22</v>
      </c>
      <c r="C13" s="37" t="e">
        <f>'(3) Støtteberegning og NNV'!$D$71</f>
        <v>#VALUE!</v>
      </c>
      <c r="D13" s="40" t="s">
        <v>25</v>
      </c>
      <c r="E13" s="35" t="s">
        <v>30</v>
      </c>
    </row>
    <row r="14" spans="2:6" x14ac:dyDescent="0.25">
      <c r="B14" s="35" t="s">
        <v>46</v>
      </c>
      <c r="C14" s="38" t="e">
        <f>'(3) Støtteberegning og NNV'!D67</f>
        <v>#VALUE!</v>
      </c>
      <c r="D14" s="40" t="s">
        <v>33</v>
      </c>
      <c r="E14" s="35" t="s">
        <v>30</v>
      </c>
    </row>
    <row r="15" spans="2:6" x14ac:dyDescent="0.25">
      <c r="B15" s="41" t="s">
        <v>47</v>
      </c>
      <c r="C15" s="42" t="e">
        <f>'(3) Støtteberegning og NNV'!D72</f>
        <v>#VALUE!</v>
      </c>
      <c r="D15" s="41" t="s">
        <v>33</v>
      </c>
      <c r="E15" s="41" t="s">
        <v>30</v>
      </c>
    </row>
    <row r="17" spans="2:154" x14ac:dyDescent="0.25">
      <c r="B17" s="16" t="s">
        <v>5</v>
      </c>
      <c r="C17" s="16">
        <f>'LES MEG'!C19</f>
        <v>0</v>
      </c>
      <c r="D17" s="16" t="str">
        <f>IFERROR(IF($C$7+$C$5&gt;C17+1,C17+1,""),"")</f>
        <v/>
      </c>
      <c r="E17" s="16" t="str">
        <f t="shared" ref="E17:AZ17" si="0">IFERROR(IF($C$7+$C$5&gt;D17+1,D17+1,""),"")</f>
        <v/>
      </c>
      <c r="F17" s="16" t="str">
        <f t="shared" si="0"/>
        <v/>
      </c>
      <c r="G17" s="16" t="str">
        <f t="shared" si="0"/>
        <v/>
      </c>
      <c r="H17" s="16" t="str">
        <f t="shared" si="0"/>
        <v/>
      </c>
      <c r="I17" s="16" t="str">
        <f t="shared" si="0"/>
        <v/>
      </c>
      <c r="J17" s="16" t="str">
        <f t="shared" si="0"/>
        <v/>
      </c>
      <c r="K17" s="16" t="str">
        <f t="shared" si="0"/>
        <v/>
      </c>
      <c r="L17" s="16" t="str">
        <f t="shared" si="0"/>
        <v/>
      </c>
      <c r="M17" s="16" t="str">
        <f t="shared" si="0"/>
        <v/>
      </c>
      <c r="N17" s="16" t="str">
        <f t="shared" si="0"/>
        <v/>
      </c>
      <c r="O17" s="16" t="str">
        <f t="shared" si="0"/>
        <v/>
      </c>
      <c r="P17" s="16" t="str">
        <f t="shared" si="0"/>
        <v/>
      </c>
      <c r="Q17" s="16" t="str">
        <f t="shared" si="0"/>
        <v/>
      </c>
      <c r="R17" s="16" t="str">
        <f t="shared" si="0"/>
        <v/>
      </c>
      <c r="S17" s="16" t="str">
        <f t="shared" si="0"/>
        <v/>
      </c>
      <c r="T17" s="16" t="str">
        <f t="shared" si="0"/>
        <v/>
      </c>
      <c r="U17" s="16" t="str">
        <f t="shared" si="0"/>
        <v/>
      </c>
      <c r="V17" s="16" t="str">
        <f t="shared" si="0"/>
        <v/>
      </c>
      <c r="W17" s="16" t="str">
        <f t="shared" si="0"/>
        <v/>
      </c>
      <c r="X17" s="16" t="str">
        <f t="shared" si="0"/>
        <v/>
      </c>
      <c r="Y17" s="16" t="str">
        <f t="shared" si="0"/>
        <v/>
      </c>
      <c r="Z17" s="16" t="str">
        <f t="shared" si="0"/>
        <v/>
      </c>
      <c r="AA17" s="16" t="str">
        <f t="shared" si="0"/>
        <v/>
      </c>
      <c r="AB17" s="16" t="str">
        <f t="shared" si="0"/>
        <v/>
      </c>
      <c r="AC17" s="16" t="str">
        <f t="shared" si="0"/>
        <v/>
      </c>
      <c r="AD17" s="16" t="str">
        <f t="shared" si="0"/>
        <v/>
      </c>
      <c r="AE17" s="16" t="str">
        <f t="shared" si="0"/>
        <v/>
      </c>
      <c r="AF17" s="16" t="str">
        <f t="shared" si="0"/>
        <v/>
      </c>
      <c r="AG17" s="16" t="str">
        <f t="shared" si="0"/>
        <v/>
      </c>
      <c r="AH17" s="16" t="str">
        <f t="shared" si="0"/>
        <v/>
      </c>
      <c r="AI17" s="16" t="str">
        <f t="shared" si="0"/>
        <v/>
      </c>
      <c r="AJ17" s="16" t="str">
        <f t="shared" si="0"/>
        <v/>
      </c>
      <c r="AK17" s="16" t="str">
        <f t="shared" si="0"/>
        <v/>
      </c>
      <c r="AL17" s="16" t="str">
        <f t="shared" si="0"/>
        <v/>
      </c>
      <c r="AM17" s="16" t="str">
        <f t="shared" si="0"/>
        <v/>
      </c>
      <c r="AN17" s="16" t="str">
        <f t="shared" si="0"/>
        <v/>
      </c>
      <c r="AO17" s="16" t="str">
        <f t="shared" si="0"/>
        <v/>
      </c>
      <c r="AP17" s="16" t="str">
        <f t="shared" si="0"/>
        <v/>
      </c>
      <c r="AQ17" s="16" t="str">
        <f t="shared" si="0"/>
        <v/>
      </c>
      <c r="AR17" s="16" t="str">
        <f t="shared" si="0"/>
        <v/>
      </c>
      <c r="AS17" s="16" t="str">
        <f t="shared" si="0"/>
        <v/>
      </c>
      <c r="AT17" s="16" t="str">
        <f t="shared" si="0"/>
        <v/>
      </c>
      <c r="AU17" s="16" t="str">
        <f t="shared" si="0"/>
        <v/>
      </c>
      <c r="AV17" s="16" t="str">
        <f t="shared" si="0"/>
        <v/>
      </c>
      <c r="AW17" s="16" t="str">
        <f t="shared" si="0"/>
        <v/>
      </c>
      <c r="AX17" s="16" t="str">
        <f t="shared" si="0"/>
        <v/>
      </c>
      <c r="AY17" s="16" t="str">
        <f t="shared" si="0"/>
        <v/>
      </c>
      <c r="AZ17" s="16" t="str">
        <f t="shared" si="0"/>
        <v/>
      </c>
    </row>
    <row r="18" spans="2:154" x14ac:dyDescent="0.25">
      <c r="B18" s="12" t="s">
        <v>42</v>
      </c>
      <c r="C18" s="14">
        <f>IF(C17&lt;&gt;"",'(3) Støtteberegning og NNV'!D24+'(3) Støtteberegning og NNV'!D25,0)</f>
        <v>0</v>
      </c>
      <c r="D18" s="14">
        <f>IF(D17&lt;&gt;"",'(3) Støtteberegning og NNV'!E24+'(3) Støtteberegning og NNV'!E25,0)</f>
        <v>0</v>
      </c>
      <c r="E18" s="14">
        <f>IF(E17&lt;&gt;"",'(3) Støtteberegning og NNV'!F24+'(3) Støtteberegning og NNV'!F25,0)</f>
        <v>0</v>
      </c>
      <c r="F18" s="14">
        <f>IF(F17&lt;&gt;"",'(3) Støtteberegning og NNV'!G24+'(3) Støtteberegning og NNV'!G25,0)</f>
        <v>0</v>
      </c>
      <c r="G18" s="14">
        <f>IF(G17&lt;&gt;"",'(3) Støtteberegning og NNV'!H24+'(3) Støtteberegning og NNV'!H25,0)</f>
        <v>0</v>
      </c>
      <c r="H18" s="14">
        <f>IF(H17&lt;&gt;"",'(3) Støtteberegning og NNV'!I24+'(3) Støtteberegning og NNV'!I25,0)</f>
        <v>0</v>
      </c>
      <c r="I18" s="14">
        <f>IF(I17&lt;&gt;"",'(3) Støtteberegning og NNV'!J24+'(3) Støtteberegning og NNV'!J25,0)</f>
        <v>0</v>
      </c>
      <c r="J18" s="14">
        <f>IF(J17&lt;&gt;"",'(3) Støtteberegning og NNV'!K24+'(3) Støtteberegning og NNV'!K25,0)</f>
        <v>0</v>
      </c>
      <c r="K18" s="14">
        <f>IF(K17&lt;&gt;"",'(3) Støtteberegning og NNV'!L24+'(3) Støtteberegning og NNV'!L25,0)</f>
        <v>0</v>
      </c>
      <c r="L18" s="14">
        <f>IF(L17&lt;&gt;"",'(3) Støtteberegning og NNV'!M24+'(3) Støtteberegning og NNV'!M25,0)</f>
        <v>0</v>
      </c>
      <c r="M18" s="14">
        <f>IF(M17&lt;&gt;"",'(3) Støtteberegning og NNV'!N24+'(3) Støtteberegning og NNV'!N25,0)</f>
        <v>0</v>
      </c>
      <c r="N18" s="14">
        <f>IF(N17&lt;&gt;"",'(3) Støtteberegning og NNV'!O24+'(3) Støtteberegning og NNV'!O25,0)</f>
        <v>0</v>
      </c>
      <c r="O18" s="14">
        <f>IF(O17&lt;&gt;"",'(3) Støtteberegning og NNV'!P24+'(3) Støtteberegning og NNV'!P25,0)</f>
        <v>0</v>
      </c>
      <c r="P18" s="14">
        <f>IF(P17&lt;&gt;"",'(3) Støtteberegning og NNV'!Q24+'(3) Støtteberegning og NNV'!Q25,0)</f>
        <v>0</v>
      </c>
      <c r="Q18" s="14">
        <f>IF(Q17&lt;&gt;"",'(3) Støtteberegning og NNV'!R24+'(3) Støtteberegning og NNV'!R25,0)</f>
        <v>0</v>
      </c>
      <c r="R18" s="14">
        <f>IF(R17&lt;&gt;"",'(3) Støtteberegning og NNV'!S24+'(3) Støtteberegning og NNV'!S25,0)</f>
        <v>0</v>
      </c>
      <c r="S18" s="14">
        <f>IF(S17&lt;&gt;"",'(3) Støtteberegning og NNV'!T24+'(3) Støtteberegning og NNV'!T25,0)</f>
        <v>0</v>
      </c>
      <c r="T18" s="14">
        <f>IF(T17&lt;&gt;"",'(3) Støtteberegning og NNV'!U24+'(3) Støtteberegning og NNV'!U25,0)</f>
        <v>0</v>
      </c>
      <c r="U18" s="14">
        <f>IF(U17&lt;&gt;"",'(3) Støtteberegning og NNV'!V24+'(3) Støtteberegning og NNV'!V25,0)</f>
        <v>0</v>
      </c>
      <c r="V18" s="14">
        <f>IF(V17&lt;&gt;"",'(3) Støtteberegning og NNV'!W24+'(3) Støtteberegning og NNV'!W25,0)</f>
        <v>0</v>
      </c>
      <c r="W18" s="14">
        <f>IF(W17&lt;&gt;"",'(3) Støtteberegning og NNV'!X24+'(3) Støtteberegning og NNV'!X25,0)</f>
        <v>0</v>
      </c>
      <c r="X18" s="14">
        <f>IF(X17&lt;&gt;"",'(3) Støtteberegning og NNV'!Y24+'(3) Støtteberegning og NNV'!Y25,0)</f>
        <v>0</v>
      </c>
      <c r="Y18" s="14">
        <f>IF(Y17&lt;&gt;"",'(3) Støtteberegning og NNV'!Z24+'(3) Støtteberegning og NNV'!Z25,0)</f>
        <v>0</v>
      </c>
      <c r="Z18" s="14">
        <f>IF(Z17&lt;&gt;"",'(3) Støtteberegning og NNV'!AA24+'(3) Støtteberegning og NNV'!AA25,0)</f>
        <v>0</v>
      </c>
      <c r="AA18" s="14">
        <f>IF(AA17&lt;&gt;"",'(3) Støtteberegning og NNV'!AB24+'(3) Støtteberegning og NNV'!AB25,0)</f>
        <v>0</v>
      </c>
      <c r="AB18" s="14">
        <f>IF(AB17&lt;&gt;"",'(3) Støtteberegning og NNV'!AC24+'(3) Støtteberegning og NNV'!AC25,0)</f>
        <v>0</v>
      </c>
      <c r="AC18" s="14">
        <f>IF(AC17&lt;&gt;"",'(3) Støtteberegning og NNV'!AD24+'(3) Støtteberegning og NNV'!AD25,0)</f>
        <v>0</v>
      </c>
      <c r="AD18" s="14">
        <f>IF(AD17&lt;&gt;"",'(3) Støtteberegning og NNV'!AE24+'(3) Støtteberegning og NNV'!AE25,0)</f>
        <v>0</v>
      </c>
      <c r="AE18" s="14">
        <f>IF(AE17&lt;&gt;"",'(3) Støtteberegning og NNV'!AF24+'(3) Støtteberegning og NNV'!AF25,0)</f>
        <v>0</v>
      </c>
      <c r="AF18" s="14">
        <f>IF(AF17&lt;&gt;"",'(3) Støtteberegning og NNV'!AG24+'(3) Støtteberegning og NNV'!AG25,0)</f>
        <v>0</v>
      </c>
      <c r="AG18" s="14">
        <f>IF(AG17&lt;&gt;"",'(3) Støtteberegning og NNV'!AH24+'(3) Støtteberegning og NNV'!AH25,0)</f>
        <v>0</v>
      </c>
      <c r="AH18" s="14">
        <f>IF(AH17&lt;&gt;"",'(3) Støtteberegning og NNV'!AI24+'(3) Støtteberegning og NNV'!AI25,0)</f>
        <v>0</v>
      </c>
      <c r="AI18" s="14">
        <f>IF(AI17&lt;&gt;"",'(3) Støtteberegning og NNV'!AJ24+'(3) Støtteberegning og NNV'!AJ25,0)</f>
        <v>0</v>
      </c>
      <c r="AJ18" s="14">
        <f>IF(AJ17&lt;&gt;"",'(3) Støtteberegning og NNV'!AK24+'(3) Støtteberegning og NNV'!AK25,0)</f>
        <v>0</v>
      </c>
      <c r="AK18" s="14">
        <f>IF(AK17&lt;&gt;"",'(3) Støtteberegning og NNV'!AL24+'(3) Støtteberegning og NNV'!AL25,0)</f>
        <v>0</v>
      </c>
      <c r="AL18" s="14">
        <f>IF(AL17&lt;&gt;"",'(3) Støtteberegning og NNV'!AM24+'(3) Støtteberegning og NNV'!AM25,0)</f>
        <v>0</v>
      </c>
      <c r="AM18" s="14">
        <f>IF(AM17&lt;&gt;"",'(3) Støtteberegning og NNV'!AN24+'(3) Støtteberegning og NNV'!AN25,0)</f>
        <v>0</v>
      </c>
      <c r="AN18" s="14">
        <f>IF(AN17&lt;&gt;"",'(3) Støtteberegning og NNV'!AO24+'(3) Støtteberegning og NNV'!AO25,0)</f>
        <v>0</v>
      </c>
      <c r="AO18" s="14">
        <f>IF(AO17&lt;&gt;"",'(3) Støtteberegning og NNV'!AP24+'(3) Støtteberegning og NNV'!AP25,0)</f>
        <v>0</v>
      </c>
      <c r="AP18" s="14">
        <f>IF(AP17&lt;&gt;"",'(3) Støtteberegning og NNV'!AQ24+'(3) Støtteberegning og NNV'!AQ25,0)</f>
        <v>0</v>
      </c>
      <c r="AQ18" s="14">
        <f>IF(AQ17&lt;&gt;"",'(3) Støtteberegning og NNV'!AR24+'(3) Støtteberegning og NNV'!AR25,0)</f>
        <v>0</v>
      </c>
      <c r="AR18" s="14">
        <f>IF(AR17&lt;&gt;"",'(3) Støtteberegning og NNV'!AS24+'(3) Støtteberegning og NNV'!AS25,0)</f>
        <v>0</v>
      </c>
      <c r="AS18" s="14">
        <f>IF(AS17&lt;&gt;"",'(3) Støtteberegning og NNV'!AT24+'(3) Støtteberegning og NNV'!AT25,0)</f>
        <v>0</v>
      </c>
      <c r="AT18" s="14">
        <f>IF(AT17&lt;&gt;"",'(3) Støtteberegning og NNV'!AU24+'(3) Støtteberegning og NNV'!AU25,0)</f>
        <v>0</v>
      </c>
      <c r="AU18" s="14">
        <f>IF(AU17&lt;&gt;"",'(3) Støtteberegning og NNV'!AV24+'(3) Støtteberegning og NNV'!AV25,0)</f>
        <v>0</v>
      </c>
      <c r="AV18" s="14">
        <f>IF(AV17&lt;&gt;"",'(3) Støtteberegning og NNV'!AW24+'(3) Støtteberegning og NNV'!AW25,0)</f>
        <v>0</v>
      </c>
      <c r="AW18" s="14">
        <f>IF(AW17&lt;&gt;"",'(3) Støtteberegning og NNV'!AX24+'(3) Støtteberegning og NNV'!AX25,0)</f>
        <v>0</v>
      </c>
      <c r="AX18" s="14">
        <f>IF(AX17&lt;&gt;"",'(3) Støtteberegning og NNV'!AY24+'(3) Støtteberegning og NNV'!AY25,0)</f>
        <v>0</v>
      </c>
      <c r="AY18" s="14">
        <f>IF(AY17&lt;&gt;"",'(3) Støtteberegning og NNV'!AZ24+'(3) Støtteberegning og NNV'!AZ25,0)</f>
        <v>0</v>
      </c>
      <c r="AZ18" s="14">
        <f>IF(AZ17&lt;&gt;"",'(3) Støtteberegning og NNV'!BA24+'(3) Støtteberegning og NNV'!BA25,0)</f>
        <v>0</v>
      </c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</row>
    <row r="19" spans="2:154" x14ac:dyDescent="0.25">
      <c r="B19" s="19" t="s">
        <v>27</v>
      </c>
      <c r="C19" s="20">
        <f>IF('LES MEG'!$C$22="Alternativ investering",'(3) Støtteberegning og NNV'!D34,)</f>
        <v>0</v>
      </c>
      <c r="D19" s="20">
        <f>IF('LES MEG'!$C$22="Alternativ investering",'(3) Støtteberegning og NNV'!E34,)</f>
        <v>0</v>
      </c>
      <c r="E19" s="20">
        <f>IF('LES MEG'!$C$22="Alternativ investering",'(3) Støtteberegning og NNV'!F34,)</f>
        <v>0</v>
      </c>
      <c r="F19" s="20">
        <f>IF('LES MEG'!$C$22="Alternativ investering",'(3) Støtteberegning og NNV'!G34,)</f>
        <v>0</v>
      </c>
      <c r="G19" s="20">
        <f>IF('LES MEG'!$C$22="Alternativ investering",'(3) Støtteberegning og NNV'!H34,)</f>
        <v>0</v>
      </c>
      <c r="H19" s="20">
        <f>IF('LES MEG'!$C$22="Alternativ investering",'(3) Støtteberegning og NNV'!I34,)</f>
        <v>0</v>
      </c>
      <c r="I19" s="20">
        <f>IF('LES MEG'!$C$22="Alternativ investering",'(3) Støtteberegning og NNV'!J34,)</f>
        <v>0</v>
      </c>
      <c r="J19" s="20">
        <f>IF('LES MEG'!$C$22="Alternativ investering",'(3) Støtteberegning og NNV'!K34,)</f>
        <v>0</v>
      </c>
      <c r="K19" s="20">
        <f>IF('LES MEG'!$C$22="Alternativ investering",'(3) Støtteberegning og NNV'!L34,)</f>
        <v>0</v>
      </c>
      <c r="L19" s="20">
        <f>IF('LES MEG'!$C$22="Alternativ investering",'(3) Støtteberegning og NNV'!M34,)</f>
        <v>0</v>
      </c>
      <c r="M19" s="20">
        <f>IF('LES MEG'!$C$22="Alternativ investering",'(3) Støtteberegning og NNV'!N34,)</f>
        <v>0</v>
      </c>
      <c r="N19" s="20">
        <f>IF('LES MEG'!$C$22="Alternativ investering",'(3) Støtteberegning og NNV'!O34,)</f>
        <v>0</v>
      </c>
      <c r="O19" s="20">
        <f>IF('LES MEG'!$C$22="Alternativ investering",'(3) Støtteberegning og NNV'!P34,)</f>
        <v>0</v>
      </c>
      <c r="P19" s="20">
        <f>IF('LES MEG'!$C$22="Alternativ investering",'(3) Støtteberegning og NNV'!Q34,)</f>
        <v>0</v>
      </c>
      <c r="Q19" s="20">
        <f>IF('LES MEG'!$C$22="Alternativ investering",'(3) Støtteberegning og NNV'!R34,)</f>
        <v>0</v>
      </c>
      <c r="R19" s="20">
        <f>IF('LES MEG'!$C$22="Alternativ investering",'(3) Støtteberegning og NNV'!S34,)</f>
        <v>0</v>
      </c>
      <c r="S19" s="20">
        <f>IF('LES MEG'!$C$22="Alternativ investering",'(3) Støtteberegning og NNV'!T34,)</f>
        <v>0</v>
      </c>
      <c r="T19" s="20">
        <f>IF('LES MEG'!$C$22="Alternativ investering",'(3) Støtteberegning og NNV'!U34,)</f>
        <v>0</v>
      </c>
      <c r="U19" s="20">
        <f>IF('LES MEG'!$C$22="Alternativ investering",'(3) Støtteberegning og NNV'!V34,)</f>
        <v>0</v>
      </c>
      <c r="V19" s="20">
        <f>IF('LES MEG'!$C$22="Alternativ investering",'(3) Støtteberegning og NNV'!W34,)</f>
        <v>0</v>
      </c>
      <c r="W19" s="20">
        <f>IF('LES MEG'!$C$22="Alternativ investering",'(3) Støtteberegning og NNV'!X34,)</f>
        <v>0</v>
      </c>
      <c r="X19" s="20">
        <f>IF('LES MEG'!$C$22="Alternativ investering",'(3) Støtteberegning og NNV'!Y34,)</f>
        <v>0</v>
      </c>
      <c r="Y19" s="20">
        <f>IF('LES MEG'!$C$22="Alternativ investering",'(3) Støtteberegning og NNV'!Z34,)</f>
        <v>0</v>
      </c>
      <c r="Z19" s="20">
        <f>IF('LES MEG'!$C$22="Alternativ investering",'(3) Støtteberegning og NNV'!AA34,)</f>
        <v>0</v>
      </c>
      <c r="AA19" s="20">
        <f>IF('LES MEG'!$C$22="Alternativ investering",'(3) Støtteberegning og NNV'!AB34,)</f>
        <v>0</v>
      </c>
      <c r="AB19" s="20">
        <f>IF('LES MEG'!$C$22="Alternativ investering",'(3) Støtteberegning og NNV'!AC34,)</f>
        <v>0</v>
      </c>
      <c r="AC19" s="20">
        <f>IF('LES MEG'!$C$22="Alternativ investering",'(3) Støtteberegning og NNV'!AD34,)</f>
        <v>0</v>
      </c>
      <c r="AD19" s="20">
        <f>IF('LES MEG'!$C$22="Alternativ investering",'(3) Støtteberegning og NNV'!AE34,)</f>
        <v>0</v>
      </c>
      <c r="AE19" s="20">
        <f>IF('LES MEG'!$C$22="Alternativ investering",'(3) Støtteberegning og NNV'!AF34,)</f>
        <v>0</v>
      </c>
      <c r="AF19" s="20">
        <f>IF('LES MEG'!$C$22="Alternativ investering",'(3) Støtteberegning og NNV'!AG34,)</f>
        <v>0</v>
      </c>
      <c r="AG19" s="20">
        <f>IF('LES MEG'!$C$22="Alternativ investering",'(3) Støtteberegning og NNV'!AH34,)</f>
        <v>0</v>
      </c>
      <c r="AH19" s="20">
        <f>IF('LES MEG'!$C$22="Alternativ investering",'(3) Støtteberegning og NNV'!AI34,)</f>
        <v>0</v>
      </c>
      <c r="AI19" s="20">
        <f>IF('LES MEG'!$C$22="Alternativ investering",'(3) Støtteberegning og NNV'!AJ34,)</f>
        <v>0</v>
      </c>
      <c r="AJ19" s="20">
        <f>IF('LES MEG'!$C$22="Alternativ investering",'(3) Støtteberegning og NNV'!AK34,)</f>
        <v>0</v>
      </c>
      <c r="AK19" s="20">
        <f>IF('LES MEG'!$C$22="Alternativ investering",'(3) Støtteberegning og NNV'!AL34,)</f>
        <v>0</v>
      </c>
      <c r="AL19" s="20">
        <f>IF('LES MEG'!$C$22="Alternativ investering",'(3) Støtteberegning og NNV'!AM34,)</f>
        <v>0</v>
      </c>
      <c r="AM19" s="20">
        <f>IF('LES MEG'!$C$22="Alternativ investering",'(3) Støtteberegning og NNV'!AN34,)</f>
        <v>0</v>
      </c>
      <c r="AN19" s="20">
        <f>IF('LES MEG'!$C$22="Alternativ investering",'(3) Støtteberegning og NNV'!AO34,)</f>
        <v>0</v>
      </c>
      <c r="AO19" s="20">
        <f>IF('LES MEG'!$C$22="Alternativ investering",'(3) Støtteberegning og NNV'!AP34,)</f>
        <v>0</v>
      </c>
      <c r="AP19" s="20">
        <f>IF('LES MEG'!$C$22="Alternativ investering",'(3) Støtteberegning og NNV'!AQ34,)</f>
        <v>0</v>
      </c>
      <c r="AQ19" s="20">
        <f>IF('LES MEG'!$C$22="Alternativ investering",'(3) Støtteberegning og NNV'!AR34,)</f>
        <v>0</v>
      </c>
      <c r="AR19" s="20">
        <f>IF('LES MEG'!$C$22="Alternativ investering",'(3) Støtteberegning og NNV'!AS34,)</f>
        <v>0</v>
      </c>
      <c r="AS19" s="20">
        <f>IF('LES MEG'!$C$22="Alternativ investering",'(3) Støtteberegning og NNV'!AT34,)</f>
        <v>0</v>
      </c>
      <c r="AT19" s="20">
        <f>IF('LES MEG'!$C$22="Alternativ investering",'(3) Støtteberegning og NNV'!AU34,)</f>
        <v>0</v>
      </c>
      <c r="AU19" s="20">
        <f>IF('LES MEG'!$C$22="Alternativ investering",'(3) Støtteberegning og NNV'!AV34,)</f>
        <v>0</v>
      </c>
      <c r="AV19" s="20">
        <f>IF('LES MEG'!$C$22="Alternativ investering",'(3) Støtteberegning og NNV'!AW34,)</f>
        <v>0</v>
      </c>
      <c r="AW19" s="20">
        <f>IF('LES MEG'!$C$22="Alternativ investering",'(3) Støtteberegning og NNV'!AX34,)</f>
        <v>0</v>
      </c>
      <c r="AX19" s="20">
        <f>IF('LES MEG'!$C$22="Alternativ investering",'(3) Støtteberegning og NNV'!AY34,)</f>
        <v>0</v>
      </c>
      <c r="AY19" s="20">
        <f>IF('LES MEG'!$C$22="Alternativ investering",'(3) Støtteberegning og NNV'!AZ34,)</f>
        <v>0</v>
      </c>
      <c r="AZ19" s="20">
        <f>IF('LES MEG'!$C$22="Alternativ investering",'(3) Støtteberegning og NNV'!BA34,)</f>
        <v>0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2:154" x14ac:dyDescent="0.25">
      <c r="B20" s="19" t="s">
        <v>29</v>
      </c>
      <c r="C20" s="20">
        <f>C18-C19</f>
        <v>0</v>
      </c>
      <c r="D20" s="20">
        <f>D18-D19</f>
        <v>0</v>
      </c>
      <c r="E20" s="20">
        <f t="shared" ref="E20:AZ20" si="1">E18-E19</f>
        <v>0</v>
      </c>
      <c r="F20" s="20">
        <f t="shared" si="1"/>
        <v>0</v>
      </c>
      <c r="G20" s="20">
        <f t="shared" si="1"/>
        <v>0</v>
      </c>
      <c r="H20" s="20">
        <f t="shared" si="1"/>
        <v>0</v>
      </c>
      <c r="I20" s="20">
        <f t="shared" si="1"/>
        <v>0</v>
      </c>
      <c r="J20" s="20">
        <f t="shared" si="1"/>
        <v>0</v>
      </c>
      <c r="K20" s="20">
        <f t="shared" si="1"/>
        <v>0</v>
      </c>
      <c r="L20" s="20">
        <f t="shared" si="1"/>
        <v>0</v>
      </c>
      <c r="M20" s="20">
        <f t="shared" si="1"/>
        <v>0</v>
      </c>
      <c r="N20" s="20">
        <f t="shared" si="1"/>
        <v>0</v>
      </c>
      <c r="O20" s="20">
        <f t="shared" si="1"/>
        <v>0</v>
      </c>
      <c r="P20" s="20">
        <f t="shared" si="1"/>
        <v>0</v>
      </c>
      <c r="Q20" s="20">
        <f t="shared" si="1"/>
        <v>0</v>
      </c>
      <c r="R20" s="20">
        <f t="shared" si="1"/>
        <v>0</v>
      </c>
      <c r="S20" s="20">
        <f t="shared" si="1"/>
        <v>0</v>
      </c>
      <c r="T20" s="20">
        <f t="shared" si="1"/>
        <v>0</v>
      </c>
      <c r="U20" s="20">
        <f t="shared" si="1"/>
        <v>0</v>
      </c>
      <c r="V20" s="20">
        <f t="shared" si="1"/>
        <v>0</v>
      </c>
      <c r="W20" s="20">
        <f t="shared" si="1"/>
        <v>0</v>
      </c>
      <c r="X20" s="20">
        <f t="shared" si="1"/>
        <v>0</v>
      </c>
      <c r="Y20" s="20">
        <f t="shared" si="1"/>
        <v>0</v>
      </c>
      <c r="Z20" s="20">
        <f t="shared" si="1"/>
        <v>0</v>
      </c>
      <c r="AA20" s="20">
        <f t="shared" si="1"/>
        <v>0</v>
      </c>
      <c r="AB20" s="20">
        <f t="shared" si="1"/>
        <v>0</v>
      </c>
      <c r="AC20" s="20">
        <f t="shared" si="1"/>
        <v>0</v>
      </c>
      <c r="AD20" s="20">
        <f t="shared" si="1"/>
        <v>0</v>
      </c>
      <c r="AE20" s="20">
        <f t="shared" si="1"/>
        <v>0</v>
      </c>
      <c r="AF20" s="20">
        <f t="shared" si="1"/>
        <v>0</v>
      </c>
      <c r="AG20" s="20">
        <f t="shared" si="1"/>
        <v>0</v>
      </c>
      <c r="AH20" s="20">
        <f t="shared" si="1"/>
        <v>0</v>
      </c>
      <c r="AI20" s="20">
        <f t="shared" si="1"/>
        <v>0</v>
      </c>
      <c r="AJ20" s="20">
        <f t="shared" si="1"/>
        <v>0</v>
      </c>
      <c r="AK20" s="20">
        <f t="shared" si="1"/>
        <v>0</v>
      </c>
      <c r="AL20" s="20">
        <f t="shared" si="1"/>
        <v>0</v>
      </c>
      <c r="AM20" s="20">
        <f t="shared" si="1"/>
        <v>0</v>
      </c>
      <c r="AN20" s="20">
        <f t="shared" si="1"/>
        <v>0</v>
      </c>
      <c r="AO20" s="20">
        <f t="shared" si="1"/>
        <v>0</v>
      </c>
      <c r="AP20" s="20">
        <f t="shared" si="1"/>
        <v>0</v>
      </c>
      <c r="AQ20" s="20">
        <f t="shared" si="1"/>
        <v>0</v>
      </c>
      <c r="AR20" s="20">
        <f t="shared" si="1"/>
        <v>0</v>
      </c>
      <c r="AS20" s="20">
        <f t="shared" si="1"/>
        <v>0</v>
      </c>
      <c r="AT20" s="20">
        <f t="shared" si="1"/>
        <v>0</v>
      </c>
      <c r="AU20" s="20">
        <f t="shared" si="1"/>
        <v>0</v>
      </c>
      <c r="AV20" s="20">
        <f t="shared" si="1"/>
        <v>0</v>
      </c>
      <c r="AW20" s="20">
        <f t="shared" si="1"/>
        <v>0</v>
      </c>
      <c r="AX20" s="20">
        <f t="shared" si="1"/>
        <v>0</v>
      </c>
      <c r="AY20" s="20">
        <f t="shared" si="1"/>
        <v>0</v>
      </c>
      <c r="AZ20" s="20">
        <f t="shared" si="1"/>
        <v>0</v>
      </c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</row>
    <row r="21" spans="2:154" x14ac:dyDescent="0.25">
      <c r="B21" s="17" t="s">
        <v>28</v>
      </c>
      <c r="C21" s="18" t="e">
        <f>IF(C17&lt;&gt;"",'(3) Støtteberegning og NNV'!D57,0)</f>
        <v>#DIV/0!</v>
      </c>
      <c r="D21" s="18">
        <f>IF(D17&lt;&gt;"",'(3) Støtteberegning og NNV'!E57,0)</f>
        <v>0</v>
      </c>
      <c r="E21" s="18">
        <f>IF(E17&lt;&gt;"",'(3) Støtteberegning og NNV'!F57,0)</f>
        <v>0</v>
      </c>
      <c r="F21" s="18">
        <f>IF(F17&lt;&gt;"",'(3) Støtteberegning og NNV'!G57,0)</f>
        <v>0</v>
      </c>
      <c r="G21" s="18">
        <f>IF(G17&lt;&gt;"",'(3) Støtteberegning og NNV'!H57,0)</f>
        <v>0</v>
      </c>
      <c r="H21" s="18">
        <f>IF(H17&lt;&gt;"",'(3) Støtteberegning og NNV'!I57,0)</f>
        <v>0</v>
      </c>
      <c r="I21" s="18">
        <f>IF(I17&lt;&gt;"",'(3) Støtteberegning og NNV'!J57,0)</f>
        <v>0</v>
      </c>
      <c r="J21" s="18">
        <f>IF(J17&lt;&gt;"",'(3) Støtteberegning og NNV'!K57,0)</f>
        <v>0</v>
      </c>
      <c r="K21" s="18">
        <f>IF(K17&lt;&gt;"",'(3) Støtteberegning og NNV'!L57,0)</f>
        <v>0</v>
      </c>
      <c r="L21" s="18">
        <f>IF(L17&lt;&gt;"",'(3) Støtteberegning og NNV'!M57,0)</f>
        <v>0</v>
      </c>
      <c r="M21" s="18">
        <f>IF(M17&lt;&gt;"",'(3) Støtteberegning og NNV'!N57,0)</f>
        <v>0</v>
      </c>
      <c r="N21" s="18">
        <f>IF(N17&lt;&gt;"",'(3) Støtteberegning og NNV'!O57,0)</f>
        <v>0</v>
      </c>
      <c r="O21" s="18">
        <f>IF(O17&lt;&gt;"",'(3) Støtteberegning og NNV'!P57,0)</f>
        <v>0</v>
      </c>
      <c r="P21" s="18">
        <f>IF(P17&lt;&gt;"",'(3) Støtteberegning og NNV'!Q57,0)</f>
        <v>0</v>
      </c>
      <c r="Q21" s="18">
        <f>IF(Q17&lt;&gt;"",'(3) Støtteberegning og NNV'!R57,0)</f>
        <v>0</v>
      </c>
      <c r="R21" s="18">
        <f>IF(R17&lt;&gt;"",'(3) Støtteberegning og NNV'!S57,0)</f>
        <v>0</v>
      </c>
      <c r="S21" s="18">
        <f>IF(S17&lt;&gt;"",'(3) Støtteberegning og NNV'!T57,0)</f>
        <v>0</v>
      </c>
      <c r="T21" s="18">
        <f>IF(T17&lt;&gt;"",'(3) Støtteberegning og NNV'!U57,0)</f>
        <v>0</v>
      </c>
      <c r="U21" s="18">
        <f>IF(U17&lt;&gt;"",'(3) Støtteberegning og NNV'!V57,0)</f>
        <v>0</v>
      </c>
      <c r="V21" s="18">
        <f>IF(V17&lt;&gt;"",'(3) Støtteberegning og NNV'!W57,0)</f>
        <v>0</v>
      </c>
      <c r="W21" s="18">
        <f>IF(W17&lt;&gt;"",'(3) Støtteberegning og NNV'!X57,0)</f>
        <v>0</v>
      </c>
      <c r="X21" s="18">
        <f>IF(X17&lt;&gt;"",'(3) Støtteberegning og NNV'!Y57,0)</f>
        <v>0</v>
      </c>
      <c r="Y21" s="18">
        <f>IF(Y17&lt;&gt;"",'(3) Støtteberegning og NNV'!Z57,0)</f>
        <v>0</v>
      </c>
      <c r="Z21" s="18">
        <f>IF(Z17&lt;&gt;"",'(3) Støtteberegning og NNV'!AA57,0)</f>
        <v>0</v>
      </c>
      <c r="AA21" s="18">
        <f>IF(AA17&lt;&gt;"",'(3) Støtteberegning og NNV'!AB57,0)</f>
        <v>0</v>
      </c>
      <c r="AB21" s="18">
        <f>IF(AB17&lt;&gt;"",'(3) Støtteberegning og NNV'!AC57,0)</f>
        <v>0</v>
      </c>
      <c r="AC21" s="18">
        <f>IF(AC17&lt;&gt;"",'(3) Støtteberegning og NNV'!AD57,0)</f>
        <v>0</v>
      </c>
      <c r="AD21" s="18">
        <f>IF(AD17&lt;&gt;"",'(3) Støtteberegning og NNV'!AE57,0)</f>
        <v>0</v>
      </c>
      <c r="AE21" s="18">
        <f>IF(AE17&lt;&gt;"",'(3) Støtteberegning og NNV'!AF57,0)</f>
        <v>0</v>
      </c>
      <c r="AF21" s="18">
        <f>IF(AF17&lt;&gt;"",'(3) Støtteberegning og NNV'!AG57,0)</f>
        <v>0</v>
      </c>
      <c r="AG21" s="18">
        <f>IF(AG17&lt;&gt;"",'(3) Støtteberegning og NNV'!AH57,0)</f>
        <v>0</v>
      </c>
      <c r="AH21" s="18">
        <f>IF(AH17&lt;&gt;"",'(3) Støtteberegning og NNV'!AI57,0)</f>
        <v>0</v>
      </c>
      <c r="AI21" s="18">
        <f>IF(AI17&lt;&gt;"",'(3) Støtteberegning og NNV'!AJ57,0)</f>
        <v>0</v>
      </c>
      <c r="AJ21" s="18">
        <f>IF(AJ17&lt;&gt;"",'(3) Støtteberegning og NNV'!AK57,0)</f>
        <v>0</v>
      </c>
      <c r="AK21" s="18">
        <f>IF(AK17&lt;&gt;"",'(3) Støtteberegning og NNV'!AL57,0)</f>
        <v>0</v>
      </c>
      <c r="AL21" s="18">
        <f>IF(AL17&lt;&gt;"",'(3) Støtteberegning og NNV'!AM57,0)</f>
        <v>0</v>
      </c>
      <c r="AM21" s="18">
        <f>IF(AM17&lt;&gt;"",'(3) Støtteberegning og NNV'!AN57,0)</f>
        <v>0</v>
      </c>
      <c r="AN21" s="18">
        <f>IF(AN17&lt;&gt;"",'(3) Støtteberegning og NNV'!AO57,0)</f>
        <v>0</v>
      </c>
      <c r="AO21" s="18">
        <f>IF(AO17&lt;&gt;"",'(3) Støtteberegning og NNV'!AP57,0)</f>
        <v>0</v>
      </c>
      <c r="AP21" s="18">
        <f>IF(AP17&lt;&gt;"",'(3) Støtteberegning og NNV'!AQ57,0)</f>
        <v>0</v>
      </c>
      <c r="AQ21" s="18">
        <f>IF(AQ17&lt;&gt;"",'(3) Støtteberegning og NNV'!AR57,0)</f>
        <v>0</v>
      </c>
      <c r="AR21" s="18">
        <f>IF(AR17&lt;&gt;"",'(3) Støtteberegning og NNV'!AS57,0)</f>
        <v>0</v>
      </c>
      <c r="AS21" s="18">
        <f>IF(AS17&lt;&gt;"",'(3) Støtteberegning og NNV'!AT57,0)</f>
        <v>0</v>
      </c>
      <c r="AT21" s="18">
        <f>IF(AT17&lt;&gt;"",'(3) Støtteberegning og NNV'!AU57,0)</f>
        <v>0</v>
      </c>
      <c r="AU21" s="18">
        <f>IF(AU17&lt;&gt;"",'(3) Støtteberegning og NNV'!AV57,0)</f>
        <v>0</v>
      </c>
      <c r="AV21" s="18">
        <f>IF(AV17&lt;&gt;"",'(3) Støtteberegning og NNV'!AW57,0)</f>
        <v>0</v>
      </c>
      <c r="AW21" s="18">
        <f>IF(AW17&lt;&gt;"",'(3) Støtteberegning og NNV'!AX57,0)</f>
        <v>0</v>
      </c>
      <c r="AX21" s="18">
        <f>IF(AX17&lt;&gt;"",'(3) Støtteberegning og NNV'!AY57,0)</f>
        <v>0</v>
      </c>
      <c r="AY21" s="18">
        <f>IF(AY17&lt;&gt;"",'(3) Støtteberegning og NNV'!AZ57,0)</f>
        <v>0</v>
      </c>
      <c r="AZ21" s="18">
        <f>IF(AZ17&lt;&gt;"",'(3) Støtteberegning og NNV'!BA57,0)</f>
        <v>0</v>
      </c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</row>
  </sheetData>
  <sheetProtection algorithmName="SHA-512" hashValue="uhoJVc323i3gn/mEMX3vA7fQ0P5DhKEmRGkriAQ9+pDVlO46gaj7DHOFt4oIBiQO/czNEPz4wgkq8UnV8MEhWg==" saltValue="B++wqwX4xiKrCKoAjHj0qw==" spinCount="100000" sheet="1" objects="1" scenarios="1"/>
  <phoneticPr fontId="3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2BEEB-41F1-4597-AAB7-A7A5613BB514}">
  <sheetPr codeName="Sheet8"/>
  <dimension ref="C2:N8"/>
  <sheetViews>
    <sheetView workbookViewId="0">
      <selection activeCell="N4" sqref="N4"/>
    </sheetView>
  </sheetViews>
  <sheetFormatPr defaultColWidth="11.42578125" defaultRowHeight="15" x14ac:dyDescent="0.25"/>
  <cols>
    <col min="3" max="3" width="36.85546875" bestFit="1" customWidth="1"/>
    <col min="5" max="5" width="43.85546875" bestFit="1" customWidth="1"/>
    <col min="7" max="7" width="30.140625" bestFit="1" customWidth="1"/>
    <col min="9" max="9" width="43.85546875" bestFit="1" customWidth="1"/>
  </cols>
  <sheetData>
    <row r="2" spans="3:14" x14ac:dyDescent="0.25">
      <c r="C2" s="5" t="s">
        <v>68</v>
      </c>
      <c r="E2" s="5" t="s">
        <v>158</v>
      </c>
      <c r="G2" s="5" t="s">
        <v>159</v>
      </c>
      <c r="I2" s="5" t="s">
        <v>107</v>
      </c>
      <c r="K2" s="5" t="s">
        <v>67</v>
      </c>
      <c r="N2" t="s">
        <v>216</v>
      </c>
    </row>
    <row r="3" spans="3:14" x14ac:dyDescent="0.25">
      <c r="C3" t="s">
        <v>71</v>
      </c>
      <c r="E3" t="s">
        <v>142</v>
      </c>
      <c r="G3" t="s">
        <v>153</v>
      </c>
      <c r="I3" t="s">
        <v>108</v>
      </c>
      <c r="K3" t="s">
        <v>60</v>
      </c>
      <c r="N3" t="s">
        <v>217</v>
      </c>
    </row>
    <row r="4" spans="3:14" x14ac:dyDescent="0.25">
      <c r="C4" t="s">
        <v>72</v>
      </c>
      <c r="E4" t="s">
        <v>143</v>
      </c>
      <c r="G4" t="s">
        <v>141</v>
      </c>
      <c r="I4" t="s">
        <v>19</v>
      </c>
      <c r="K4" t="s">
        <v>61</v>
      </c>
    </row>
    <row r="5" spans="3:14" x14ac:dyDescent="0.25">
      <c r="C5" t="s">
        <v>73</v>
      </c>
      <c r="E5" t="s">
        <v>144</v>
      </c>
      <c r="K5" t="s">
        <v>58</v>
      </c>
    </row>
    <row r="6" spans="3:14" x14ac:dyDescent="0.25">
      <c r="C6" t="s">
        <v>74</v>
      </c>
      <c r="E6" t="s">
        <v>154</v>
      </c>
      <c r="K6" t="s">
        <v>89</v>
      </c>
    </row>
    <row r="7" spans="3:14" x14ac:dyDescent="0.25">
      <c r="E7" t="s">
        <v>145</v>
      </c>
      <c r="K7" t="s">
        <v>62</v>
      </c>
    </row>
    <row r="8" spans="3:14" x14ac:dyDescent="0.25">
      <c r="E8" t="s">
        <v>146</v>
      </c>
      <c r="K8" t="s">
        <v>59</v>
      </c>
    </row>
  </sheetData>
  <sheetProtection algorithmName="SHA-512" hashValue="gC6CBZH+JPf+8bfBdw1XVYU1cb/o3GcW3pGieL4taJhr+g2yxAUwaWJg+LjFTobO3T6nyf11BfdcD8mKeht6SA==" saltValue="/U1b+GXIFQ8K23gerxodqg==" spinCount="100000"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C956B-CB8D-4975-B699-EA3CCEBE7C52}">
  <sheetPr codeName="Sheet6"/>
  <dimension ref="A1:CJ77"/>
  <sheetViews>
    <sheetView workbookViewId="0"/>
  </sheetViews>
  <sheetFormatPr defaultColWidth="11.42578125" defaultRowHeight="15" x14ac:dyDescent="0.25"/>
  <cols>
    <col min="1" max="1" width="13.42578125" customWidth="1"/>
    <col min="2" max="2" width="45.85546875" bestFit="1" customWidth="1"/>
    <col min="3" max="6" width="13.42578125" customWidth="1"/>
    <col min="7" max="7" width="2.28515625" customWidth="1"/>
    <col min="8" max="8" width="9.140625" customWidth="1"/>
    <col min="9" max="9" width="38.28515625" customWidth="1"/>
    <col min="10" max="10" width="28.140625" customWidth="1"/>
    <col min="11" max="11" width="48" customWidth="1"/>
  </cols>
  <sheetData>
    <row r="1" spans="1:88" x14ac:dyDescent="0.25">
      <c r="B1" t="s">
        <v>10</v>
      </c>
      <c r="C1" t="s">
        <v>11</v>
      </c>
      <c r="D1" t="s">
        <v>12</v>
      </c>
      <c r="E1" t="s">
        <v>13</v>
      </c>
      <c r="F1" t="s">
        <v>14</v>
      </c>
      <c r="K1" cm="1">
        <f t="array" ref="K1:CJ6">TRANSPOSE(A1:F78)</f>
        <v>0</v>
      </c>
      <c r="L1">
        <v>2025</v>
      </c>
      <c r="M1">
        <v>2026</v>
      </c>
      <c r="N1">
        <v>2027</v>
      </c>
      <c r="O1">
        <v>2028</v>
      </c>
      <c r="P1">
        <v>2029</v>
      </c>
      <c r="Q1">
        <v>2030</v>
      </c>
      <c r="R1">
        <v>2031</v>
      </c>
      <c r="S1">
        <v>2032</v>
      </c>
      <c r="T1">
        <v>2033</v>
      </c>
      <c r="U1">
        <v>2034</v>
      </c>
      <c r="V1">
        <v>2035</v>
      </c>
      <c r="W1">
        <v>2036</v>
      </c>
      <c r="X1">
        <v>2037</v>
      </c>
      <c r="Y1">
        <v>2038</v>
      </c>
      <c r="Z1">
        <v>2039</v>
      </c>
      <c r="AA1">
        <v>2040</v>
      </c>
      <c r="AB1">
        <v>2041</v>
      </c>
      <c r="AC1">
        <v>2042</v>
      </c>
      <c r="AD1">
        <v>2043</v>
      </c>
      <c r="AE1">
        <v>2044</v>
      </c>
      <c r="AF1">
        <v>2045</v>
      </c>
      <c r="AG1">
        <v>2046</v>
      </c>
      <c r="AH1">
        <v>2047</v>
      </c>
      <c r="AI1">
        <v>2048</v>
      </c>
      <c r="AJ1">
        <v>2049</v>
      </c>
      <c r="AK1">
        <v>2050</v>
      </c>
      <c r="AL1">
        <v>2051</v>
      </c>
      <c r="AM1">
        <v>2052</v>
      </c>
      <c r="AN1">
        <v>2053</v>
      </c>
      <c r="AO1">
        <v>2054</v>
      </c>
      <c r="AP1">
        <v>2055</v>
      </c>
      <c r="AQ1">
        <v>2056</v>
      </c>
      <c r="AR1">
        <v>2057</v>
      </c>
      <c r="AS1">
        <v>2058</v>
      </c>
      <c r="AT1">
        <v>2059</v>
      </c>
      <c r="AU1">
        <v>2060</v>
      </c>
      <c r="AV1">
        <v>2061</v>
      </c>
      <c r="AW1">
        <v>2062</v>
      </c>
      <c r="AX1">
        <v>2063</v>
      </c>
      <c r="AY1">
        <v>2064</v>
      </c>
      <c r="AZ1">
        <v>2065</v>
      </c>
      <c r="BA1">
        <v>2066</v>
      </c>
      <c r="BB1">
        <v>2067</v>
      </c>
      <c r="BC1">
        <v>2068</v>
      </c>
      <c r="BD1">
        <v>2069</v>
      </c>
      <c r="BE1">
        <v>2070</v>
      </c>
      <c r="BF1">
        <v>2071</v>
      </c>
      <c r="BG1">
        <v>2072</v>
      </c>
      <c r="BH1">
        <v>2073</v>
      </c>
      <c r="BI1">
        <v>2074</v>
      </c>
      <c r="BJ1">
        <v>2075</v>
      </c>
      <c r="BK1">
        <v>2076</v>
      </c>
      <c r="BL1">
        <v>2077</v>
      </c>
      <c r="BM1">
        <v>2078</v>
      </c>
      <c r="BN1">
        <v>2079</v>
      </c>
      <c r="BO1">
        <v>2080</v>
      </c>
      <c r="BP1">
        <v>2081</v>
      </c>
      <c r="BQ1">
        <v>2082</v>
      </c>
      <c r="BR1">
        <v>2083</v>
      </c>
      <c r="BS1">
        <v>2084</v>
      </c>
      <c r="BT1">
        <v>2085</v>
      </c>
      <c r="BU1">
        <v>2086</v>
      </c>
      <c r="BV1">
        <v>2087</v>
      </c>
      <c r="BW1">
        <v>2088</v>
      </c>
      <c r="BX1">
        <v>2089</v>
      </c>
      <c r="BY1">
        <v>2090</v>
      </c>
      <c r="BZ1">
        <v>2091</v>
      </c>
      <c r="CA1">
        <v>2092</v>
      </c>
      <c r="CB1">
        <v>2093</v>
      </c>
      <c r="CC1">
        <v>2094</v>
      </c>
      <c r="CD1">
        <v>2095</v>
      </c>
      <c r="CE1">
        <v>2096</v>
      </c>
      <c r="CF1">
        <v>2097</v>
      </c>
      <c r="CG1">
        <v>2098</v>
      </c>
      <c r="CH1">
        <v>2099</v>
      </c>
      <c r="CI1">
        <v>2100</v>
      </c>
      <c r="CJ1">
        <v>0</v>
      </c>
    </row>
    <row r="2" spans="1:88" x14ac:dyDescent="0.25">
      <c r="A2">
        <v>2025</v>
      </c>
      <c r="B2">
        <v>812</v>
      </c>
      <c r="C2">
        <v>1405</v>
      </c>
      <c r="D2">
        <v>1756</v>
      </c>
      <c r="E2">
        <v>1506</v>
      </c>
      <c r="F2">
        <v>812</v>
      </c>
      <c r="K2" t="str">
        <v>(1) Kvotepliktig utslipp (unntatt luftfart og petroleum)</v>
      </c>
      <c r="L2">
        <v>812</v>
      </c>
      <c r="M2">
        <v>820</v>
      </c>
      <c r="N2">
        <v>832</v>
      </c>
      <c r="O2">
        <v>846</v>
      </c>
      <c r="P2">
        <v>867</v>
      </c>
      <c r="Q2">
        <v>889</v>
      </c>
      <c r="R2">
        <v>961</v>
      </c>
      <c r="S2">
        <v>1039</v>
      </c>
      <c r="T2">
        <v>1123</v>
      </c>
      <c r="U2">
        <v>1214</v>
      </c>
      <c r="V2">
        <v>1313</v>
      </c>
      <c r="W2">
        <v>1420</v>
      </c>
      <c r="X2">
        <v>1535</v>
      </c>
      <c r="Y2">
        <v>1660</v>
      </c>
      <c r="Z2">
        <v>1794</v>
      </c>
      <c r="AA2">
        <v>1940</v>
      </c>
      <c r="AB2">
        <v>1966</v>
      </c>
      <c r="AC2">
        <v>1993</v>
      </c>
      <c r="AD2">
        <v>2020</v>
      </c>
      <c r="AE2">
        <v>2047</v>
      </c>
      <c r="AF2">
        <v>2075</v>
      </c>
      <c r="AG2">
        <v>2103</v>
      </c>
      <c r="AH2">
        <v>2132</v>
      </c>
      <c r="AI2">
        <v>2161</v>
      </c>
      <c r="AJ2">
        <v>2190</v>
      </c>
      <c r="AK2">
        <v>2220</v>
      </c>
      <c r="AL2">
        <v>2309</v>
      </c>
      <c r="AM2">
        <v>2401</v>
      </c>
      <c r="AN2">
        <v>2497</v>
      </c>
      <c r="AO2">
        <v>2597</v>
      </c>
      <c r="AP2">
        <v>2701</v>
      </c>
      <c r="AQ2">
        <v>2809</v>
      </c>
      <c r="AR2">
        <v>2921</v>
      </c>
      <c r="AS2">
        <v>3038</v>
      </c>
      <c r="AT2">
        <v>3160</v>
      </c>
      <c r="AU2">
        <v>3286</v>
      </c>
      <c r="AV2">
        <v>3418</v>
      </c>
      <c r="AW2">
        <v>3554</v>
      </c>
      <c r="AX2">
        <v>3696</v>
      </c>
      <c r="AY2">
        <v>3807</v>
      </c>
      <c r="AZ2">
        <v>3922</v>
      </c>
      <c r="BA2">
        <v>4039</v>
      </c>
      <c r="BB2">
        <v>4160</v>
      </c>
      <c r="BC2">
        <v>4285</v>
      </c>
      <c r="BD2">
        <v>4414</v>
      </c>
      <c r="BE2">
        <v>4546</v>
      </c>
      <c r="BF2">
        <v>4683</v>
      </c>
      <c r="BG2">
        <v>4823</v>
      </c>
      <c r="BH2">
        <v>4968</v>
      </c>
      <c r="BI2">
        <v>5117</v>
      </c>
      <c r="BJ2">
        <v>5270</v>
      </c>
      <c r="BK2">
        <v>5428</v>
      </c>
      <c r="BL2">
        <v>5591</v>
      </c>
      <c r="BM2">
        <v>5759</v>
      </c>
      <c r="BN2">
        <v>5932</v>
      </c>
      <c r="BO2">
        <v>6110</v>
      </c>
      <c r="BP2">
        <v>6293</v>
      </c>
      <c r="BQ2">
        <v>6482</v>
      </c>
      <c r="BR2">
        <v>6676</v>
      </c>
      <c r="BS2">
        <v>6877</v>
      </c>
      <c r="BT2">
        <v>7083</v>
      </c>
      <c r="BU2">
        <v>7295</v>
      </c>
      <c r="BV2">
        <v>7514</v>
      </c>
      <c r="BW2">
        <v>7740</v>
      </c>
      <c r="BX2">
        <v>7972</v>
      </c>
      <c r="BY2">
        <v>8211</v>
      </c>
      <c r="BZ2">
        <v>8457</v>
      </c>
      <c r="CA2">
        <v>8711</v>
      </c>
      <c r="CB2">
        <v>8972</v>
      </c>
      <c r="CC2">
        <v>9152</v>
      </c>
      <c r="CD2">
        <v>9335</v>
      </c>
      <c r="CE2">
        <v>9521</v>
      </c>
      <c r="CF2">
        <v>9712</v>
      </c>
      <c r="CG2">
        <v>9906</v>
      </c>
      <c r="CH2">
        <v>10104</v>
      </c>
      <c r="CI2">
        <v>10306</v>
      </c>
      <c r="CJ2">
        <v>0</v>
      </c>
    </row>
    <row r="3" spans="1:88" x14ac:dyDescent="0.25">
      <c r="A3">
        <v>2026</v>
      </c>
      <c r="B3">
        <v>820</v>
      </c>
      <c r="C3">
        <v>1604</v>
      </c>
      <c r="D3">
        <v>1958</v>
      </c>
      <c r="E3">
        <v>1710</v>
      </c>
      <c r="F3">
        <v>820</v>
      </c>
      <c r="K3" t="str">
        <v>(2) Ikke-kvotepliktig utslipp</v>
      </c>
      <c r="L3">
        <v>1405</v>
      </c>
      <c r="M3">
        <v>1604</v>
      </c>
      <c r="N3">
        <v>1803</v>
      </c>
      <c r="O3">
        <v>2002</v>
      </c>
      <c r="P3">
        <v>2201</v>
      </c>
      <c r="Q3">
        <v>2400</v>
      </c>
      <c r="R3">
        <v>2400</v>
      </c>
      <c r="S3">
        <v>2400</v>
      </c>
      <c r="T3">
        <v>2400</v>
      </c>
      <c r="U3">
        <v>2400</v>
      </c>
      <c r="V3">
        <v>2400</v>
      </c>
      <c r="W3">
        <v>2400</v>
      </c>
      <c r="X3">
        <v>2400</v>
      </c>
      <c r="Y3">
        <v>2400</v>
      </c>
      <c r="Z3">
        <v>2400</v>
      </c>
      <c r="AA3">
        <v>2400</v>
      </c>
      <c r="AB3">
        <v>2400</v>
      </c>
      <c r="AC3">
        <v>2400</v>
      </c>
      <c r="AD3">
        <v>2400</v>
      </c>
      <c r="AE3">
        <v>2400</v>
      </c>
      <c r="AF3">
        <v>2400</v>
      </c>
      <c r="AG3">
        <v>2400</v>
      </c>
      <c r="AH3">
        <v>2400</v>
      </c>
      <c r="AI3">
        <v>2400</v>
      </c>
      <c r="AJ3">
        <v>2400</v>
      </c>
      <c r="AK3">
        <v>2400</v>
      </c>
      <c r="AL3">
        <v>2400</v>
      </c>
      <c r="AM3">
        <v>2401</v>
      </c>
      <c r="AN3">
        <v>2497</v>
      </c>
      <c r="AO3">
        <v>2597</v>
      </c>
      <c r="AP3">
        <v>2701</v>
      </c>
      <c r="AQ3">
        <v>2809</v>
      </c>
      <c r="AR3">
        <v>2921</v>
      </c>
      <c r="AS3">
        <v>3038</v>
      </c>
      <c r="AT3">
        <v>3160</v>
      </c>
      <c r="AU3">
        <v>3286</v>
      </c>
      <c r="AV3">
        <v>3418</v>
      </c>
      <c r="AW3">
        <v>3554</v>
      </c>
      <c r="AX3">
        <v>3696</v>
      </c>
      <c r="AY3">
        <v>3807</v>
      </c>
      <c r="AZ3">
        <v>3922</v>
      </c>
      <c r="BA3">
        <v>4039</v>
      </c>
      <c r="BB3">
        <v>4160</v>
      </c>
      <c r="BC3">
        <v>4285</v>
      </c>
      <c r="BD3">
        <v>4414</v>
      </c>
      <c r="BE3">
        <v>4546</v>
      </c>
      <c r="BF3">
        <v>4683</v>
      </c>
      <c r="BG3">
        <v>4823</v>
      </c>
      <c r="BH3">
        <v>4968</v>
      </c>
      <c r="BI3">
        <v>5117</v>
      </c>
      <c r="BJ3">
        <v>5270</v>
      </c>
      <c r="BK3">
        <v>5428</v>
      </c>
      <c r="BL3">
        <v>5591</v>
      </c>
      <c r="BM3">
        <v>5759</v>
      </c>
      <c r="BN3">
        <v>5932</v>
      </c>
      <c r="BO3">
        <v>6110</v>
      </c>
      <c r="BP3">
        <v>6293</v>
      </c>
      <c r="BQ3">
        <v>6482</v>
      </c>
      <c r="BR3">
        <v>6676</v>
      </c>
      <c r="BS3">
        <v>6877</v>
      </c>
      <c r="BT3">
        <v>7083</v>
      </c>
      <c r="BU3">
        <v>7295</v>
      </c>
      <c r="BV3">
        <v>7514</v>
      </c>
      <c r="BW3">
        <v>7740</v>
      </c>
      <c r="BX3">
        <v>7972</v>
      </c>
      <c r="BY3">
        <v>8211</v>
      </c>
      <c r="BZ3">
        <v>8457</v>
      </c>
      <c r="CA3">
        <v>8711</v>
      </c>
      <c r="CB3">
        <v>8972</v>
      </c>
      <c r="CC3">
        <v>9152</v>
      </c>
      <c r="CD3">
        <v>9335</v>
      </c>
      <c r="CE3">
        <v>9521</v>
      </c>
      <c r="CF3">
        <v>9712</v>
      </c>
      <c r="CG3">
        <v>9906</v>
      </c>
      <c r="CH3">
        <v>10104</v>
      </c>
      <c r="CI3">
        <v>10306</v>
      </c>
      <c r="CJ3">
        <v>0</v>
      </c>
    </row>
    <row r="4" spans="1:88" x14ac:dyDescent="0.25">
      <c r="A4">
        <v>2027</v>
      </c>
      <c r="B4">
        <v>832</v>
      </c>
      <c r="C4">
        <v>1803</v>
      </c>
      <c r="D4">
        <v>2203</v>
      </c>
      <c r="E4">
        <v>1972</v>
      </c>
      <c r="F4">
        <v>832</v>
      </c>
      <c r="K4" t="str">
        <v>(3) Petroleum</v>
      </c>
      <c r="L4">
        <v>1756</v>
      </c>
      <c r="M4">
        <v>1958</v>
      </c>
      <c r="N4">
        <v>2203</v>
      </c>
      <c r="O4">
        <v>2400</v>
      </c>
      <c r="P4">
        <v>2400</v>
      </c>
      <c r="Q4">
        <v>2400</v>
      </c>
      <c r="R4">
        <v>2400</v>
      </c>
      <c r="S4">
        <v>2400</v>
      </c>
      <c r="T4">
        <v>2400</v>
      </c>
      <c r="U4">
        <v>2400</v>
      </c>
      <c r="V4">
        <v>2400</v>
      </c>
      <c r="W4">
        <v>2400</v>
      </c>
      <c r="X4">
        <v>2400</v>
      </c>
      <c r="Y4">
        <v>2400</v>
      </c>
      <c r="Z4">
        <v>2400</v>
      </c>
      <c r="AA4">
        <v>2400</v>
      </c>
      <c r="AB4">
        <v>2400</v>
      </c>
      <c r="AC4">
        <v>2400</v>
      </c>
      <c r="AD4">
        <v>2400</v>
      </c>
      <c r="AE4">
        <v>2400</v>
      </c>
      <c r="AF4">
        <v>2400</v>
      </c>
      <c r="AG4">
        <v>2400</v>
      </c>
      <c r="AH4">
        <v>2400</v>
      </c>
      <c r="AI4">
        <v>2400</v>
      </c>
      <c r="AJ4">
        <v>2400</v>
      </c>
      <c r="AK4">
        <v>2400</v>
      </c>
      <c r="AL4">
        <v>2400</v>
      </c>
      <c r="AM4">
        <v>2401</v>
      </c>
      <c r="AN4">
        <v>2497</v>
      </c>
      <c r="AO4">
        <v>2597</v>
      </c>
      <c r="AP4">
        <v>2701</v>
      </c>
      <c r="AQ4">
        <v>2809</v>
      </c>
      <c r="AR4">
        <v>2921</v>
      </c>
      <c r="AS4">
        <v>3038</v>
      </c>
      <c r="AT4">
        <v>3160</v>
      </c>
      <c r="AU4">
        <v>3286</v>
      </c>
      <c r="AV4">
        <v>3418</v>
      </c>
      <c r="AW4">
        <v>3554</v>
      </c>
      <c r="AX4">
        <v>3696</v>
      </c>
      <c r="AY4">
        <v>3807</v>
      </c>
      <c r="AZ4">
        <v>3922</v>
      </c>
      <c r="BA4">
        <v>4039</v>
      </c>
      <c r="BB4">
        <v>4160</v>
      </c>
      <c r="BC4">
        <v>4285</v>
      </c>
      <c r="BD4">
        <v>4414</v>
      </c>
      <c r="BE4">
        <v>4546</v>
      </c>
      <c r="BF4">
        <v>4683</v>
      </c>
      <c r="BG4">
        <v>4823</v>
      </c>
      <c r="BH4">
        <v>4968</v>
      </c>
      <c r="BI4">
        <v>5117</v>
      </c>
      <c r="BJ4">
        <v>5270</v>
      </c>
      <c r="BK4">
        <v>5428</v>
      </c>
      <c r="BL4">
        <v>5591</v>
      </c>
      <c r="BM4">
        <v>5759</v>
      </c>
      <c r="BN4">
        <v>5932</v>
      </c>
      <c r="BO4">
        <v>6110</v>
      </c>
      <c r="BP4">
        <v>6293</v>
      </c>
      <c r="BQ4">
        <v>6482</v>
      </c>
      <c r="BR4">
        <v>6676</v>
      </c>
      <c r="BS4">
        <v>6877</v>
      </c>
      <c r="BT4">
        <v>7083</v>
      </c>
      <c r="BU4">
        <v>7295</v>
      </c>
      <c r="BV4">
        <v>7514</v>
      </c>
      <c r="BW4">
        <v>7740</v>
      </c>
      <c r="BX4">
        <v>7972</v>
      </c>
      <c r="BY4">
        <v>8211</v>
      </c>
      <c r="BZ4">
        <v>8457</v>
      </c>
      <c r="CA4">
        <v>8711</v>
      </c>
      <c r="CB4">
        <v>8972</v>
      </c>
      <c r="CC4">
        <v>9152</v>
      </c>
      <c r="CD4">
        <v>9335</v>
      </c>
      <c r="CE4">
        <v>9521</v>
      </c>
      <c r="CF4">
        <v>9712</v>
      </c>
      <c r="CG4">
        <v>9906</v>
      </c>
      <c r="CH4">
        <v>10104</v>
      </c>
      <c r="CI4">
        <v>10306</v>
      </c>
      <c r="CJ4">
        <v>0</v>
      </c>
    </row>
    <row r="5" spans="1:88" x14ac:dyDescent="0.25">
      <c r="A5">
        <v>2028</v>
      </c>
      <c r="B5">
        <v>846</v>
      </c>
      <c r="C5">
        <v>2002</v>
      </c>
      <c r="D5">
        <v>2400</v>
      </c>
      <c r="E5">
        <v>2307</v>
      </c>
      <c r="F5">
        <v>846</v>
      </c>
      <c r="K5" t="str">
        <v>(4) Luftfart</v>
      </c>
      <c r="L5">
        <v>1506</v>
      </c>
      <c r="M5">
        <v>1710</v>
      </c>
      <c r="N5">
        <v>1972</v>
      </c>
      <c r="O5">
        <v>2307</v>
      </c>
      <c r="P5">
        <v>2400</v>
      </c>
      <c r="Q5">
        <v>2400</v>
      </c>
      <c r="R5">
        <v>2400</v>
      </c>
      <c r="S5">
        <v>2400</v>
      </c>
      <c r="T5">
        <v>2400</v>
      </c>
      <c r="U5">
        <v>2400</v>
      </c>
      <c r="V5">
        <v>2400</v>
      </c>
      <c r="W5">
        <v>2400</v>
      </c>
      <c r="X5">
        <v>2400</v>
      </c>
      <c r="Y5">
        <v>2400</v>
      </c>
      <c r="Z5">
        <v>2400</v>
      </c>
      <c r="AA5">
        <v>2400</v>
      </c>
      <c r="AB5">
        <v>2400</v>
      </c>
      <c r="AC5">
        <v>2400</v>
      </c>
      <c r="AD5">
        <v>2400</v>
      </c>
      <c r="AE5">
        <v>2400</v>
      </c>
      <c r="AF5">
        <v>2400</v>
      </c>
      <c r="AG5">
        <v>2400</v>
      </c>
      <c r="AH5">
        <v>2400</v>
      </c>
      <c r="AI5">
        <v>2400</v>
      </c>
      <c r="AJ5">
        <v>2400</v>
      </c>
      <c r="AK5">
        <v>2400</v>
      </c>
      <c r="AL5">
        <v>2400</v>
      </c>
      <c r="AM5">
        <v>2401</v>
      </c>
      <c r="AN5">
        <v>2497</v>
      </c>
      <c r="AO5">
        <v>2597</v>
      </c>
      <c r="AP5">
        <v>2701</v>
      </c>
      <c r="AQ5">
        <v>2809</v>
      </c>
      <c r="AR5">
        <v>2921</v>
      </c>
      <c r="AS5">
        <v>3038</v>
      </c>
      <c r="AT5">
        <v>3160</v>
      </c>
      <c r="AU5">
        <v>3286</v>
      </c>
      <c r="AV5">
        <v>3418</v>
      </c>
      <c r="AW5">
        <v>3554</v>
      </c>
      <c r="AX5">
        <v>3696</v>
      </c>
      <c r="AY5">
        <v>3807</v>
      </c>
      <c r="AZ5">
        <v>3922</v>
      </c>
      <c r="BA5">
        <v>4039</v>
      </c>
      <c r="BB5">
        <v>4160</v>
      </c>
      <c r="BC5">
        <v>4285</v>
      </c>
      <c r="BD5">
        <v>4414</v>
      </c>
      <c r="BE5">
        <v>4546</v>
      </c>
      <c r="BF5">
        <v>4683</v>
      </c>
      <c r="BG5">
        <v>4823</v>
      </c>
      <c r="BH5">
        <v>4968</v>
      </c>
      <c r="BI5">
        <v>5117</v>
      </c>
      <c r="BJ5">
        <v>5270</v>
      </c>
      <c r="BK5">
        <v>5428</v>
      </c>
      <c r="BL5">
        <v>5591</v>
      </c>
      <c r="BM5">
        <v>5759</v>
      </c>
      <c r="BN5">
        <v>5932</v>
      </c>
      <c r="BO5">
        <v>6110</v>
      </c>
      <c r="BP5">
        <v>6293</v>
      </c>
      <c r="BQ5">
        <v>6482</v>
      </c>
      <c r="BR5">
        <v>6676</v>
      </c>
      <c r="BS5">
        <v>6877</v>
      </c>
      <c r="BT5">
        <v>7083</v>
      </c>
      <c r="BU5">
        <v>7295</v>
      </c>
      <c r="BV5">
        <v>7514</v>
      </c>
      <c r="BW5">
        <v>7740</v>
      </c>
      <c r="BX5">
        <v>7972</v>
      </c>
      <c r="BY5">
        <v>8211</v>
      </c>
      <c r="BZ5">
        <v>8457</v>
      </c>
      <c r="CA5">
        <v>8711</v>
      </c>
      <c r="CB5">
        <v>8972</v>
      </c>
      <c r="CC5">
        <v>9152</v>
      </c>
      <c r="CD5">
        <v>9335</v>
      </c>
      <c r="CE5">
        <v>9521</v>
      </c>
      <c r="CF5">
        <v>9712</v>
      </c>
      <c r="CG5">
        <v>9906</v>
      </c>
      <c r="CH5">
        <v>10104</v>
      </c>
      <c r="CI5">
        <v>10306</v>
      </c>
      <c r="CJ5">
        <v>0</v>
      </c>
    </row>
    <row r="6" spans="1:88" x14ac:dyDescent="0.25">
      <c r="A6">
        <v>2029</v>
      </c>
      <c r="B6">
        <v>867</v>
      </c>
      <c r="C6">
        <v>2201</v>
      </c>
      <c r="D6">
        <v>2400</v>
      </c>
      <c r="E6">
        <v>2400</v>
      </c>
      <c r="F6">
        <v>867</v>
      </c>
      <c r="K6" t="str">
        <v>(5) Opptak og utslipp fra skog- og arealbruk</v>
      </c>
      <c r="L6">
        <v>812</v>
      </c>
      <c r="M6">
        <v>820</v>
      </c>
      <c r="N6">
        <v>832</v>
      </c>
      <c r="O6">
        <v>846</v>
      </c>
      <c r="P6">
        <v>867</v>
      </c>
      <c r="Q6">
        <v>889</v>
      </c>
      <c r="R6">
        <v>961</v>
      </c>
      <c r="S6">
        <v>1039</v>
      </c>
      <c r="T6">
        <v>1123</v>
      </c>
      <c r="U6">
        <v>1214</v>
      </c>
      <c r="V6">
        <v>1313</v>
      </c>
      <c r="W6">
        <v>1420</v>
      </c>
      <c r="X6">
        <v>1535</v>
      </c>
      <c r="Y6">
        <v>1660</v>
      </c>
      <c r="Z6">
        <v>1794</v>
      </c>
      <c r="AA6">
        <v>1940</v>
      </c>
      <c r="AB6">
        <v>1966</v>
      </c>
      <c r="AC6">
        <v>1993</v>
      </c>
      <c r="AD6">
        <v>2020</v>
      </c>
      <c r="AE6">
        <v>2047</v>
      </c>
      <c r="AF6">
        <v>2075</v>
      </c>
      <c r="AG6">
        <v>2103</v>
      </c>
      <c r="AH6">
        <v>2132</v>
      </c>
      <c r="AI6">
        <v>2161</v>
      </c>
      <c r="AJ6">
        <v>2190</v>
      </c>
      <c r="AK6">
        <v>2220</v>
      </c>
      <c r="AL6">
        <v>2309</v>
      </c>
      <c r="AM6">
        <v>2401</v>
      </c>
      <c r="AN6">
        <v>2497</v>
      </c>
      <c r="AO6">
        <v>2597</v>
      </c>
      <c r="AP6">
        <v>2701</v>
      </c>
      <c r="AQ6">
        <v>2809</v>
      </c>
      <c r="AR6">
        <v>2921</v>
      </c>
      <c r="AS6">
        <v>3038</v>
      </c>
      <c r="AT6">
        <v>3160</v>
      </c>
      <c r="AU6">
        <v>3286</v>
      </c>
      <c r="AV6">
        <v>3418</v>
      </c>
      <c r="AW6">
        <v>3554</v>
      </c>
      <c r="AX6">
        <v>3696</v>
      </c>
      <c r="AY6">
        <v>3807</v>
      </c>
      <c r="AZ6">
        <v>3922</v>
      </c>
      <c r="BA6">
        <v>4039</v>
      </c>
      <c r="BB6">
        <v>4160</v>
      </c>
      <c r="BC6">
        <v>4285</v>
      </c>
      <c r="BD6">
        <v>4414</v>
      </c>
      <c r="BE6">
        <v>4546</v>
      </c>
      <c r="BF6">
        <v>4683</v>
      </c>
      <c r="BG6">
        <v>4823</v>
      </c>
      <c r="BH6">
        <v>4968</v>
      </c>
      <c r="BI6">
        <v>5117</v>
      </c>
      <c r="BJ6">
        <v>5270</v>
      </c>
      <c r="BK6">
        <v>5428</v>
      </c>
      <c r="BL6">
        <v>5591</v>
      </c>
      <c r="BM6">
        <v>5759</v>
      </c>
      <c r="BN6">
        <v>5932</v>
      </c>
      <c r="BO6">
        <v>6110</v>
      </c>
      <c r="BP6">
        <v>6293</v>
      </c>
      <c r="BQ6">
        <v>6482</v>
      </c>
      <c r="BR6">
        <v>6676</v>
      </c>
      <c r="BS6">
        <v>6877</v>
      </c>
      <c r="BT6">
        <v>7083</v>
      </c>
      <c r="BU6">
        <v>7295</v>
      </c>
      <c r="BV6">
        <v>7514</v>
      </c>
      <c r="BW6">
        <v>7740</v>
      </c>
      <c r="BX6">
        <v>7972</v>
      </c>
      <c r="BY6">
        <v>8211</v>
      </c>
      <c r="BZ6">
        <v>8457</v>
      </c>
      <c r="CA6">
        <v>8711</v>
      </c>
      <c r="CB6">
        <v>8972</v>
      </c>
      <c r="CC6">
        <v>9152</v>
      </c>
      <c r="CD6">
        <v>9335</v>
      </c>
      <c r="CE6">
        <v>9521</v>
      </c>
      <c r="CF6">
        <v>9712</v>
      </c>
      <c r="CG6">
        <v>9906</v>
      </c>
      <c r="CH6">
        <v>10104</v>
      </c>
      <c r="CI6">
        <v>10306</v>
      </c>
      <c r="CJ6">
        <v>0</v>
      </c>
    </row>
    <row r="7" spans="1:88" x14ac:dyDescent="0.25">
      <c r="A7">
        <v>2030</v>
      </c>
      <c r="B7">
        <v>889</v>
      </c>
      <c r="C7">
        <v>2400</v>
      </c>
      <c r="D7">
        <v>2400</v>
      </c>
      <c r="E7">
        <v>2400</v>
      </c>
      <c r="F7">
        <v>889</v>
      </c>
    </row>
    <row r="8" spans="1:88" x14ac:dyDescent="0.25">
      <c r="A8">
        <v>2031</v>
      </c>
      <c r="B8">
        <v>961</v>
      </c>
      <c r="C8">
        <v>2400</v>
      </c>
      <c r="D8">
        <v>2400</v>
      </c>
      <c r="E8">
        <v>2400</v>
      </c>
      <c r="F8">
        <v>961</v>
      </c>
    </row>
    <row r="9" spans="1:88" x14ac:dyDescent="0.25">
      <c r="A9">
        <v>2032</v>
      </c>
      <c r="B9">
        <v>1039</v>
      </c>
      <c r="C9">
        <v>2400</v>
      </c>
      <c r="D9">
        <v>2400</v>
      </c>
      <c r="E9">
        <v>2400</v>
      </c>
      <c r="F9">
        <v>1039</v>
      </c>
    </row>
    <row r="10" spans="1:88" x14ac:dyDescent="0.25">
      <c r="A10">
        <v>2033</v>
      </c>
      <c r="B10">
        <v>1123</v>
      </c>
      <c r="C10">
        <v>2400</v>
      </c>
      <c r="D10">
        <v>2400</v>
      </c>
      <c r="E10">
        <v>2400</v>
      </c>
      <c r="F10">
        <v>1123</v>
      </c>
    </row>
    <row r="11" spans="1:88" x14ac:dyDescent="0.25">
      <c r="A11">
        <v>2034</v>
      </c>
      <c r="B11">
        <v>1214</v>
      </c>
      <c r="C11">
        <v>2400</v>
      </c>
      <c r="D11">
        <v>2400</v>
      </c>
      <c r="E11">
        <v>2400</v>
      </c>
      <c r="F11">
        <v>1214</v>
      </c>
    </row>
    <row r="12" spans="1:88" x14ac:dyDescent="0.25">
      <c r="A12">
        <v>2035</v>
      </c>
      <c r="B12">
        <v>1313</v>
      </c>
      <c r="C12">
        <v>2400</v>
      </c>
      <c r="D12">
        <v>2400</v>
      </c>
      <c r="E12">
        <v>2400</v>
      </c>
      <c r="F12">
        <v>1313</v>
      </c>
    </row>
    <row r="13" spans="1:88" x14ac:dyDescent="0.25">
      <c r="A13">
        <v>2036</v>
      </c>
      <c r="B13">
        <v>1420</v>
      </c>
      <c r="C13">
        <v>2400</v>
      </c>
      <c r="D13">
        <v>2400</v>
      </c>
      <c r="E13">
        <v>2400</v>
      </c>
      <c r="F13">
        <v>1420</v>
      </c>
    </row>
    <row r="14" spans="1:88" x14ac:dyDescent="0.25">
      <c r="A14">
        <v>2037</v>
      </c>
      <c r="B14">
        <v>1535</v>
      </c>
      <c r="C14">
        <v>2400</v>
      </c>
      <c r="D14">
        <v>2400</v>
      </c>
      <c r="E14">
        <v>2400</v>
      </c>
      <c r="F14">
        <v>1535</v>
      </c>
    </row>
    <row r="15" spans="1:88" x14ac:dyDescent="0.25">
      <c r="A15">
        <v>2038</v>
      </c>
      <c r="B15">
        <v>1660</v>
      </c>
      <c r="C15">
        <v>2400</v>
      </c>
      <c r="D15">
        <v>2400</v>
      </c>
      <c r="E15">
        <v>2400</v>
      </c>
      <c r="F15">
        <v>1660</v>
      </c>
    </row>
    <row r="16" spans="1:88" x14ac:dyDescent="0.25">
      <c r="A16">
        <v>2039</v>
      </c>
      <c r="B16">
        <v>1794</v>
      </c>
      <c r="C16">
        <v>2400</v>
      </c>
      <c r="D16">
        <v>2400</v>
      </c>
      <c r="E16">
        <v>2400</v>
      </c>
      <c r="F16">
        <v>1794</v>
      </c>
    </row>
    <row r="17" spans="1:6" x14ac:dyDescent="0.25">
      <c r="A17">
        <v>2040</v>
      </c>
      <c r="B17">
        <v>1940</v>
      </c>
      <c r="C17">
        <v>2400</v>
      </c>
      <c r="D17">
        <v>2400</v>
      </c>
      <c r="E17">
        <v>2400</v>
      </c>
      <c r="F17">
        <v>1940</v>
      </c>
    </row>
    <row r="18" spans="1:6" x14ac:dyDescent="0.25">
      <c r="A18">
        <v>2041</v>
      </c>
      <c r="B18">
        <v>1966</v>
      </c>
      <c r="C18">
        <v>2400</v>
      </c>
      <c r="D18">
        <v>2400</v>
      </c>
      <c r="E18">
        <v>2400</v>
      </c>
      <c r="F18">
        <v>1966</v>
      </c>
    </row>
    <row r="19" spans="1:6" x14ac:dyDescent="0.25">
      <c r="A19">
        <v>2042</v>
      </c>
      <c r="B19">
        <v>1993</v>
      </c>
      <c r="C19">
        <v>2400</v>
      </c>
      <c r="D19">
        <v>2400</v>
      </c>
      <c r="E19">
        <v>2400</v>
      </c>
      <c r="F19">
        <v>1993</v>
      </c>
    </row>
    <row r="20" spans="1:6" x14ac:dyDescent="0.25">
      <c r="A20">
        <v>2043</v>
      </c>
      <c r="B20">
        <v>2020</v>
      </c>
      <c r="C20">
        <v>2400</v>
      </c>
      <c r="D20">
        <v>2400</v>
      </c>
      <c r="E20">
        <v>2400</v>
      </c>
      <c r="F20">
        <v>2020</v>
      </c>
    </row>
    <row r="21" spans="1:6" x14ac:dyDescent="0.25">
      <c r="A21">
        <v>2044</v>
      </c>
      <c r="B21">
        <v>2047</v>
      </c>
      <c r="C21">
        <v>2400</v>
      </c>
      <c r="D21">
        <v>2400</v>
      </c>
      <c r="E21">
        <v>2400</v>
      </c>
      <c r="F21">
        <v>2047</v>
      </c>
    </row>
    <row r="22" spans="1:6" x14ac:dyDescent="0.25">
      <c r="A22">
        <v>2045</v>
      </c>
      <c r="B22">
        <v>2075</v>
      </c>
      <c r="C22">
        <v>2400</v>
      </c>
      <c r="D22">
        <v>2400</v>
      </c>
      <c r="E22">
        <v>2400</v>
      </c>
      <c r="F22">
        <v>2075</v>
      </c>
    </row>
    <row r="23" spans="1:6" x14ac:dyDescent="0.25">
      <c r="A23">
        <v>2046</v>
      </c>
      <c r="B23">
        <v>2103</v>
      </c>
      <c r="C23">
        <v>2400</v>
      </c>
      <c r="D23">
        <v>2400</v>
      </c>
      <c r="E23">
        <v>2400</v>
      </c>
      <c r="F23">
        <v>2103</v>
      </c>
    </row>
    <row r="24" spans="1:6" x14ac:dyDescent="0.25">
      <c r="A24">
        <v>2047</v>
      </c>
      <c r="B24">
        <v>2132</v>
      </c>
      <c r="C24">
        <v>2400</v>
      </c>
      <c r="D24">
        <v>2400</v>
      </c>
      <c r="E24">
        <v>2400</v>
      </c>
      <c r="F24">
        <v>2132</v>
      </c>
    </row>
    <row r="25" spans="1:6" x14ac:dyDescent="0.25">
      <c r="A25">
        <v>2048</v>
      </c>
      <c r="B25">
        <v>2161</v>
      </c>
      <c r="C25">
        <v>2400</v>
      </c>
      <c r="D25">
        <v>2400</v>
      </c>
      <c r="E25">
        <v>2400</v>
      </c>
      <c r="F25">
        <v>2161</v>
      </c>
    </row>
    <row r="26" spans="1:6" x14ac:dyDescent="0.25">
      <c r="A26">
        <v>2049</v>
      </c>
      <c r="B26">
        <v>2190</v>
      </c>
      <c r="C26">
        <v>2400</v>
      </c>
      <c r="D26">
        <v>2400</v>
      </c>
      <c r="E26">
        <v>2400</v>
      </c>
      <c r="F26">
        <v>2190</v>
      </c>
    </row>
    <row r="27" spans="1:6" x14ac:dyDescent="0.25">
      <c r="A27">
        <v>2050</v>
      </c>
      <c r="B27">
        <v>2220</v>
      </c>
      <c r="C27">
        <v>2400</v>
      </c>
      <c r="D27">
        <v>2400</v>
      </c>
      <c r="E27">
        <v>2400</v>
      </c>
      <c r="F27">
        <v>2220</v>
      </c>
    </row>
    <row r="28" spans="1:6" x14ac:dyDescent="0.25">
      <c r="A28">
        <v>2051</v>
      </c>
      <c r="B28">
        <v>2309</v>
      </c>
      <c r="C28">
        <v>2400</v>
      </c>
      <c r="D28">
        <v>2400</v>
      </c>
      <c r="E28">
        <v>2400</v>
      </c>
      <c r="F28">
        <v>2309</v>
      </c>
    </row>
    <row r="29" spans="1:6" x14ac:dyDescent="0.25">
      <c r="A29">
        <v>2052</v>
      </c>
      <c r="B29">
        <v>2401</v>
      </c>
      <c r="C29">
        <v>2401</v>
      </c>
      <c r="D29">
        <v>2401</v>
      </c>
      <c r="E29">
        <v>2401</v>
      </c>
      <c r="F29">
        <v>2401</v>
      </c>
    </row>
    <row r="30" spans="1:6" x14ac:dyDescent="0.25">
      <c r="A30">
        <v>2053</v>
      </c>
      <c r="B30">
        <v>2497</v>
      </c>
      <c r="C30">
        <v>2497</v>
      </c>
      <c r="D30">
        <v>2497</v>
      </c>
      <c r="E30">
        <v>2497</v>
      </c>
      <c r="F30">
        <v>2497</v>
      </c>
    </row>
    <row r="31" spans="1:6" x14ac:dyDescent="0.25">
      <c r="A31">
        <v>2054</v>
      </c>
      <c r="B31">
        <v>2597</v>
      </c>
      <c r="C31">
        <v>2597</v>
      </c>
      <c r="D31">
        <v>2597</v>
      </c>
      <c r="E31">
        <v>2597</v>
      </c>
      <c r="F31">
        <v>2597</v>
      </c>
    </row>
    <row r="32" spans="1:6" x14ac:dyDescent="0.25">
      <c r="A32">
        <v>2055</v>
      </c>
      <c r="B32">
        <v>2701</v>
      </c>
      <c r="C32">
        <v>2701</v>
      </c>
      <c r="D32">
        <v>2701</v>
      </c>
      <c r="E32">
        <v>2701</v>
      </c>
      <c r="F32">
        <v>2701</v>
      </c>
    </row>
    <row r="33" spans="1:6" x14ac:dyDescent="0.25">
      <c r="A33">
        <v>2056</v>
      </c>
      <c r="B33">
        <v>2809</v>
      </c>
      <c r="C33">
        <v>2809</v>
      </c>
      <c r="D33">
        <v>2809</v>
      </c>
      <c r="E33">
        <v>2809</v>
      </c>
      <c r="F33">
        <v>2809</v>
      </c>
    </row>
    <row r="34" spans="1:6" x14ac:dyDescent="0.25">
      <c r="A34">
        <v>2057</v>
      </c>
      <c r="B34">
        <v>2921</v>
      </c>
      <c r="C34">
        <v>2921</v>
      </c>
      <c r="D34">
        <v>2921</v>
      </c>
      <c r="E34">
        <v>2921</v>
      </c>
      <c r="F34">
        <v>2921</v>
      </c>
    </row>
    <row r="35" spans="1:6" x14ac:dyDescent="0.25">
      <c r="A35">
        <v>2058</v>
      </c>
      <c r="B35">
        <v>3038</v>
      </c>
      <c r="C35">
        <v>3038</v>
      </c>
      <c r="D35">
        <v>3038</v>
      </c>
      <c r="E35">
        <v>3038</v>
      </c>
      <c r="F35">
        <v>3038</v>
      </c>
    </row>
    <row r="36" spans="1:6" x14ac:dyDescent="0.25">
      <c r="A36">
        <v>2059</v>
      </c>
      <c r="B36">
        <v>3160</v>
      </c>
      <c r="C36">
        <v>3160</v>
      </c>
      <c r="D36">
        <v>3160</v>
      </c>
      <c r="E36">
        <v>3160</v>
      </c>
      <c r="F36">
        <v>3160</v>
      </c>
    </row>
    <row r="37" spans="1:6" x14ac:dyDescent="0.25">
      <c r="A37">
        <v>2060</v>
      </c>
      <c r="B37">
        <v>3286</v>
      </c>
      <c r="C37">
        <v>3286</v>
      </c>
      <c r="D37">
        <v>3286</v>
      </c>
      <c r="E37">
        <v>3286</v>
      </c>
      <c r="F37">
        <v>3286</v>
      </c>
    </row>
    <row r="38" spans="1:6" x14ac:dyDescent="0.25">
      <c r="A38">
        <v>2061</v>
      </c>
      <c r="B38">
        <v>3418</v>
      </c>
      <c r="C38">
        <v>3418</v>
      </c>
      <c r="D38">
        <v>3418</v>
      </c>
      <c r="E38">
        <v>3418</v>
      </c>
      <c r="F38">
        <v>3418</v>
      </c>
    </row>
    <row r="39" spans="1:6" x14ac:dyDescent="0.25">
      <c r="A39">
        <v>2062</v>
      </c>
      <c r="B39">
        <v>3554</v>
      </c>
      <c r="C39">
        <v>3554</v>
      </c>
      <c r="D39">
        <v>3554</v>
      </c>
      <c r="E39">
        <v>3554</v>
      </c>
      <c r="F39">
        <v>3554</v>
      </c>
    </row>
    <row r="40" spans="1:6" x14ac:dyDescent="0.25">
      <c r="A40">
        <v>2063</v>
      </c>
      <c r="B40">
        <v>3696</v>
      </c>
      <c r="C40">
        <v>3696</v>
      </c>
      <c r="D40">
        <v>3696</v>
      </c>
      <c r="E40">
        <v>3696</v>
      </c>
      <c r="F40">
        <v>3696</v>
      </c>
    </row>
    <row r="41" spans="1:6" x14ac:dyDescent="0.25">
      <c r="A41">
        <v>2064</v>
      </c>
      <c r="B41">
        <v>3807</v>
      </c>
      <c r="C41">
        <v>3807</v>
      </c>
      <c r="D41">
        <v>3807</v>
      </c>
      <c r="E41">
        <v>3807</v>
      </c>
      <c r="F41">
        <v>3807</v>
      </c>
    </row>
    <row r="42" spans="1:6" x14ac:dyDescent="0.25">
      <c r="A42">
        <v>2065</v>
      </c>
      <c r="B42">
        <v>3922</v>
      </c>
      <c r="C42">
        <v>3922</v>
      </c>
      <c r="D42">
        <v>3922</v>
      </c>
      <c r="E42">
        <v>3922</v>
      </c>
      <c r="F42">
        <v>3922</v>
      </c>
    </row>
    <row r="43" spans="1:6" x14ac:dyDescent="0.25">
      <c r="A43">
        <v>2066</v>
      </c>
      <c r="B43">
        <v>4039</v>
      </c>
      <c r="C43">
        <v>4039</v>
      </c>
      <c r="D43">
        <v>4039</v>
      </c>
      <c r="E43">
        <v>4039</v>
      </c>
      <c r="F43">
        <v>4039</v>
      </c>
    </row>
    <row r="44" spans="1:6" x14ac:dyDescent="0.25">
      <c r="A44">
        <v>2067</v>
      </c>
      <c r="B44">
        <v>4160</v>
      </c>
      <c r="C44">
        <v>4160</v>
      </c>
      <c r="D44">
        <v>4160</v>
      </c>
      <c r="E44">
        <v>4160</v>
      </c>
      <c r="F44">
        <v>4160</v>
      </c>
    </row>
    <row r="45" spans="1:6" x14ac:dyDescent="0.25">
      <c r="A45">
        <v>2068</v>
      </c>
      <c r="B45">
        <v>4285</v>
      </c>
      <c r="C45">
        <v>4285</v>
      </c>
      <c r="D45">
        <v>4285</v>
      </c>
      <c r="E45">
        <v>4285</v>
      </c>
      <c r="F45">
        <v>4285</v>
      </c>
    </row>
    <row r="46" spans="1:6" x14ac:dyDescent="0.25">
      <c r="A46">
        <v>2069</v>
      </c>
      <c r="B46">
        <v>4414</v>
      </c>
      <c r="C46">
        <v>4414</v>
      </c>
      <c r="D46">
        <v>4414</v>
      </c>
      <c r="E46">
        <v>4414</v>
      </c>
      <c r="F46">
        <v>4414</v>
      </c>
    </row>
    <row r="47" spans="1:6" x14ac:dyDescent="0.25">
      <c r="A47">
        <v>2070</v>
      </c>
      <c r="B47">
        <v>4546</v>
      </c>
      <c r="C47">
        <v>4546</v>
      </c>
      <c r="D47">
        <v>4546</v>
      </c>
      <c r="E47">
        <v>4546</v>
      </c>
      <c r="F47">
        <v>4546</v>
      </c>
    </row>
    <row r="48" spans="1:6" x14ac:dyDescent="0.25">
      <c r="A48">
        <v>2071</v>
      </c>
      <c r="B48">
        <v>4683</v>
      </c>
      <c r="C48">
        <v>4683</v>
      </c>
      <c r="D48">
        <v>4683</v>
      </c>
      <c r="E48">
        <v>4683</v>
      </c>
      <c r="F48">
        <v>4683</v>
      </c>
    </row>
    <row r="49" spans="1:6" x14ac:dyDescent="0.25">
      <c r="A49">
        <v>2072</v>
      </c>
      <c r="B49">
        <v>4823</v>
      </c>
      <c r="C49">
        <v>4823</v>
      </c>
      <c r="D49">
        <v>4823</v>
      </c>
      <c r="E49">
        <v>4823</v>
      </c>
      <c r="F49">
        <v>4823</v>
      </c>
    </row>
    <row r="50" spans="1:6" x14ac:dyDescent="0.25">
      <c r="A50">
        <v>2073</v>
      </c>
      <c r="B50">
        <v>4968</v>
      </c>
      <c r="C50">
        <v>4968</v>
      </c>
      <c r="D50">
        <v>4968</v>
      </c>
      <c r="E50">
        <v>4968</v>
      </c>
      <c r="F50">
        <v>4968</v>
      </c>
    </row>
    <row r="51" spans="1:6" x14ac:dyDescent="0.25">
      <c r="A51">
        <v>2074</v>
      </c>
      <c r="B51">
        <v>5117</v>
      </c>
      <c r="C51">
        <v>5117</v>
      </c>
      <c r="D51">
        <v>5117</v>
      </c>
      <c r="E51">
        <v>5117</v>
      </c>
      <c r="F51">
        <v>5117</v>
      </c>
    </row>
    <row r="52" spans="1:6" x14ac:dyDescent="0.25">
      <c r="A52">
        <v>2075</v>
      </c>
      <c r="B52">
        <v>5270</v>
      </c>
      <c r="C52">
        <v>5270</v>
      </c>
      <c r="D52">
        <v>5270</v>
      </c>
      <c r="E52">
        <v>5270</v>
      </c>
      <c r="F52">
        <v>5270</v>
      </c>
    </row>
    <row r="53" spans="1:6" x14ac:dyDescent="0.25">
      <c r="A53">
        <v>2076</v>
      </c>
      <c r="B53">
        <v>5428</v>
      </c>
      <c r="C53">
        <v>5428</v>
      </c>
      <c r="D53">
        <v>5428</v>
      </c>
      <c r="E53">
        <v>5428</v>
      </c>
      <c r="F53">
        <v>5428</v>
      </c>
    </row>
    <row r="54" spans="1:6" x14ac:dyDescent="0.25">
      <c r="A54">
        <v>2077</v>
      </c>
      <c r="B54">
        <v>5591</v>
      </c>
      <c r="C54">
        <v>5591</v>
      </c>
      <c r="D54">
        <v>5591</v>
      </c>
      <c r="E54">
        <v>5591</v>
      </c>
      <c r="F54">
        <v>5591</v>
      </c>
    </row>
    <row r="55" spans="1:6" x14ac:dyDescent="0.25">
      <c r="A55">
        <v>2078</v>
      </c>
      <c r="B55">
        <v>5759</v>
      </c>
      <c r="C55">
        <v>5759</v>
      </c>
      <c r="D55">
        <v>5759</v>
      </c>
      <c r="E55">
        <v>5759</v>
      </c>
      <c r="F55">
        <v>5759</v>
      </c>
    </row>
    <row r="56" spans="1:6" x14ac:dyDescent="0.25">
      <c r="A56">
        <v>2079</v>
      </c>
      <c r="B56">
        <v>5932</v>
      </c>
      <c r="C56">
        <v>5932</v>
      </c>
      <c r="D56">
        <v>5932</v>
      </c>
      <c r="E56">
        <v>5932</v>
      </c>
      <c r="F56">
        <v>5932</v>
      </c>
    </row>
    <row r="57" spans="1:6" x14ac:dyDescent="0.25">
      <c r="A57">
        <v>2080</v>
      </c>
      <c r="B57">
        <v>6110</v>
      </c>
      <c r="C57">
        <v>6110</v>
      </c>
      <c r="D57">
        <v>6110</v>
      </c>
      <c r="E57">
        <v>6110</v>
      </c>
      <c r="F57">
        <v>6110</v>
      </c>
    </row>
    <row r="58" spans="1:6" x14ac:dyDescent="0.25">
      <c r="A58">
        <v>2081</v>
      </c>
      <c r="B58">
        <v>6293</v>
      </c>
      <c r="C58">
        <v>6293</v>
      </c>
      <c r="D58">
        <v>6293</v>
      </c>
      <c r="E58">
        <v>6293</v>
      </c>
      <c r="F58">
        <v>6293</v>
      </c>
    </row>
    <row r="59" spans="1:6" x14ac:dyDescent="0.25">
      <c r="A59">
        <v>2082</v>
      </c>
      <c r="B59">
        <v>6482</v>
      </c>
      <c r="C59">
        <v>6482</v>
      </c>
      <c r="D59">
        <v>6482</v>
      </c>
      <c r="E59">
        <v>6482</v>
      </c>
      <c r="F59">
        <v>6482</v>
      </c>
    </row>
    <row r="60" spans="1:6" x14ac:dyDescent="0.25">
      <c r="A60">
        <v>2083</v>
      </c>
      <c r="B60">
        <v>6676</v>
      </c>
      <c r="C60">
        <v>6676</v>
      </c>
      <c r="D60">
        <v>6676</v>
      </c>
      <c r="E60">
        <v>6676</v>
      </c>
      <c r="F60">
        <v>6676</v>
      </c>
    </row>
    <row r="61" spans="1:6" x14ac:dyDescent="0.25">
      <c r="A61">
        <v>2084</v>
      </c>
      <c r="B61">
        <v>6877</v>
      </c>
      <c r="C61">
        <v>6877</v>
      </c>
      <c r="D61">
        <v>6877</v>
      </c>
      <c r="E61">
        <v>6877</v>
      </c>
      <c r="F61">
        <v>6877</v>
      </c>
    </row>
    <row r="62" spans="1:6" x14ac:dyDescent="0.25">
      <c r="A62">
        <v>2085</v>
      </c>
      <c r="B62">
        <v>7083</v>
      </c>
      <c r="C62">
        <v>7083</v>
      </c>
      <c r="D62">
        <v>7083</v>
      </c>
      <c r="E62">
        <v>7083</v>
      </c>
      <c r="F62">
        <v>7083</v>
      </c>
    </row>
    <row r="63" spans="1:6" x14ac:dyDescent="0.25">
      <c r="A63">
        <v>2086</v>
      </c>
      <c r="B63">
        <v>7295</v>
      </c>
      <c r="C63">
        <v>7295</v>
      </c>
      <c r="D63">
        <v>7295</v>
      </c>
      <c r="E63">
        <v>7295</v>
      </c>
      <c r="F63">
        <v>7295</v>
      </c>
    </row>
    <row r="64" spans="1:6" x14ac:dyDescent="0.25">
      <c r="A64">
        <v>2087</v>
      </c>
      <c r="B64">
        <v>7514</v>
      </c>
      <c r="C64">
        <v>7514</v>
      </c>
      <c r="D64">
        <v>7514</v>
      </c>
      <c r="E64">
        <v>7514</v>
      </c>
      <c r="F64">
        <v>7514</v>
      </c>
    </row>
    <row r="65" spans="1:6" x14ac:dyDescent="0.25">
      <c r="A65">
        <v>2088</v>
      </c>
      <c r="B65">
        <v>7740</v>
      </c>
      <c r="C65">
        <v>7740</v>
      </c>
      <c r="D65">
        <v>7740</v>
      </c>
      <c r="E65">
        <v>7740</v>
      </c>
      <c r="F65">
        <v>7740</v>
      </c>
    </row>
    <row r="66" spans="1:6" x14ac:dyDescent="0.25">
      <c r="A66">
        <v>2089</v>
      </c>
      <c r="B66">
        <v>7972</v>
      </c>
      <c r="C66">
        <v>7972</v>
      </c>
      <c r="D66">
        <v>7972</v>
      </c>
      <c r="E66">
        <v>7972</v>
      </c>
      <c r="F66">
        <v>7972</v>
      </c>
    </row>
    <row r="67" spans="1:6" x14ac:dyDescent="0.25">
      <c r="A67">
        <v>2090</v>
      </c>
      <c r="B67">
        <v>8211</v>
      </c>
      <c r="C67">
        <v>8211</v>
      </c>
      <c r="D67">
        <v>8211</v>
      </c>
      <c r="E67">
        <v>8211</v>
      </c>
      <c r="F67">
        <v>8211</v>
      </c>
    </row>
    <row r="68" spans="1:6" x14ac:dyDescent="0.25">
      <c r="A68">
        <v>2091</v>
      </c>
      <c r="B68">
        <v>8457</v>
      </c>
      <c r="C68">
        <v>8457</v>
      </c>
      <c r="D68">
        <v>8457</v>
      </c>
      <c r="E68">
        <v>8457</v>
      </c>
      <c r="F68">
        <v>8457</v>
      </c>
    </row>
    <row r="69" spans="1:6" x14ac:dyDescent="0.25">
      <c r="A69">
        <v>2092</v>
      </c>
      <c r="B69">
        <v>8711</v>
      </c>
      <c r="C69">
        <v>8711</v>
      </c>
      <c r="D69">
        <v>8711</v>
      </c>
      <c r="E69">
        <v>8711</v>
      </c>
      <c r="F69">
        <v>8711</v>
      </c>
    </row>
    <row r="70" spans="1:6" x14ac:dyDescent="0.25">
      <c r="A70">
        <v>2093</v>
      </c>
      <c r="B70">
        <v>8972</v>
      </c>
      <c r="C70">
        <v>8972</v>
      </c>
      <c r="D70">
        <v>8972</v>
      </c>
      <c r="E70">
        <v>8972</v>
      </c>
      <c r="F70">
        <v>8972</v>
      </c>
    </row>
    <row r="71" spans="1:6" x14ac:dyDescent="0.25">
      <c r="A71">
        <v>2094</v>
      </c>
      <c r="B71">
        <v>9152</v>
      </c>
      <c r="C71">
        <v>9152</v>
      </c>
      <c r="D71">
        <v>9152</v>
      </c>
      <c r="E71">
        <v>9152</v>
      </c>
      <c r="F71">
        <v>9152</v>
      </c>
    </row>
    <row r="72" spans="1:6" x14ac:dyDescent="0.25">
      <c r="A72">
        <v>2095</v>
      </c>
      <c r="B72">
        <v>9335</v>
      </c>
      <c r="C72">
        <v>9335</v>
      </c>
      <c r="D72">
        <v>9335</v>
      </c>
      <c r="E72">
        <v>9335</v>
      </c>
      <c r="F72">
        <v>9335</v>
      </c>
    </row>
    <row r="73" spans="1:6" x14ac:dyDescent="0.25">
      <c r="A73">
        <v>2096</v>
      </c>
      <c r="B73">
        <v>9521</v>
      </c>
      <c r="C73">
        <v>9521</v>
      </c>
      <c r="D73">
        <v>9521</v>
      </c>
      <c r="E73">
        <v>9521</v>
      </c>
      <c r="F73">
        <v>9521</v>
      </c>
    </row>
    <row r="74" spans="1:6" x14ac:dyDescent="0.25">
      <c r="A74">
        <v>2097</v>
      </c>
      <c r="B74">
        <v>9712</v>
      </c>
      <c r="C74">
        <v>9712</v>
      </c>
      <c r="D74">
        <v>9712</v>
      </c>
      <c r="E74">
        <v>9712</v>
      </c>
      <c r="F74">
        <v>9712</v>
      </c>
    </row>
    <row r="75" spans="1:6" x14ac:dyDescent="0.25">
      <c r="A75">
        <v>2098</v>
      </c>
      <c r="B75">
        <v>9906</v>
      </c>
      <c r="C75">
        <v>9906</v>
      </c>
      <c r="D75">
        <v>9906</v>
      </c>
      <c r="E75">
        <v>9906</v>
      </c>
      <c r="F75">
        <v>9906</v>
      </c>
    </row>
    <row r="76" spans="1:6" x14ac:dyDescent="0.25">
      <c r="A76">
        <v>2099</v>
      </c>
      <c r="B76">
        <v>10104</v>
      </c>
      <c r="C76">
        <v>10104</v>
      </c>
      <c r="D76">
        <v>10104</v>
      </c>
      <c r="E76">
        <v>10104</v>
      </c>
      <c r="F76">
        <v>10104</v>
      </c>
    </row>
    <row r="77" spans="1:6" x14ac:dyDescent="0.25">
      <c r="A77">
        <v>2100</v>
      </c>
      <c r="B77">
        <v>10306</v>
      </c>
      <c r="C77">
        <v>10306</v>
      </c>
      <c r="D77">
        <v>10306</v>
      </c>
      <c r="E77">
        <v>10306</v>
      </c>
      <c r="F77">
        <v>10306</v>
      </c>
    </row>
  </sheetData>
  <sheetProtection algorithmName="SHA-512" hashValue="GEw6feckeHeo10BEHs13n1pI7Yalg6pabpD5aIJ6NifdpCsw0fJRM3E3H+luwN1ZCeKUJBWd1VrXO0a0FCuFMQ==" saltValue="ygwItJUM5+O0CsKBpQ8D2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2DBEE-FC2B-4E80-8E62-37E34C755A0D}">
  <sheetPr codeName="Sheet2"/>
  <dimension ref="B2:Z115"/>
  <sheetViews>
    <sheetView showGridLines="0" tabSelected="1" topLeftCell="A12" zoomScale="85" zoomScaleNormal="85" workbookViewId="0">
      <selection activeCell="P34" sqref="P34"/>
    </sheetView>
  </sheetViews>
  <sheetFormatPr defaultColWidth="9.140625" defaultRowHeight="15" x14ac:dyDescent="0.25"/>
  <cols>
    <col min="1" max="1" width="4.42578125" customWidth="1"/>
    <col min="2" max="2" width="43.42578125" customWidth="1"/>
    <col min="3" max="3" width="25.85546875" customWidth="1"/>
    <col min="4" max="4" width="14.7109375" customWidth="1"/>
  </cols>
  <sheetData>
    <row r="2" spans="2:5" ht="18.75" x14ac:dyDescent="0.3">
      <c r="B2" s="51" t="s">
        <v>79</v>
      </c>
    </row>
    <row r="3" spans="2:5" x14ac:dyDescent="0.25">
      <c r="B3" t="s">
        <v>236</v>
      </c>
    </row>
    <row r="5" spans="2:5" ht="18.75" x14ac:dyDescent="0.3">
      <c r="B5" s="165" t="s">
        <v>152</v>
      </c>
      <c r="C5" s="9"/>
    </row>
    <row r="6" spans="2:5" x14ac:dyDescent="0.25">
      <c r="B6" s="5"/>
    </row>
    <row r="7" spans="2:5" x14ac:dyDescent="0.25">
      <c r="B7" s="43" t="s">
        <v>123</v>
      </c>
    </row>
    <row r="8" spans="2:5" x14ac:dyDescent="0.25">
      <c r="B8" s="45" t="s">
        <v>124</v>
      </c>
    </row>
    <row r="9" spans="2:5" x14ac:dyDescent="0.25">
      <c r="B9" s="44" t="s">
        <v>195</v>
      </c>
    </row>
    <row r="10" spans="2:5" x14ac:dyDescent="0.25">
      <c r="B10" s="105"/>
    </row>
    <row r="11" spans="2:5" x14ac:dyDescent="0.25">
      <c r="B11" s="105"/>
    </row>
    <row r="12" spans="2:5" ht="18.75" x14ac:dyDescent="0.3">
      <c r="B12" s="165" t="s">
        <v>185</v>
      </c>
      <c r="C12" s="9"/>
    </row>
    <row r="13" spans="2:5" x14ac:dyDescent="0.25">
      <c r="B13" s="5"/>
    </row>
    <row r="14" spans="2:5" x14ac:dyDescent="0.25">
      <c r="B14" t="s">
        <v>41</v>
      </c>
    </row>
    <row r="15" spans="2:5" x14ac:dyDescent="0.25">
      <c r="B15" s="5"/>
    </row>
    <row r="16" spans="2:5" x14ac:dyDescent="0.25">
      <c r="B16" s="5"/>
      <c r="C16" t="s">
        <v>34</v>
      </c>
      <c r="D16" t="s">
        <v>24</v>
      </c>
      <c r="E16" t="s">
        <v>20</v>
      </c>
    </row>
    <row r="17" spans="2:5" x14ac:dyDescent="0.25">
      <c r="B17" t="s">
        <v>38</v>
      </c>
      <c r="C17" s="26"/>
      <c r="D17" s="22" t="s">
        <v>36</v>
      </c>
      <c r="E17" t="s">
        <v>101</v>
      </c>
    </row>
    <row r="18" spans="2:5" x14ac:dyDescent="0.25">
      <c r="B18" t="s">
        <v>57</v>
      </c>
      <c r="C18" s="26"/>
      <c r="D18" s="22" t="s">
        <v>36</v>
      </c>
      <c r="E18" t="s">
        <v>101</v>
      </c>
    </row>
    <row r="19" spans="2:5" x14ac:dyDescent="0.25">
      <c r="B19" t="s">
        <v>77</v>
      </c>
      <c r="C19" s="26"/>
      <c r="D19" s="22" t="s">
        <v>35</v>
      </c>
      <c r="E19" t="s">
        <v>186</v>
      </c>
    </row>
    <row r="20" spans="2:5" x14ac:dyDescent="0.25">
      <c r="B20" t="s">
        <v>191</v>
      </c>
      <c r="C20" s="26"/>
      <c r="D20" s="22" t="s">
        <v>37</v>
      </c>
      <c r="E20" t="s">
        <v>192</v>
      </c>
    </row>
    <row r="21" spans="2:5" x14ac:dyDescent="0.25">
      <c r="B21" t="s">
        <v>76</v>
      </c>
      <c r="C21" s="26"/>
      <c r="D21" s="22" t="s">
        <v>37</v>
      </c>
      <c r="E21" t="s">
        <v>187</v>
      </c>
    </row>
    <row r="22" spans="2:5" x14ac:dyDescent="0.25">
      <c r="B22" t="s">
        <v>189</v>
      </c>
      <c r="C22" s="135"/>
      <c r="D22" s="54" t="s">
        <v>178</v>
      </c>
      <c r="E22" t="s">
        <v>101</v>
      </c>
    </row>
    <row r="23" spans="2:5" x14ac:dyDescent="0.25">
      <c r="C23" s="174"/>
      <c r="D23" s="54"/>
    </row>
    <row r="24" spans="2:5" x14ac:dyDescent="0.25">
      <c r="B24" s="173" t="s">
        <v>193</v>
      </c>
      <c r="C24" s="174"/>
      <c r="D24" s="54"/>
    </row>
    <row r="25" spans="2:5" x14ac:dyDescent="0.25">
      <c r="B25" s="173" t="s">
        <v>190</v>
      </c>
    </row>
    <row r="26" spans="2:5" x14ac:dyDescent="0.25">
      <c r="B26" s="173"/>
    </row>
    <row r="27" spans="2:5" x14ac:dyDescent="0.25">
      <c r="B27" s="173"/>
    </row>
    <row r="28" spans="2:5" x14ac:dyDescent="0.25">
      <c r="B28" t="s">
        <v>208</v>
      </c>
    </row>
    <row r="29" spans="2:5" x14ac:dyDescent="0.25">
      <c r="B29" s="173"/>
    </row>
    <row r="30" spans="2:5" x14ac:dyDescent="0.25">
      <c r="B30" s="26"/>
    </row>
    <row r="31" spans="2:5" x14ac:dyDescent="0.25">
      <c r="B31" s="26"/>
    </row>
    <row r="32" spans="2:5" x14ac:dyDescent="0.25">
      <c r="B32" s="26"/>
    </row>
    <row r="33" spans="2:3" x14ac:dyDescent="0.25">
      <c r="B33" s="26"/>
    </row>
    <row r="34" spans="2:3" x14ac:dyDescent="0.25">
      <c r="B34" s="26"/>
    </row>
    <row r="35" spans="2:3" x14ac:dyDescent="0.25">
      <c r="B35" s="26"/>
    </row>
    <row r="36" spans="2:3" x14ac:dyDescent="0.25">
      <c r="B36" s="26"/>
    </row>
    <row r="37" spans="2:3" x14ac:dyDescent="0.25">
      <c r="B37" s="26"/>
    </row>
    <row r="38" spans="2:3" x14ac:dyDescent="0.25">
      <c r="B38" s="163"/>
    </row>
    <row r="39" spans="2:3" ht="18.75" x14ac:dyDescent="0.3">
      <c r="B39" s="210" t="s">
        <v>194</v>
      </c>
      <c r="C39" s="30"/>
    </row>
    <row r="40" spans="2:3" x14ac:dyDescent="0.25">
      <c r="B40" s="105"/>
    </row>
    <row r="41" spans="2:3" x14ac:dyDescent="0.25">
      <c r="B41" s="43" t="s">
        <v>48</v>
      </c>
    </row>
    <row r="42" spans="2:3" x14ac:dyDescent="0.25">
      <c r="B42" s="44" t="s">
        <v>197</v>
      </c>
    </row>
    <row r="43" spans="2:3" x14ac:dyDescent="0.25">
      <c r="B43" s="44" t="s">
        <v>198</v>
      </c>
    </row>
    <row r="44" spans="2:3" x14ac:dyDescent="0.25">
      <c r="B44" s="7"/>
    </row>
    <row r="45" spans="2:3" x14ac:dyDescent="0.25">
      <c r="B45" s="44" t="s">
        <v>50</v>
      </c>
    </row>
    <row r="46" spans="2:3" x14ac:dyDescent="0.25">
      <c r="B46" s="44" t="s">
        <v>100</v>
      </c>
    </row>
    <row r="47" spans="2:3" x14ac:dyDescent="0.25">
      <c r="B47" s="207" t="s">
        <v>69</v>
      </c>
    </row>
    <row r="48" spans="2:3" x14ac:dyDescent="0.25">
      <c r="B48" s="44"/>
    </row>
    <row r="49" spans="2:2" s="1" customFormat="1" x14ac:dyDescent="0.25">
      <c r="B49" s="44" t="s">
        <v>202</v>
      </c>
    </row>
    <row r="50" spans="2:2" s="1" customFormat="1" x14ac:dyDescent="0.25">
      <c r="B50" s="45" t="s">
        <v>201</v>
      </c>
    </row>
    <row r="51" spans="2:2" s="1" customFormat="1" x14ac:dyDescent="0.25">
      <c r="B51" s="106" t="s">
        <v>56</v>
      </c>
    </row>
    <row r="52" spans="2:2" s="1" customFormat="1" x14ac:dyDescent="0.25">
      <c r="B52" s="106" t="s">
        <v>43</v>
      </c>
    </row>
    <row r="53" spans="2:2" s="1" customFormat="1" x14ac:dyDescent="0.25">
      <c r="B53" s="107" t="s">
        <v>44</v>
      </c>
    </row>
    <row r="54" spans="2:2" s="1" customFormat="1" x14ac:dyDescent="0.25">
      <c r="B54" s="107"/>
    </row>
    <row r="55" spans="2:2" s="1" customFormat="1" x14ac:dyDescent="0.25">
      <c r="B55" s="107"/>
    </row>
    <row r="56" spans="2:2" s="1" customFormat="1" x14ac:dyDescent="0.25">
      <c r="B56" s="43" t="s">
        <v>49</v>
      </c>
    </row>
    <row r="57" spans="2:2" s="1" customFormat="1" x14ac:dyDescent="0.25">
      <c r="B57" s="44" t="s">
        <v>199</v>
      </c>
    </row>
    <row r="58" spans="2:2" s="1" customFormat="1" x14ac:dyDescent="0.25">
      <c r="B58" s="45" t="s">
        <v>239</v>
      </c>
    </row>
    <row r="59" spans="2:2" s="1" customFormat="1" x14ac:dyDescent="0.25">
      <c r="B59" s="44" t="s">
        <v>240</v>
      </c>
    </row>
    <row r="60" spans="2:2" s="1" customFormat="1" x14ac:dyDescent="0.25">
      <c r="B60" s="44" t="s">
        <v>200</v>
      </c>
    </row>
    <row r="61" spans="2:2" s="1" customFormat="1" x14ac:dyDescent="0.25"/>
    <row r="62" spans="2:2" s="1" customFormat="1" x14ac:dyDescent="0.25">
      <c r="B62" s="107"/>
    </row>
    <row r="63" spans="2:2" x14ac:dyDescent="0.25">
      <c r="B63" s="43" t="s">
        <v>188</v>
      </c>
    </row>
    <row r="64" spans="2:2" x14ac:dyDescent="0.25">
      <c r="B64" s="44" t="s">
        <v>125</v>
      </c>
    </row>
    <row r="65" spans="2:2" x14ac:dyDescent="0.25">
      <c r="B65" s="44" t="s">
        <v>203</v>
      </c>
    </row>
    <row r="66" spans="2:2" x14ac:dyDescent="0.25">
      <c r="B66" s="44"/>
    </row>
    <row r="67" spans="2:2" x14ac:dyDescent="0.25">
      <c r="B67" s="44"/>
    </row>
    <row r="68" spans="2:2" x14ac:dyDescent="0.25">
      <c r="B68" s="44"/>
    </row>
    <row r="69" spans="2:2" x14ac:dyDescent="0.25">
      <c r="B69" s="44"/>
    </row>
    <row r="70" spans="2:2" x14ac:dyDescent="0.25">
      <c r="B70" s="44"/>
    </row>
    <row r="71" spans="2:2" x14ac:dyDescent="0.25">
      <c r="B71" s="44"/>
    </row>
    <row r="72" spans="2:2" x14ac:dyDescent="0.25">
      <c r="B72" s="44"/>
    </row>
    <row r="73" spans="2:2" x14ac:dyDescent="0.25">
      <c r="B73" s="44"/>
    </row>
    <row r="74" spans="2:2" x14ac:dyDescent="0.25">
      <c r="B74" s="44"/>
    </row>
    <row r="75" spans="2:2" x14ac:dyDescent="0.25">
      <c r="B75" s="44"/>
    </row>
    <row r="76" spans="2:2" x14ac:dyDescent="0.25">
      <c r="B76" s="44"/>
    </row>
    <row r="77" spans="2:2" x14ac:dyDescent="0.25">
      <c r="B77" s="44"/>
    </row>
    <row r="78" spans="2:2" x14ac:dyDescent="0.25">
      <c r="B78" s="44"/>
    </row>
    <row r="79" spans="2:2" x14ac:dyDescent="0.25">
      <c r="B79" s="44"/>
    </row>
    <row r="80" spans="2:2" x14ac:dyDescent="0.25">
      <c r="B80" s="44"/>
    </row>
    <row r="81" spans="2:3" x14ac:dyDescent="0.25">
      <c r="B81" s="44"/>
    </row>
    <row r="82" spans="2:3" x14ac:dyDescent="0.25">
      <c r="B82" s="44"/>
    </row>
    <row r="85" spans="2:3" x14ac:dyDescent="0.25">
      <c r="B85" s="43" t="s">
        <v>64</v>
      </c>
    </row>
    <row r="86" spans="2:3" x14ac:dyDescent="0.25">
      <c r="B86" s="45" t="s">
        <v>126</v>
      </c>
    </row>
    <row r="87" spans="2:3" x14ac:dyDescent="0.25">
      <c r="B87" s="45"/>
    </row>
    <row r="89" spans="2:3" ht="18.75" x14ac:dyDescent="0.3">
      <c r="B89" s="165" t="s">
        <v>196</v>
      </c>
      <c r="C89" s="9"/>
    </row>
    <row r="90" spans="2:3" x14ac:dyDescent="0.25">
      <c r="B90" s="5"/>
    </row>
    <row r="91" spans="2:3" x14ac:dyDescent="0.25">
      <c r="B91" t="s">
        <v>183</v>
      </c>
    </row>
    <row r="93" spans="2:3" x14ac:dyDescent="0.25">
      <c r="B93" s="21"/>
      <c r="C93" t="s">
        <v>40</v>
      </c>
    </row>
    <row r="95" spans="2:3" x14ac:dyDescent="0.25">
      <c r="B95" s="25"/>
      <c r="C95" t="s">
        <v>88</v>
      </c>
    </row>
    <row r="97" spans="2:26" x14ac:dyDescent="0.25">
      <c r="B97" s="172"/>
      <c r="C97" t="s">
        <v>184</v>
      </c>
    </row>
    <row r="104" spans="2:26" x14ac:dyDescent="0.25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6" spans="2:26" x14ac:dyDescent="0.25">
      <c r="C106" t="s">
        <v>81</v>
      </c>
      <c r="D106" t="s">
        <v>80</v>
      </c>
      <c r="E106" t="s">
        <v>20</v>
      </c>
    </row>
    <row r="107" spans="2:26" x14ac:dyDescent="0.25">
      <c r="C107" s="53" t="s">
        <v>114</v>
      </c>
      <c r="D107" s="52">
        <v>45406</v>
      </c>
    </row>
    <row r="108" spans="2:26" x14ac:dyDescent="0.25">
      <c r="C108" s="53" t="s">
        <v>115</v>
      </c>
      <c r="D108" s="52">
        <v>45412</v>
      </c>
    </row>
    <row r="109" spans="2:26" x14ac:dyDescent="0.25">
      <c r="C109" s="53" t="s">
        <v>116</v>
      </c>
      <c r="D109" s="52">
        <v>45425</v>
      </c>
    </row>
    <row r="110" spans="2:26" x14ac:dyDescent="0.25">
      <c r="C110" s="53" t="s">
        <v>117</v>
      </c>
      <c r="D110" s="52">
        <v>45441</v>
      </c>
    </row>
    <row r="111" spans="2:26" x14ac:dyDescent="0.25">
      <c r="C111" s="53" t="s">
        <v>118</v>
      </c>
      <c r="D111" s="52">
        <v>45463</v>
      </c>
    </row>
    <row r="112" spans="2:26" x14ac:dyDescent="0.25">
      <c r="C112" s="53" t="s">
        <v>119</v>
      </c>
      <c r="D112" s="52">
        <v>45513</v>
      </c>
    </row>
    <row r="113" spans="3:5" x14ac:dyDescent="0.25">
      <c r="C113" s="53" t="s">
        <v>120</v>
      </c>
      <c r="D113" s="52">
        <v>45527</v>
      </c>
    </row>
    <row r="114" spans="3:5" x14ac:dyDescent="0.25">
      <c r="C114" s="53" t="s">
        <v>121</v>
      </c>
      <c r="D114" s="52">
        <v>45638</v>
      </c>
    </row>
    <row r="115" spans="3:5" x14ac:dyDescent="0.25">
      <c r="C115" s="53" t="s">
        <v>237</v>
      </c>
      <c r="D115" s="52">
        <v>45663</v>
      </c>
      <c r="E115" t="s">
        <v>238</v>
      </c>
    </row>
  </sheetData>
  <sheetProtection algorithmName="SHA-512" hashValue="GflnmGhPu68lAtcfoyIOs3+kGbvJLjcX/UouVFPMbGUsB95vUR0CwmHLc6RCYpR7R5EODESBEflz5wqmd0RCag==" saltValue="4rvhSeyYCW5ELzUZlY21AA==" spinCount="100000" sheet="1" formatColumns="0" formatRows="0" insertRows="0"/>
  <phoneticPr fontId="3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EB0DFE1-A04E-464F-85F6-D8A6521931A3}">
          <x14:formula1>
            <xm:f>'Lister (skjules)'!$I$3:$I$4</xm:f>
          </x14:formula1>
          <xm:sqref>C22:C24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F285-7ED8-461A-89E3-43E4DA881228}">
  <sheetPr codeName="Sheet5"/>
  <dimension ref="C2:BD70"/>
  <sheetViews>
    <sheetView showGridLines="0" workbookViewId="0">
      <pane ySplit="3" topLeftCell="A4" activePane="bottomLeft" state="frozen"/>
      <selection pane="bottomLeft" activeCell="C10" sqref="C10"/>
    </sheetView>
  </sheetViews>
  <sheetFormatPr defaultColWidth="11.42578125" defaultRowHeight="15" x14ac:dyDescent="0.25"/>
  <cols>
    <col min="3" max="3" width="47.7109375" bestFit="1" customWidth="1"/>
    <col min="4" max="4" width="61.42578125" bestFit="1" customWidth="1"/>
    <col min="7" max="56" width="12.5703125" customWidth="1"/>
  </cols>
  <sheetData>
    <row r="2" spans="3:56" x14ac:dyDescent="0.25">
      <c r="C2" t="s">
        <v>5</v>
      </c>
      <c r="G2">
        <f>'(1) Detaljerte budsjetter'!H1</f>
        <v>0</v>
      </c>
      <c r="H2">
        <f>'(1) Detaljerte budsjetter'!I1</f>
        <v>1</v>
      </c>
      <c r="I2">
        <f>'(1) Detaljerte budsjetter'!J1</f>
        <v>2</v>
      </c>
      <c r="J2">
        <f>'(1) Detaljerte budsjetter'!K1</f>
        <v>3</v>
      </c>
      <c r="K2">
        <f>'(1) Detaljerte budsjetter'!L1</f>
        <v>4</v>
      </c>
      <c r="L2">
        <f>'(1) Detaljerte budsjetter'!M1</f>
        <v>5</v>
      </c>
      <c r="M2">
        <f>'(1) Detaljerte budsjetter'!N1</f>
        <v>6</v>
      </c>
      <c r="N2">
        <f>'(1) Detaljerte budsjetter'!O1</f>
        <v>7</v>
      </c>
      <c r="O2">
        <f>'(1) Detaljerte budsjetter'!P1</f>
        <v>8</v>
      </c>
      <c r="P2">
        <f>'(1) Detaljerte budsjetter'!Q1</f>
        <v>9</v>
      </c>
      <c r="Q2">
        <f>'(1) Detaljerte budsjetter'!R1</f>
        <v>10</v>
      </c>
      <c r="R2">
        <f>'(1) Detaljerte budsjetter'!S1</f>
        <v>11</v>
      </c>
      <c r="S2">
        <f>'(1) Detaljerte budsjetter'!T1</f>
        <v>12</v>
      </c>
      <c r="T2">
        <f>'(1) Detaljerte budsjetter'!U1</f>
        <v>13</v>
      </c>
      <c r="U2">
        <f>'(1) Detaljerte budsjetter'!V1</f>
        <v>14</v>
      </c>
      <c r="V2">
        <f>'(1) Detaljerte budsjetter'!W1</f>
        <v>15</v>
      </c>
      <c r="W2">
        <f>'(1) Detaljerte budsjetter'!X1</f>
        <v>16</v>
      </c>
      <c r="X2">
        <f>'(1) Detaljerte budsjetter'!Y1</f>
        <v>17</v>
      </c>
      <c r="Y2">
        <f>'(1) Detaljerte budsjetter'!Z1</f>
        <v>18</v>
      </c>
      <c r="Z2">
        <f>'(1) Detaljerte budsjetter'!AA1</f>
        <v>19</v>
      </c>
      <c r="AA2">
        <f>'(1) Detaljerte budsjetter'!AB1</f>
        <v>20</v>
      </c>
      <c r="AB2">
        <f>'(1) Detaljerte budsjetter'!AC1</f>
        <v>21</v>
      </c>
      <c r="AC2">
        <f>'(1) Detaljerte budsjetter'!AD1</f>
        <v>22</v>
      </c>
      <c r="AD2">
        <f>'(1) Detaljerte budsjetter'!AE1</f>
        <v>23</v>
      </c>
      <c r="AE2">
        <f>'(1) Detaljerte budsjetter'!AF1</f>
        <v>24</v>
      </c>
      <c r="AF2">
        <f>'(1) Detaljerte budsjetter'!AG1</f>
        <v>25</v>
      </c>
      <c r="AG2">
        <f>'(1) Detaljerte budsjetter'!AH1</f>
        <v>26</v>
      </c>
      <c r="AH2">
        <f>'(1) Detaljerte budsjetter'!AI1</f>
        <v>27</v>
      </c>
      <c r="AI2">
        <f>'(1) Detaljerte budsjetter'!AJ1</f>
        <v>28</v>
      </c>
      <c r="AJ2">
        <f>'(1) Detaljerte budsjetter'!AK1</f>
        <v>29</v>
      </c>
      <c r="AK2">
        <f>'(1) Detaljerte budsjetter'!AL1</f>
        <v>30</v>
      </c>
      <c r="AL2">
        <f>'(1) Detaljerte budsjetter'!AM1</f>
        <v>31</v>
      </c>
      <c r="AM2">
        <f>'(1) Detaljerte budsjetter'!AN1</f>
        <v>32</v>
      </c>
      <c r="AN2">
        <f>'(1) Detaljerte budsjetter'!AO1</f>
        <v>33</v>
      </c>
      <c r="AO2">
        <f>'(1) Detaljerte budsjetter'!AP1</f>
        <v>34</v>
      </c>
      <c r="AP2">
        <f>'(1) Detaljerte budsjetter'!AQ1</f>
        <v>35</v>
      </c>
      <c r="AQ2">
        <f>'(1) Detaljerte budsjetter'!AR1</f>
        <v>36</v>
      </c>
      <c r="AR2">
        <f>'(1) Detaljerte budsjetter'!AS1</f>
        <v>37</v>
      </c>
      <c r="AS2">
        <f>'(1) Detaljerte budsjetter'!AT1</f>
        <v>38</v>
      </c>
      <c r="AT2">
        <f>'(1) Detaljerte budsjetter'!AU1</f>
        <v>39</v>
      </c>
      <c r="AU2">
        <f>'(1) Detaljerte budsjetter'!AV1</f>
        <v>40</v>
      </c>
      <c r="AV2">
        <f>'(1) Detaljerte budsjetter'!AW1</f>
        <v>41</v>
      </c>
      <c r="AW2">
        <f>'(1) Detaljerte budsjetter'!AX1</f>
        <v>42</v>
      </c>
      <c r="AX2">
        <f>'(1) Detaljerte budsjetter'!AY1</f>
        <v>43</v>
      </c>
      <c r="AY2">
        <f>'(1) Detaljerte budsjetter'!AZ1</f>
        <v>44</v>
      </c>
      <c r="AZ2">
        <f>'(1) Detaljerte budsjetter'!BA1</f>
        <v>45</v>
      </c>
      <c r="BA2">
        <f>'(1) Detaljerte budsjetter'!BB1</f>
        <v>46</v>
      </c>
      <c r="BB2">
        <f>'(1) Detaljerte budsjetter'!BC1</f>
        <v>47</v>
      </c>
      <c r="BC2">
        <f>'(1) Detaljerte budsjetter'!BD1</f>
        <v>48</v>
      </c>
      <c r="BD2">
        <f>'(1) Detaljerte budsjetter'!BE1</f>
        <v>49</v>
      </c>
    </row>
    <row r="3" spans="3:56" x14ac:dyDescent="0.25">
      <c r="C3" s="1" t="s">
        <v>161</v>
      </c>
      <c r="D3" s="1"/>
      <c r="E3" s="1"/>
      <c r="F3" s="1"/>
      <c r="G3" s="1">
        <f>'(1) Detaljerte budsjetter'!H2</f>
        <v>0</v>
      </c>
      <c r="H3" s="1">
        <f>'(1) Detaljerte budsjetter'!I2</f>
        <v>1</v>
      </c>
      <c r="I3" s="1">
        <f>'(1) Detaljerte budsjetter'!J2</f>
        <v>2</v>
      </c>
      <c r="J3" s="1">
        <f>'(1) Detaljerte budsjetter'!K2</f>
        <v>3</v>
      </c>
      <c r="K3" s="1">
        <f>'(1) Detaljerte budsjetter'!L2</f>
        <v>4</v>
      </c>
      <c r="L3" s="1">
        <f>'(1) Detaljerte budsjetter'!M2</f>
        <v>5</v>
      </c>
      <c r="M3" s="1">
        <f>'(1) Detaljerte budsjetter'!N2</f>
        <v>6</v>
      </c>
      <c r="N3" s="1">
        <f>'(1) Detaljerte budsjetter'!O2</f>
        <v>7</v>
      </c>
      <c r="O3" s="1">
        <f>'(1) Detaljerte budsjetter'!P2</f>
        <v>8</v>
      </c>
      <c r="P3" s="1">
        <f>'(1) Detaljerte budsjetter'!Q2</f>
        <v>9</v>
      </c>
      <c r="Q3" s="1">
        <f>'(1) Detaljerte budsjetter'!R2</f>
        <v>10</v>
      </c>
      <c r="R3" s="1">
        <f>'(1) Detaljerte budsjetter'!S2</f>
        <v>11</v>
      </c>
      <c r="S3" s="1">
        <f>'(1) Detaljerte budsjetter'!T2</f>
        <v>12</v>
      </c>
      <c r="T3" s="1">
        <f>'(1) Detaljerte budsjetter'!U2</f>
        <v>13</v>
      </c>
      <c r="U3" s="1">
        <f>'(1) Detaljerte budsjetter'!V2</f>
        <v>14</v>
      </c>
      <c r="V3" s="1">
        <f>'(1) Detaljerte budsjetter'!W2</f>
        <v>15</v>
      </c>
      <c r="W3" s="1">
        <f>'(1) Detaljerte budsjetter'!X2</f>
        <v>16</v>
      </c>
      <c r="X3" s="1">
        <f>'(1) Detaljerte budsjetter'!Y2</f>
        <v>17</v>
      </c>
      <c r="Y3" s="1">
        <f>'(1) Detaljerte budsjetter'!Z2</f>
        <v>18</v>
      </c>
      <c r="Z3" s="1">
        <f>'(1) Detaljerte budsjetter'!AA2</f>
        <v>19</v>
      </c>
      <c r="AA3" s="1">
        <f>'(1) Detaljerte budsjetter'!AB2</f>
        <v>20</v>
      </c>
      <c r="AB3" s="1">
        <f>'(1) Detaljerte budsjetter'!AC2</f>
        <v>21</v>
      </c>
      <c r="AC3" s="1">
        <f>'(1) Detaljerte budsjetter'!AD2</f>
        <v>22</v>
      </c>
      <c r="AD3" s="1">
        <f>'(1) Detaljerte budsjetter'!AE2</f>
        <v>23</v>
      </c>
      <c r="AE3" s="1">
        <f>'(1) Detaljerte budsjetter'!AF2</f>
        <v>24</v>
      </c>
      <c r="AF3" s="1">
        <f>'(1) Detaljerte budsjetter'!AG2</f>
        <v>25</v>
      </c>
      <c r="AG3" s="1">
        <f>'(1) Detaljerte budsjetter'!AH2</f>
        <v>26</v>
      </c>
      <c r="AH3" s="1">
        <f>'(1) Detaljerte budsjetter'!AI2</f>
        <v>27</v>
      </c>
      <c r="AI3" s="1">
        <f>'(1) Detaljerte budsjetter'!AJ2</f>
        <v>28</v>
      </c>
      <c r="AJ3" s="1">
        <f>'(1) Detaljerte budsjetter'!AK2</f>
        <v>29</v>
      </c>
      <c r="AK3" s="1">
        <f>'(1) Detaljerte budsjetter'!AL2</f>
        <v>30</v>
      </c>
      <c r="AL3" s="1">
        <f>'(1) Detaljerte budsjetter'!AM2</f>
        <v>31</v>
      </c>
      <c r="AM3" s="1">
        <f>'(1) Detaljerte budsjetter'!AN2</f>
        <v>32</v>
      </c>
      <c r="AN3" s="1">
        <f>'(1) Detaljerte budsjetter'!AO2</f>
        <v>33</v>
      </c>
      <c r="AO3" s="1">
        <f>'(1) Detaljerte budsjetter'!AP2</f>
        <v>34</v>
      </c>
      <c r="AP3" s="1">
        <f>'(1) Detaljerte budsjetter'!AQ2</f>
        <v>35</v>
      </c>
      <c r="AQ3" s="1">
        <f>'(1) Detaljerte budsjetter'!AR2</f>
        <v>36</v>
      </c>
      <c r="AR3" s="1">
        <f>'(1) Detaljerte budsjetter'!AS2</f>
        <v>37</v>
      </c>
      <c r="AS3" s="1">
        <f>'(1) Detaljerte budsjetter'!AT2</f>
        <v>38</v>
      </c>
      <c r="AT3" s="1">
        <f>'(1) Detaljerte budsjetter'!AU2</f>
        <v>39</v>
      </c>
      <c r="AU3" s="1">
        <f>'(1) Detaljerte budsjetter'!AV2</f>
        <v>40</v>
      </c>
      <c r="AV3" s="1">
        <f>'(1) Detaljerte budsjetter'!AW2</f>
        <v>41</v>
      </c>
      <c r="AW3" s="1">
        <f>'(1) Detaljerte budsjetter'!AX2</f>
        <v>42</v>
      </c>
      <c r="AX3" s="1">
        <f>'(1) Detaljerte budsjetter'!AY2</f>
        <v>43</v>
      </c>
      <c r="AY3" s="1">
        <f>'(1) Detaljerte budsjetter'!AZ2</f>
        <v>44</v>
      </c>
      <c r="AZ3" s="1">
        <f>'(1) Detaljerte budsjetter'!BA2</f>
        <v>45</v>
      </c>
      <c r="BA3" s="1">
        <f>'(1) Detaljerte budsjetter'!BB2</f>
        <v>46</v>
      </c>
      <c r="BB3" s="1">
        <f>'(1) Detaljerte budsjetter'!BC2</f>
        <v>47</v>
      </c>
      <c r="BC3" s="1">
        <f>'(1) Detaljerte budsjetter'!BD2</f>
        <v>48</v>
      </c>
      <c r="BD3" s="1">
        <f>'(1) Detaljerte budsjetter'!BE2</f>
        <v>49</v>
      </c>
    </row>
    <row r="5" spans="3:56" ht="18.75" x14ac:dyDescent="0.3">
      <c r="C5" s="183" t="s">
        <v>163</v>
      </c>
      <c r="D5" s="184"/>
      <c r="E5" s="184"/>
      <c r="F5" s="184"/>
      <c r="G5" s="185" t="str">
        <f>'(1) Detaljerte budsjetter'!H3</f>
        <v/>
      </c>
      <c r="H5" s="185" t="str">
        <f>'(1) Detaljerte budsjetter'!I3</f>
        <v/>
      </c>
      <c r="I5" s="185" t="str">
        <f>'(1) Detaljerte budsjetter'!J3</f>
        <v/>
      </c>
      <c r="J5" s="185" t="str">
        <f>'(1) Detaljerte budsjetter'!K3</f>
        <v/>
      </c>
      <c r="K5" s="185" t="str">
        <f>'(1) Detaljerte budsjetter'!L3</f>
        <v/>
      </c>
      <c r="L5" s="185" t="str">
        <f>'(1) Detaljerte budsjetter'!M3</f>
        <v/>
      </c>
      <c r="M5" s="185" t="str">
        <f>'(1) Detaljerte budsjetter'!N3</f>
        <v/>
      </c>
      <c r="N5" s="185" t="str">
        <f>'(1) Detaljerte budsjetter'!O3</f>
        <v/>
      </c>
      <c r="O5" s="185" t="str">
        <f>'(1) Detaljerte budsjetter'!P3</f>
        <v/>
      </c>
      <c r="P5" s="185" t="str">
        <f>'(1) Detaljerte budsjetter'!Q3</f>
        <v/>
      </c>
      <c r="Q5" s="185" t="str">
        <f>'(1) Detaljerte budsjetter'!R3</f>
        <v/>
      </c>
      <c r="R5" s="185" t="str">
        <f>'(1) Detaljerte budsjetter'!S3</f>
        <v/>
      </c>
      <c r="S5" s="185" t="str">
        <f>'(1) Detaljerte budsjetter'!T3</f>
        <v/>
      </c>
      <c r="T5" s="185" t="str">
        <f>'(1) Detaljerte budsjetter'!U3</f>
        <v/>
      </c>
      <c r="U5" s="185" t="str">
        <f>'(1) Detaljerte budsjetter'!V3</f>
        <v/>
      </c>
      <c r="V5" s="185" t="str">
        <f>'(1) Detaljerte budsjetter'!W3</f>
        <v/>
      </c>
      <c r="W5" s="185" t="str">
        <f>'(1) Detaljerte budsjetter'!X3</f>
        <v/>
      </c>
      <c r="X5" s="185" t="str">
        <f>'(1) Detaljerte budsjetter'!Y3</f>
        <v/>
      </c>
      <c r="Y5" s="185" t="str">
        <f>'(1) Detaljerte budsjetter'!Z3</f>
        <v/>
      </c>
      <c r="Z5" s="185" t="str">
        <f>'(1) Detaljerte budsjetter'!AA3</f>
        <v/>
      </c>
      <c r="AA5" s="185" t="str">
        <f>'(1) Detaljerte budsjetter'!AB3</f>
        <v/>
      </c>
      <c r="AB5" s="185" t="str">
        <f>'(1) Detaljerte budsjetter'!AC3</f>
        <v/>
      </c>
      <c r="AC5" s="185" t="str">
        <f>'(1) Detaljerte budsjetter'!AD3</f>
        <v/>
      </c>
      <c r="AD5" s="185" t="str">
        <f>'(1) Detaljerte budsjetter'!AE3</f>
        <v/>
      </c>
      <c r="AE5" s="185" t="str">
        <f>'(1) Detaljerte budsjetter'!AF3</f>
        <v/>
      </c>
      <c r="AF5" s="185" t="str">
        <f>'(1) Detaljerte budsjetter'!AG3</f>
        <v/>
      </c>
      <c r="AG5" s="185" t="str">
        <f>'(1) Detaljerte budsjetter'!AH3</f>
        <v/>
      </c>
      <c r="AH5" s="185" t="str">
        <f>'(1) Detaljerte budsjetter'!AI3</f>
        <v/>
      </c>
      <c r="AI5" s="185" t="str">
        <f>'(1) Detaljerte budsjetter'!AJ3</f>
        <v/>
      </c>
      <c r="AJ5" s="185" t="str">
        <f>'(1) Detaljerte budsjetter'!AK3</f>
        <v/>
      </c>
      <c r="AK5" s="185" t="str">
        <f>'(1) Detaljerte budsjetter'!AL3</f>
        <v/>
      </c>
      <c r="AL5" s="185" t="str">
        <f>'(1) Detaljerte budsjetter'!AM3</f>
        <v/>
      </c>
      <c r="AM5" s="185" t="str">
        <f>'(1) Detaljerte budsjetter'!AN3</f>
        <v/>
      </c>
      <c r="AN5" s="185" t="str">
        <f>'(1) Detaljerte budsjetter'!AO3</f>
        <v/>
      </c>
      <c r="AO5" s="185" t="str">
        <f>'(1) Detaljerte budsjetter'!AP3</f>
        <v/>
      </c>
      <c r="AP5" s="185" t="str">
        <f>'(1) Detaljerte budsjetter'!AQ3</f>
        <v/>
      </c>
      <c r="AQ5" s="185" t="str">
        <f>'(1) Detaljerte budsjetter'!AR3</f>
        <v/>
      </c>
      <c r="AR5" s="185" t="str">
        <f>'(1) Detaljerte budsjetter'!AS3</f>
        <v/>
      </c>
      <c r="AS5" s="185" t="str">
        <f>'(1) Detaljerte budsjetter'!AT3</f>
        <v/>
      </c>
      <c r="AT5" s="185" t="str">
        <f>'(1) Detaljerte budsjetter'!AU3</f>
        <v/>
      </c>
      <c r="AU5" s="185" t="str">
        <f>'(1) Detaljerte budsjetter'!AV3</f>
        <v/>
      </c>
      <c r="AV5" s="185" t="str">
        <f>'(1) Detaljerte budsjetter'!AW3</f>
        <v/>
      </c>
      <c r="AW5" s="185" t="str">
        <f>'(1) Detaljerte budsjetter'!AX3</f>
        <v/>
      </c>
      <c r="AX5" s="185" t="str">
        <f>'(1) Detaljerte budsjetter'!AY3</f>
        <v/>
      </c>
      <c r="AY5" s="185" t="str">
        <f>'(1) Detaljerte budsjetter'!AZ3</f>
        <v/>
      </c>
      <c r="AZ5" s="185" t="str">
        <f>'(1) Detaljerte budsjetter'!BA3</f>
        <v/>
      </c>
      <c r="BA5" s="185" t="str">
        <f>'(1) Detaljerte budsjetter'!BB3</f>
        <v/>
      </c>
      <c r="BB5" s="185" t="str">
        <f>'(1) Detaljerte budsjetter'!BC3</f>
        <v/>
      </c>
      <c r="BC5" s="185" t="str">
        <f>'(1) Detaljerte budsjetter'!BD3</f>
        <v/>
      </c>
      <c r="BD5" s="185" t="str">
        <f>'(1) Detaljerte budsjetter'!BE3</f>
        <v/>
      </c>
    </row>
    <row r="6" spans="3:56" x14ac:dyDescent="0.25">
      <c r="C6" t="s">
        <v>164</v>
      </c>
    </row>
    <row r="7" spans="3:56" x14ac:dyDescent="0.25">
      <c r="C7" t="s">
        <v>168</v>
      </c>
    </row>
    <row r="9" spans="3:56" x14ac:dyDescent="0.25">
      <c r="C9" s="1" t="s">
        <v>70</v>
      </c>
      <c r="D9" s="1" t="s">
        <v>103</v>
      </c>
      <c r="E9" s="1"/>
      <c r="F9" s="1"/>
      <c r="G9" s="1" t="s">
        <v>51</v>
      </c>
    </row>
    <row r="10" spans="3:56" x14ac:dyDescent="0.25">
      <c r="C10" s="26" t="s">
        <v>11</v>
      </c>
      <c r="D10" s="82" t="s">
        <v>235</v>
      </c>
      <c r="E10" s="83"/>
      <c r="F10" s="84"/>
      <c r="G10" s="85" t="str">
        <f>VLOOKUP($C$10,'Forutsetninger ENOVA (skjules)'!$K$1:$CJ$6,MATCH('(1) Detaljerte budsjetter'!H1,'Forutsetninger ENOVA (skjules)'!$K$1:$CJ$1))</f>
        <v>(2) Ikke-kvotepliktig utslipp</v>
      </c>
      <c r="H10" s="85" t="str">
        <f>VLOOKUP($C$10,'Forutsetninger ENOVA (skjules)'!$K$1:$CJ$6,MATCH('(1) Detaljerte budsjetter'!I1,'Forutsetninger ENOVA (skjules)'!$K$1:$CJ$1))</f>
        <v>(2) Ikke-kvotepliktig utslipp</v>
      </c>
      <c r="I10" s="85" t="str">
        <f>VLOOKUP($C$10,'Forutsetninger ENOVA (skjules)'!$K$1:$CJ$6,MATCH('(1) Detaljerte budsjetter'!J1,'Forutsetninger ENOVA (skjules)'!$K$1:$CJ$1))</f>
        <v>(2) Ikke-kvotepliktig utslipp</v>
      </c>
      <c r="J10" s="85" t="str">
        <f>VLOOKUP($C$10,'Forutsetninger ENOVA (skjules)'!$K$1:$CJ$6,MATCH('(1) Detaljerte budsjetter'!K1,'Forutsetninger ENOVA (skjules)'!$K$1:$CJ$1))</f>
        <v>(2) Ikke-kvotepliktig utslipp</v>
      </c>
      <c r="K10" s="85" t="str">
        <f>VLOOKUP($C$10,'Forutsetninger ENOVA (skjules)'!$K$1:$CJ$6,MATCH('(1) Detaljerte budsjetter'!L1,'Forutsetninger ENOVA (skjules)'!$K$1:$CJ$1))</f>
        <v>(2) Ikke-kvotepliktig utslipp</v>
      </c>
      <c r="L10" s="85" t="str">
        <f>VLOOKUP($C$10,'Forutsetninger ENOVA (skjules)'!$K$1:$CJ$6,MATCH('(1) Detaljerte budsjetter'!M1,'Forutsetninger ENOVA (skjules)'!$K$1:$CJ$1))</f>
        <v>(2) Ikke-kvotepliktig utslipp</v>
      </c>
      <c r="M10" s="85" t="str">
        <f>VLOOKUP($C$10,'Forutsetninger ENOVA (skjules)'!$K$1:$CJ$6,MATCH('(1) Detaljerte budsjetter'!N1,'Forutsetninger ENOVA (skjules)'!$K$1:$CJ$1))</f>
        <v>(2) Ikke-kvotepliktig utslipp</v>
      </c>
      <c r="N10" s="85" t="str">
        <f>VLOOKUP($C$10,'Forutsetninger ENOVA (skjules)'!$K$1:$CJ$6,MATCH('(1) Detaljerte budsjetter'!O1,'Forutsetninger ENOVA (skjules)'!$K$1:$CJ$1))</f>
        <v>(2) Ikke-kvotepliktig utslipp</v>
      </c>
      <c r="O10" s="85" t="str">
        <f>VLOOKUP($C$10,'Forutsetninger ENOVA (skjules)'!$K$1:$CJ$6,MATCH('(1) Detaljerte budsjetter'!P1,'Forutsetninger ENOVA (skjules)'!$K$1:$CJ$1))</f>
        <v>(2) Ikke-kvotepliktig utslipp</v>
      </c>
      <c r="P10" s="85" t="str">
        <f>VLOOKUP($C$10,'Forutsetninger ENOVA (skjules)'!$K$1:$CJ$6,MATCH('(1) Detaljerte budsjetter'!Q1,'Forutsetninger ENOVA (skjules)'!$K$1:$CJ$1))</f>
        <v>(2) Ikke-kvotepliktig utslipp</v>
      </c>
      <c r="Q10" s="85" t="str">
        <f>VLOOKUP($C$10,'Forutsetninger ENOVA (skjules)'!$K$1:$CJ$6,MATCH('(1) Detaljerte budsjetter'!R1,'Forutsetninger ENOVA (skjules)'!$K$1:$CJ$1))</f>
        <v>(2) Ikke-kvotepliktig utslipp</v>
      </c>
      <c r="R10" s="85" t="str">
        <f>VLOOKUP($C$10,'Forutsetninger ENOVA (skjules)'!$K$1:$CJ$6,MATCH('(1) Detaljerte budsjetter'!S1,'Forutsetninger ENOVA (skjules)'!$K$1:$CJ$1))</f>
        <v>(2) Ikke-kvotepliktig utslipp</v>
      </c>
      <c r="S10" s="85" t="str">
        <f>VLOOKUP($C$10,'Forutsetninger ENOVA (skjules)'!$K$1:$CJ$6,MATCH('(1) Detaljerte budsjetter'!T1,'Forutsetninger ENOVA (skjules)'!$K$1:$CJ$1))</f>
        <v>(2) Ikke-kvotepliktig utslipp</v>
      </c>
      <c r="T10" s="85" t="str">
        <f>VLOOKUP($C$10,'Forutsetninger ENOVA (skjules)'!$K$1:$CJ$6,MATCH('(1) Detaljerte budsjetter'!U1,'Forutsetninger ENOVA (skjules)'!$K$1:$CJ$1))</f>
        <v>(2) Ikke-kvotepliktig utslipp</v>
      </c>
      <c r="U10" s="85" t="str">
        <f>VLOOKUP($C$10,'Forutsetninger ENOVA (skjules)'!$K$1:$CJ$6,MATCH('(1) Detaljerte budsjetter'!V1,'Forutsetninger ENOVA (skjules)'!$K$1:$CJ$1))</f>
        <v>(2) Ikke-kvotepliktig utslipp</v>
      </c>
      <c r="V10" s="85" t="str">
        <f>VLOOKUP($C$10,'Forutsetninger ENOVA (skjules)'!$K$1:$CJ$6,MATCH('(1) Detaljerte budsjetter'!W1,'Forutsetninger ENOVA (skjules)'!$K$1:$CJ$1))</f>
        <v>(2) Ikke-kvotepliktig utslipp</v>
      </c>
      <c r="W10" s="85" t="str">
        <f>VLOOKUP($C$10,'Forutsetninger ENOVA (skjules)'!$K$1:$CJ$6,MATCH('(1) Detaljerte budsjetter'!X1,'Forutsetninger ENOVA (skjules)'!$K$1:$CJ$1))</f>
        <v>(2) Ikke-kvotepliktig utslipp</v>
      </c>
      <c r="X10" s="85" t="str">
        <f>VLOOKUP($C$10,'Forutsetninger ENOVA (skjules)'!$K$1:$CJ$6,MATCH('(1) Detaljerte budsjetter'!Y1,'Forutsetninger ENOVA (skjules)'!$K$1:$CJ$1))</f>
        <v>(2) Ikke-kvotepliktig utslipp</v>
      </c>
      <c r="Y10" s="85" t="str">
        <f>VLOOKUP($C$10,'Forutsetninger ENOVA (skjules)'!$K$1:$CJ$6,MATCH('(1) Detaljerte budsjetter'!Z1,'Forutsetninger ENOVA (skjules)'!$K$1:$CJ$1))</f>
        <v>(2) Ikke-kvotepliktig utslipp</v>
      </c>
      <c r="Z10" s="85" t="str">
        <f>VLOOKUP($C$10,'Forutsetninger ENOVA (skjules)'!$K$1:$CJ$6,MATCH('(1) Detaljerte budsjetter'!AA1,'Forutsetninger ENOVA (skjules)'!$K$1:$CJ$1))</f>
        <v>(2) Ikke-kvotepliktig utslipp</v>
      </c>
      <c r="AA10" s="85" t="str">
        <f>VLOOKUP($C$10,'Forutsetninger ENOVA (skjules)'!$K$1:$CJ$6,MATCH('(1) Detaljerte budsjetter'!AB1,'Forutsetninger ENOVA (skjules)'!$K$1:$CJ$1))</f>
        <v>(2) Ikke-kvotepliktig utslipp</v>
      </c>
      <c r="AB10" s="85" t="str">
        <f>VLOOKUP($C$10,'Forutsetninger ENOVA (skjules)'!$K$1:$CJ$6,MATCH('(1) Detaljerte budsjetter'!AC1,'Forutsetninger ENOVA (skjules)'!$K$1:$CJ$1))</f>
        <v>(2) Ikke-kvotepliktig utslipp</v>
      </c>
      <c r="AC10" s="85" t="str">
        <f>VLOOKUP($C$10,'Forutsetninger ENOVA (skjules)'!$K$1:$CJ$6,MATCH('(1) Detaljerte budsjetter'!AD1,'Forutsetninger ENOVA (skjules)'!$K$1:$CJ$1))</f>
        <v>(2) Ikke-kvotepliktig utslipp</v>
      </c>
      <c r="AD10" s="85" t="str">
        <f>VLOOKUP($C$10,'Forutsetninger ENOVA (skjules)'!$K$1:$CJ$6,MATCH('(1) Detaljerte budsjetter'!AE1,'Forutsetninger ENOVA (skjules)'!$K$1:$CJ$1))</f>
        <v>(2) Ikke-kvotepliktig utslipp</v>
      </c>
      <c r="AE10" s="85" t="str">
        <f>VLOOKUP($C$10,'Forutsetninger ENOVA (skjules)'!$K$1:$CJ$6,MATCH('(1) Detaljerte budsjetter'!AF1,'Forutsetninger ENOVA (skjules)'!$K$1:$CJ$1))</f>
        <v>(2) Ikke-kvotepliktig utslipp</v>
      </c>
      <c r="AF10" s="85" t="str">
        <f>VLOOKUP($C$10,'Forutsetninger ENOVA (skjules)'!$K$1:$CJ$6,MATCH('(1) Detaljerte budsjetter'!AG1,'Forutsetninger ENOVA (skjules)'!$K$1:$CJ$1))</f>
        <v>(2) Ikke-kvotepliktig utslipp</v>
      </c>
      <c r="AG10" s="85" t="str">
        <f>VLOOKUP($C$10,'Forutsetninger ENOVA (skjules)'!$K$1:$CJ$6,MATCH('(1) Detaljerte budsjetter'!AH1,'Forutsetninger ENOVA (skjules)'!$K$1:$CJ$1))</f>
        <v>(2) Ikke-kvotepliktig utslipp</v>
      </c>
      <c r="AH10" s="85" t="str">
        <f>VLOOKUP($C$10,'Forutsetninger ENOVA (skjules)'!$K$1:$CJ$6,MATCH('(1) Detaljerte budsjetter'!AI1,'Forutsetninger ENOVA (skjules)'!$K$1:$CJ$1))</f>
        <v>(2) Ikke-kvotepliktig utslipp</v>
      </c>
      <c r="AI10" s="85" t="str">
        <f>VLOOKUP($C$10,'Forutsetninger ENOVA (skjules)'!$K$1:$CJ$6,MATCH('(1) Detaljerte budsjetter'!AJ1,'Forutsetninger ENOVA (skjules)'!$K$1:$CJ$1))</f>
        <v>(2) Ikke-kvotepliktig utslipp</v>
      </c>
      <c r="AJ10" s="85" t="str">
        <f>VLOOKUP($C$10,'Forutsetninger ENOVA (skjules)'!$K$1:$CJ$6,MATCH('(1) Detaljerte budsjetter'!AK1,'Forutsetninger ENOVA (skjules)'!$K$1:$CJ$1))</f>
        <v>(2) Ikke-kvotepliktig utslipp</v>
      </c>
      <c r="AK10" s="85" t="str">
        <f>VLOOKUP($C$10,'Forutsetninger ENOVA (skjules)'!$K$1:$CJ$6,MATCH('(1) Detaljerte budsjetter'!AL1,'Forutsetninger ENOVA (skjules)'!$K$1:$CJ$1))</f>
        <v>(2) Ikke-kvotepliktig utslipp</v>
      </c>
      <c r="AL10" s="85" t="str">
        <f>VLOOKUP($C$10,'Forutsetninger ENOVA (skjules)'!$K$1:$CJ$6,MATCH('(1) Detaljerte budsjetter'!AM1,'Forutsetninger ENOVA (skjules)'!$K$1:$CJ$1))</f>
        <v>(2) Ikke-kvotepliktig utslipp</v>
      </c>
      <c r="AM10" s="85" t="str">
        <f>VLOOKUP($C$10,'Forutsetninger ENOVA (skjules)'!$K$1:$CJ$6,MATCH('(1) Detaljerte budsjetter'!AN1,'Forutsetninger ENOVA (skjules)'!$K$1:$CJ$1))</f>
        <v>(2) Ikke-kvotepliktig utslipp</v>
      </c>
      <c r="AN10" s="85" t="str">
        <f>VLOOKUP($C$10,'Forutsetninger ENOVA (skjules)'!$K$1:$CJ$6,MATCH('(1) Detaljerte budsjetter'!AO1,'Forutsetninger ENOVA (skjules)'!$K$1:$CJ$1))</f>
        <v>(2) Ikke-kvotepliktig utslipp</v>
      </c>
      <c r="AO10" s="85" t="str">
        <f>VLOOKUP($C$10,'Forutsetninger ENOVA (skjules)'!$K$1:$CJ$6,MATCH('(1) Detaljerte budsjetter'!AP1,'Forutsetninger ENOVA (skjules)'!$K$1:$CJ$1))</f>
        <v>(2) Ikke-kvotepliktig utslipp</v>
      </c>
      <c r="AP10" s="85" t="str">
        <f>VLOOKUP($C$10,'Forutsetninger ENOVA (skjules)'!$K$1:$CJ$6,MATCH('(1) Detaljerte budsjetter'!AQ1,'Forutsetninger ENOVA (skjules)'!$K$1:$CJ$1))</f>
        <v>(2) Ikke-kvotepliktig utslipp</v>
      </c>
      <c r="AQ10" s="85" t="str">
        <f>VLOOKUP($C$10,'Forutsetninger ENOVA (skjules)'!$K$1:$CJ$6,MATCH('(1) Detaljerte budsjetter'!AR1,'Forutsetninger ENOVA (skjules)'!$K$1:$CJ$1))</f>
        <v>(2) Ikke-kvotepliktig utslipp</v>
      </c>
      <c r="AR10" s="85" t="str">
        <f>VLOOKUP($C$10,'Forutsetninger ENOVA (skjules)'!$K$1:$CJ$6,MATCH('(1) Detaljerte budsjetter'!AS1,'Forutsetninger ENOVA (skjules)'!$K$1:$CJ$1))</f>
        <v>(2) Ikke-kvotepliktig utslipp</v>
      </c>
      <c r="AS10" s="85" t="str">
        <f>VLOOKUP($C$10,'Forutsetninger ENOVA (skjules)'!$K$1:$CJ$6,MATCH('(1) Detaljerte budsjetter'!AT1,'Forutsetninger ENOVA (skjules)'!$K$1:$CJ$1))</f>
        <v>(2) Ikke-kvotepliktig utslipp</v>
      </c>
      <c r="AT10" s="85" t="str">
        <f>VLOOKUP($C$10,'Forutsetninger ENOVA (skjules)'!$K$1:$CJ$6,MATCH('(1) Detaljerte budsjetter'!AU1,'Forutsetninger ENOVA (skjules)'!$K$1:$CJ$1))</f>
        <v>(2) Ikke-kvotepliktig utslipp</v>
      </c>
      <c r="AU10" s="85" t="str">
        <f>VLOOKUP($C$10,'Forutsetninger ENOVA (skjules)'!$K$1:$CJ$6,MATCH('(1) Detaljerte budsjetter'!AV1,'Forutsetninger ENOVA (skjules)'!$K$1:$CJ$1))</f>
        <v>(2) Ikke-kvotepliktig utslipp</v>
      </c>
      <c r="AV10" s="85" t="str">
        <f>VLOOKUP($C$10,'Forutsetninger ENOVA (skjules)'!$K$1:$CJ$6,MATCH('(1) Detaljerte budsjetter'!AW1,'Forutsetninger ENOVA (skjules)'!$K$1:$CJ$1))</f>
        <v>(2) Ikke-kvotepliktig utslipp</v>
      </c>
      <c r="AW10" s="85" t="str">
        <f>VLOOKUP($C$10,'Forutsetninger ENOVA (skjules)'!$K$1:$CJ$6,MATCH('(1) Detaljerte budsjetter'!AX1,'Forutsetninger ENOVA (skjules)'!$K$1:$CJ$1))</f>
        <v>(2) Ikke-kvotepliktig utslipp</v>
      </c>
      <c r="AX10" s="85" t="str">
        <f>VLOOKUP($C$10,'Forutsetninger ENOVA (skjules)'!$K$1:$CJ$6,MATCH('(1) Detaljerte budsjetter'!AY1,'Forutsetninger ENOVA (skjules)'!$K$1:$CJ$1))</f>
        <v>(2) Ikke-kvotepliktig utslipp</v>
      </c>
      <c r="AY10" s="85" t="str">
        <f>VLOOKUP($C$10,'Forutsetninger ENOVA (skjules)'!$K$1:$CJ$6,MATCH('(1) Detaljerte budsjetter'!AZ1,'Forutsetninger ENOVA (skjules)'!$K$1:$CJ$1))</f>
        <v>(2) Ikke-kvotepliktig utslipp</v>
      </c>
      <c r="AZ10" s="85" t="str">
        <f>VLOOKUP($C$10,'Forutsetninger ENOVA (skjules)'!$K$1:$CJ$6,MATCH('(1) Detaljerte budsjetter'!BA1,'Forutsetninger ENOVA (skjules)'!$K$1:$CJ$1))</f>
        <v>(2) Ikke-kvotepliktig utslipp</v>
      </c>
      <c r="BA10" s="85" t="str">
        <f>VLOOKUP($C$10,'Forutsetninger ENOVA (skjules)'!$K$1:$CJ$6,MATCH('(1) Detaljerte budsjetter'!BB1,'Forutsetninger ENOVA (skjules)'!$K$1:$CJ$1))</f>
        <v>(2) Ikke-kvotepliktig utslipp</v>
      </c>
      <c r="BB10" s="85" t="str">
        <f>VLOOKUP($C$10,'Forutsetninger ENOVA (skjules)'!$K$1:$CJ$6,MATCH('(1) Detaljerte budsjetter'!BC1,'Forutsetninger ENOVA (skjules)'!$K$1:$CJ$1))</f>
        <v>(2) Ikke-kvotepliktig utslipp</v>
      </c>
      <c r="BC10" s="85" t="str">
        <f>VLOOKUP($C$10,'Forutsetninger ENOVA (skjules)'!$K$1:$CJ$6,MATCH('(1) Detaljerte budsjetter'!BD1,'Forutsetninger ENOVA (skjules)'!$K$1:$CJ$1))</f>
        <v>(2) Ikke-kvotepliktig utslipp</v>
      </c>
      <c r="BD10" s="85" t="str">
        <f>VLOOKUP($C$10,'Forutsetninger ENOVA (skjules)'!$K$1:$CJ$6,MATCH('(1) Detaljerte budsjetter'!BE1,'Forutsetninger ENOVA (skjules)'!$K$1:$CJ$1))</f>
        <v>(2) Ikke-kvotepliktig utslipp</v>
      </c>
    </row>
    <row r="11" spans="3:56" x14ac:dyDescent="0.25">
      <c r="C11" s="26" t="s">
        <v>241</v>
      </c>
      <c r="D11" s="212" t="s">
        <v>242</v>
      </c>
      <c r="E11" s="86"/>
      <c r="F11" s="8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</row>
    <row r="12" spans="3:56" x14ac:dyDescent="0.25">
      <c r="C12" s="26" t="s">
        <v>243</v>
      </c>
      <c r="D12" s="212" t="s">
        <v>244</v>
      </c>
      <c r="E12" s="86"/>
      <c r="F12" s="87"/>
      <c r="G12" s="26"/>
      <c r="H12" s="26"/>
      <c r="I12" s="26"/>
      <c r="J12" s="27"/>
      <c r="K12" s="27"/>
      <c r="L12" s="27"/>
      <c r="M12" s="27"/>
      <c r="N12" s="27"/>
      <c r="O12" s="27"/>
      <c r="P12" s="27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</row>
    <row r="13" spans="3:56" x14ac:dyDescent="0.25">
      <c r="C13" s="26" t="s">
        <v>245</v>
      </c>
      <c r="D13" s="212" t="s">
        <v>246</v>
      </c>
      <c r="E13" s="86"/>
      <c r="F13" s="8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</row>
    <row r="14" spans="3:56" x14ac:dyDescent="0.25">
      <c r="C14" s="26" t="s">
        <v>247</v>
      </c>
      <c r="D14" s="212" t="s">
        <v>248</v>
      </c>
      <c r="E14" s="86"/>
      <c r="F14" s="8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3:56" x14ac:dyDescent="0.25">
      <c r="C15" s="26" t="s">
        <v>249</v>
      </c>
      <c r="D15" s="212" t="s">
        <v>250</v>
      </c>
      <c r="E15" s="86"/>
      <c r="F15" s="8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</row>
    <row r="16" spans="3:56" ht="30" x14ac:dyDescent="0.25">
      <c r="C16" s="26" t="s">
        <v>251</v>
      </c>
      <c r="D16" s="212" t="s">
        <v>252</v>
      </c>
      <c r="E16" s="86"/>
      <c r="F16" s="8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</row>
    <row r="17" spans="3:56" x14ac:dyDescent="0.25">
      <c r="C17" s="26" t="s">
        <v>253</v>
      </c>
      <c r="D17" s="26" t="s">
        <v>254</v>
      </c>
      <c r="E17" s="86"/>
      <c r="F17" s="87"/>
      <c r="G17" s="27"/>
      <c r="H17" s="27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</row>
    <row r="18" spans="3:56" x14ac:dyDescent="0.25">
      <c r="C18" s="26"/>
      <c r="D18" s="26"/>
      <c r="E18" s="86"/>
      <c r="F18" s="8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</row>
    <row r="19" spans="3:56" x14ac:dyDescent="0.25">
      <c r="C19" s="26"/>
      <c r="D19" s="26"/>
      <c r="E19" s="86"/>
      <c r="F19" s="8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</row>
    <row r="20" spans="3:56" x14ac:dyDescent="0.25">
      <c r="C20" s="26"/>
      <c r="D20" s="26"/>
      <c r="E20" s="86"/>
      <c r="F20" s="8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</row>
    <row r="21" spans="3:56" x14ac:dyDescent="0.25">
      <c r="C21" s="26"/>
      <c r="D21" s="26"/>
      <c r="E21" s="86"/>
      <c r="F21" s="8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</row>
    <row r="22" spans="3:56" x14ac:dyDescent="0.25">
      <c r="C22" s="26"/>
      <c r="D22" s="26"/>
      <c r="E22" s="86"/>
      <c r="F22" s="8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</row>
    <row r="23" spans="3:56" x14ac:dyDescent="0.25">
      <c r="C23" s="26"/>
      <c r="D23" s="26"/>
      <c r="E23" s="86"/>
      <c r="F23" s="8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</row>
    <row r="24" spans="3:56" x14ac:dyDescent="0.25">
      <c r="C24" s="26"/>
      <c r="D24" s="26"/>
      <c r="E24" s="86"/>
      <c r="F24" s="8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</row>
    <row r="25" spans="3:56" x14ac:dyDescent="0.25">
      <c r="C25" s="26"/>
      <c r="D25" s="26"/>
      <c r="E25" s="86"/>
      <c r="F25" s="8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</row>
    <row r="26" spans="3:56" x14ac:dyDescent="0.25">
      <c r="C26" s="26"/>
      <c r="D26" s="26"/>
      <c r="E26" s="86"/>
      <c r="F26" s="8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</row>
    <row r="27" spans="3:56" x14ac:dyDescent="0.25">
      <c r="C27" s="26"/>
      <c r="D27" s="26"/>
      <c r="E27" s="86"/>
      <c r="F27" s="8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spans="3:56" x14ac:dyDescent="0.25">
      <c r="C28" s="26"/>
      <c r="D28" s="26"/>
      <c r="E28" s="86"/>
      <c r="F28" s="8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</row>
    <row r="29" spans="3:56" x14ac:dyDescent="0.25">
      <c r="C29" s="26"/>
      <c r="D29" s="26"/>
      <c r="E29" s="86"/>
      <c r="F29" s="8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50" spans="3:56" ht="18.75" x14ac:dyDescent="0.3">
      <c r="C50" s="51" t="s">
        <v>204</v>
      </c>
    </row>
    <row r="51" spans="3:56" x14ac:dyDescent="0.25">
      <c r="C51" t="s">
        <v>165</v>
      </c>
    </row>
    <row r="52" spans="3:56" x14ac:dyDescent="0.25">
      <c r="C52" t="s">
        <v>168</v>
      </c>
    </row>
    <row r="54" spans="3:56" x14ac:dyDescent="0.25">
      <c r="C54" s="1" t="s">
        <v>9</v>
      </c>
      <c r="D54" s="1" t="s">
        <v>103</v>
      </c>
      <c r="E54" s="1"/>
      <c r="F54" s="1"/>
      <c r="G54" s="1" t="s">
        <v>51</v>
      </c>
    </row>
    <row r="55" spans="3:56" x14ac:dyDescent="0.25">
      <c r="C55" s="28" t="s">
        <v>11</v>
      </c>
      <c r="D55" s="95" t="s">
        <v>235</v>
      </c>
      <c r="E55" s="83"/>
      <c r="F55" s="96"/>
      <c r="G55" s="85" t="str">
        <f>VLOOKUP($C$55,'Forutsetninger ENOVA (skjules)'!$K$1:$CJ$6,MATCH('(1) Detaljerte budsjetter'!H1,'Forutsetninger ENOVA (skjules)'!$K$1:$CJ$1))</f>
        <v>(2) Ikke-kvotepliktig utslipp</v>
      </c>
      <c r="H55" s="85" t="str">
        <f>VLOOKUP($C$55,'Forutsetninger ENOVA (skjules)'!$K$1:$CJ$6,MATCH('(1) Detaljerte budsjetter'!I1,'Forutsetninger ENOVA (skjules)'!$K$1:$CJ$1))</f>
        <v>(2) Ikke-kvotepliktig utslipp</v>
      </c>
      <c r="I55" s="85" t="str">
        <f>VLOOKUP($C$55,'Forutsetninger ENOVA (skjules)'!$K$1:$CJ$6,MATCH('(1) Detaljerte budsjetter'!J1,'Forutsetninger ENOVA (skjules)'!$K$1:$CJ$1))</f>
        <v>(2) Ikke-kvotepliktig utslipp</v>
      </c>
      <c r="J55" s="85" t="str">
        <f>VLOOKUP($C$55,'Forutsetninger ENOVA (skjules)'!$K$1:$CJ$6,MATCH('(1) Detaljerte budsjetter'!K1,'Forutsetninger ENOVA (skjules)'!$K$1:$CJ$1))</f>
        <v>(2) Ikke-kvotepliktig utslipp</v>
      </c>
      <c r="K55" s="85" t="str">
        <f>VLOOKUP($C$55,'Forutsetninger ENOVA (skjules)'!$K$1:$CJ$6,MATCH('(1) Detaljerte budsjetter'!L1,'Forutsetninger ENOVA (skjules)'!$K$1:$CJ$1))</f>
        <v>(2) Ikke-kvotepliktig utslipp</v>
      </c>
      <c r="L55" s="85" t="str">
        <f>VLOOKUP($C$55,'Forutsetninger ENOVA (skjules)'!$K$1:$CJ$6,MATCH('(1) Detaljerte budsjetter'!M1,'Forutsetninger ENOVA (skjules)'!$K$1:$CJ$1))</f>
        <v>(2) Ikke-kvotepliktig utslipp</v>
      </c>
      <c r="M55" s="85" t="str">
        <f>VLOOKUP($C$55,'Forutsetninger ENOVA (skjules)'!$K$1:$CJ$6,MATCH('(1) Detaljerte budsjetter'!N1,'Forutsetninger ENOVA (skjules)'!$K$1:$CJ$1))</f>
        <v>(2) Ikke-kvotepliktig utslipp</v>
      </c>
      <c r="N55" s="85" t="str">
        <f>VLOOKUP($C$55,'Forutsetninger ENOVA (skjules)'!$K$1:$CJ$6,MATCH('(1) Detaljerte budsjetter'!O1,'Forutsetninger ENOVA (skjules)'!$K$1:$CJ$1))</f>
        <v>(2) Ikke-kvotepliktig utslipp</v>
      </c>
      <c r="O55" s="85" t="str">
        <f>VLOOKUP($C$55,'Forutsetninger ENOVA (skjules)'!$K$1:$CJ$6,MATCH('(1) Detaljerte budsjetter'!P1,'Forutsetninger ENOVA (skjules)'!$K$1:$CJ$1))</f>
        <v>(2) Ikke-kvotepliktig utslipp</v>
      </c>
      <c r="P55" s="85" t="str">
        <f>VLOOKUP($C$55,'Forutsetninger ENOVA (skjules)'!$K$1:$CJ$6,MATCH('(1) Detaljerte budsjetter'!Q1,'Forutsetninger ENOVA (skjules)'!$K$1:$CJ$1))</f>
        <v>(2) Ikke-kvotepliktig utslipp</v>
      </c>
      <c r="Q55" s="85" t="str">
        <f>VLOOKUP($C$55,'Forutsetninger ENOVA (skjules)'!$K$1:$CJ$6,MATCH('(1) Detaljerte budsjetter'!R1,'Forutsetninger ENOVA (skjules)'!$K$1:$CJ$1))</f>
        <v>(2) Ikke-kvotepliktig utslipp</v>
      </c>
      <c r="R55" s="85" t="str">
        <f>VLOOKUP($C$55,'Forutsetninger ENOVA (skjules)'!$K$1:$CJ$6,MATCH('(1) Detaljerte budsjetter'!S1,'Forutsetninger ENOVA (skjules)'!$K$1:$CJ$1))</f>
        <v>(2) Ikke-kvotepliktig utslipp</v>
      </c>
      <c r="S55" s="85" t="str">
        <f>VLOOKUP($C$55,'Forutsetninger ENOVA (skjules)'!$K$1:$CJ$6,MATCH('(1) Detaljerte budsjetter'!T1,'Forutsetninger ENOVA (skjules)'!$K$1:$CJ$1))</f>
        <v>(2) Ikke-kvotepliktig utslipp</v>
      </c>
      <c r="T55" s="85" t="str">
        <f>VLOOKUP($C$55,'Forutsetninger ENOVA (skjules)'!$K$1:$CJ$6,MATCH('(1) Detaljerte budsjetter'!U1,'Forutsetninger ENOVA (skjules)'!$K$1:$CJ$1))</f>
        <v>(2) Ikke-kvotepliktig utslipp</v>
      </c>
      <c r="U55" s="85" t="str">
        <f>VLOOKUP($C$55,'Forutsetninger ENOVA (skjules)'!$K$1:$CJ$6,MATCH('(1) Detaljerte budsjetter'!V1,'Forutsetninger ENOVA (skjules)'!$K$1:$CJ$1))</f>
        <v>(2) Ikke-kvotepliktig utslipp</v>
      </c>
      <c r="V55" s="85" t="str">
        <f>VLOOKUP($C$55,'Forutsetninger ENOVA (skjules)'!$K$1:$CJ$6,MATCH('(1) Detaljerte budsjetter'!W1,'Forutsetninger ENOVA (skjules)'!$K$1:$CJ$1))</f>
        <v>(2) Ikke-kvotepliktig utslipp</v>
      </c>
      <c r="W55" s="85" t="str">
        <f>VLOOKUP($C$55,'Forutsetninger ENOVA (skjules)'!$K$1:$CJ$6,MATCH('(1) Detaljerte budsjetter'!X1,'Forutsetninger ENOVA (skjules)'!$K$1:$CJ$1))</f>
        <v>(2) Ikke-kvotepliktig utslipp</v>
      </c>
      <c r="X55" s="85" t="str">
        <f>VLOOKUP($C$55,'Forutsetninger ENOVA (skjules)'!$K$1:$CJ$6,MATCH('(1) Detaljerte budsjetter'!Y1,'Forutsetninger ENOVA (skjules)'!$K$1:$CJ$1))</f>
        <v>(2) Ikke-kvotepliktig utslipp</v>
      </c>
      <c r="Y55" s="85" t="str">
        <f>VLOOKUP($C$55,'Forutsetninger ENOVA (skjules)'!$K$1:$CJ$6,MATCH('(1) Detaljerte budsjetter'!Z1,'Forutsetninger ENOVA (skjules)'!$K$1:$CJ$1))</f>
        <v>(2) Ikke-kvotepliktig utslipp</v>
      </c>
      <c r="Z55" s="85" t="str">
        <f>VLOOKUP($C$55,'Forutsetninger ENOVA (skjules)'!$K$1:$CJ$6,MATCH('(1) Detaljerte budsjetter'!AA1,'Forutsetninger ENOVA (skjules)'!$K$1:$CJ$1))</f>
        <v>(2) Ikke-kvotepliktig utslipp</v>
      </c>
      <c r="AA55" s="85" t="str">
        <f>VLOOKUP($C$55,'Forutsetninger ENOVA (skjules)'!$K$1:$CJ$6,MATCH('(1) Detaljerte budsjetter'!AB1,'Forutsetninger ENOVA (skjules)'!$K$1:$CJ$1))</f>
        <v>(2) Ikke-kvotepliktig utslipp</v>
      </c>
      <c r="AB55" s="85" t="str">
        <f>VLOOKUP($C$55,'Forutsetninger ENOVA (skjules)'!$K$1:$CJ$6,MATCH('(1) Detaljerte budsjetter'!AC1,'Forutsetninger ENOVA (skjules)'!$K$1:$CJ$1))</f>
        <v>(2) Ikke-kvotepliktig utslipp</v>
      </c>
      <c r="AC55" s="85" t="str">
        <f>VLOOKUP($C$55,'Forutsetninger ENOVA (skjules)'!$K$1:$CJ$6,MATCH('(1) Detaljerte budsjetter'!AD1,'Forutsetninger ENOVA (skjules)'!$K$1:$CJ$1))</f>
        <v>(2) Ikke-kvotepliktig utslipp</v>
      </c>
      <c r="AD55" s="85" t="str">
        <f>VLOOKUP($C$55,'Forutsetninger ENOVA (skjules)'!$K$1:$CJ$6,MATCH('(1) Detaljerte budsjetter'!AE1,'Forutsetninger ENOVA (skjules)'!$K$1:$CJ$1))</f>
        <v>(2) Ikke-kvotepliktig utslipp</v>
      </c>
      <c r="AE55" s="85" t="str">
        <f>VLOOKUP($C$55,'Forutsetninger ENOVA (skjules)'!$K$1:$CJ$6,MATCH('(1) Detaljerte budsjetter'!AF1,'Forutsetninger ENOVA (skjules)'!$K$1:$CJ$1))</f>
        <v>(2) Ikke-kvotepliktig utslipp</v>
      </c>
      <c r="AF55" s="85" t="str">
        <f>VLOOKUP($C$55,'Forutsetninger ENOVA (skjules)'!$K$1:$CJ$6,MATCH('(1) Detaljerte budsjetter'!AG1,'Forutsetninger ENOVA (skjules)'!$K$1:$CJ$1))</f>
        <v>(2) Ikke-kvotepliktig utslipp</v>
      </c>
      <c r="AG55" s="85" t="str">
        <f>VLOOKUP($C$55,'Forutsetninger ENOVA (skjules)'!$K$1:$CJ$6,MATCH('(1) Detaljerte budsjetter'!AH1,'Forutsetninger ENOVA (skjules)'!$K$1:$CJ$1))</f>
        <v>(2) Ikke-kvotepliktig utslipp</v>
      </c>
      <c r="AH55" s="85" t="str">
        <f>VLOOKUP($C$55,'Forutsetninger ENOVA (skjules)'!$K$1:$CJ$6,MATCH('(1) Detaljerte budsjetter'!AI1,'Forutsetninger ENOVA (skjules)'!$K$1:$CJ$1))</f>
        <v>(2) Ikke-kvotepliktig utslipp</v>
      </c>
      <c r="AI55" s="85" t="str">
        <f>VLOOKUP($C$55,'Forutsetninger ENOVA (skjules)'!$K$1:$CJ$6,MATCH('(1) Detaljerte budsjetter'!AJ1,'Forutsetninger ENOVA (skjules)'!$K$1:$CJ$1))</f>
        <v>(2) Ikke-kvotepliktig utslipp</v>
      </c>
      <c r="AJ55" s="85" t="str">
        <f>VLOOKUP($C$55,'Forutsetninger ENOVA (skjules)'!$K$1:$CJ$6,MATCH('(1) Detaljerte budsjetter'!AK1,'Forutsetninger ENOVA (skjules)'!$K$1:$CJ$1))</f>
        <v>(2) Ikke-kvotepliktig utslipp</v>
      </c>
      <c r="AK55" s="85" t="str">
        <f>VLOOKUP($C$55,'Forutsetninger ENOVA (skjules)'!$K$1:$CJ$6,MATCH('(1) Detaljerte budsjetter'!AL1,'Forutsetninger ENOVA (skjules)'!$K$1:$CJ$1))</f>
        <v>(2) Ikke-kvotepliktig utslipp</v>
      </c>
      <c r="AL55" s="85" t="str">
        <f>VLOOKUP($C$55,'Forutsetninger ENOVA (skjules)'!$K$1:$CJ$6,MATCH('(1) Detaljerte budsjetter'!AM1,'Forutsetninger ENOVA (skjules)'!$K$1:$CJ$1))</f>
        <v>(2) Ikke-kvotepliktig utslipp</v>
      </c>
      <c r="AM55" s="85" t="str">
        <f>VLOOKUP($C$55,'Forutsetninger ENOVA (skjules)'!$K$1:$CJ$6,MATCH('(1) Detaljerte budsjetter'!AN1,'Forutsetninger ENOVA (skjules)'!$K$1:$CJ$1))</f>
        <v>(2) Ikke-kvotepliktig utslipp</v>
      </c>
      <c r="AN55" s="85" t="str">
        <f>VLOOKUP($C$55,'Forutsetninger ENOVA (skjules)'!$K$1:$CJ$6,MATCH('(1) Detaljerte budsjetter'!AO1,'Forutsetninger ENOVA (skjules)'!$K$1:$CJ$1))</f>
        <v>(2) Ikke-kvotepliktig utslipp</v>
      </c>
      <c r="AO55" s="85" t="str">
        <f>VLOOKUP($C$55,'Forutsetninger ENOVA (skjules)'!$K$1:$CJ$6,MATCH('(1) Detaljerte budsjetter'!AP1,'Forutsetninger ENOVA (skjules)'!$K$1:$CJ$1))</f>
        <v>(2) Ikke-kvotepliktig utslipp</v>
      </c>
      <c r="AP55" s="85" t="str">
        <f>VLOOKUP($C$55,'Forutsetninger ENOVA (skjules)'!$K$1:$CJ$6,MATCH('(1) Detaljerte budsjetter'!AQ1,'Forutsetninger ENOVA (skjules)'!$K$1:$CJ$1))</f>
        <v>(2) Ikke-kvotepliktig utslipp</v>
      </c>
      <c r="AQ55" s="85" t="str">
        <f>VLOOKUP($C$55,'Forutsetninger ENOVA (skjules)'!$K$1:$CJ$6,MATCH('(1) Detaljerte budsjetter'!AR1,'Forutsetninger ENOVA (skjules)'!$K$1:$CJ$1))</f>
        <v>(2) Ikke-kvotepliktig utslipp</v>
      </c>
      <c r="AR55" s="85" t="str">
        <f>VLOOKUP($C$55,'Forutsetninger ENOVA (skjules)'!$K$1:$CJ$6,MATCH('(1) Detaljerte budsjetter'!AS1,'Forutsetninger ENOVA (skjules)'!$K$1:$CJ$1))</f>
        <v>(2) Ikke-kvotepliktig utslipp</v>
      </c>
      <c r="AS55" s="85" t="str">
        <f>VLOOKUP($C$55,'Forutsetninger ENOVA (skjules)'!$K$1:$CJ$6,MATCH('(1) Detaljerte budsjetter'!AT1,'Forutsetninger ENOVA (skjules)'!$K$1:$CJ$1))</f>
        <v>(2) Ikke-kvotepliktig utslipp</v>
      </c>
      <c r="AT55" s="85" t="str">
        <f>VLOOKUP($C$55,'Forutsetninger ENOVA (skjules)'!$K$1:$CJ$6,MATCH('(1) Detaljerte budsjetter'!AU1,'Forutsetninger ENOVA (skjules)'!$K$1:$CJ$1))</f>
        <v>(2) Ikke-kvotepliktig utslipp</v>
      </c>
      <c r="AU55" s="85" t="str">
        <f>VLOOKUP($C$55,'Forutsetninger ENOVA (skjules)'!$K$1:$CJ$6,MATCH('(1) Detaljerte budsjetter'!AV1,'Forutsetninger ENOVA (skjules)'!$K$1:$CJ$1))</f>
        <v>(2) Ikke-kvotepliktig utslipp</v>
      </c>
      <c r="AV55" s="85" t="str">
        <f>VLOOKUP($C$55,'Forutsetninger ENOVA (skjules)'!$K$1:$CJ$6,MATCH('(1) Detaljerte budsjetter'!AW1,'Forutsetninger ENOVA (skjules)'!$K$1:$CJ$1))</f>
        <v>(2) Ikke-kvotepliktig utslipp</v>
      </c>
      <c r="AW55" s="85" t="str">
        <f>VLOOKUP($C$55,'Forutsetninger ENOVA (skjules)'!$K$1:$CJ$6,MATCH('(1) Detaljerte budsjetter'!AX1,'Forutsetninger ENOVA (skjules)'!$K$1:$CJ$1))</f>
        <v>(2) Ikke-kvotepliktig utslipp</v>
      </c>
      <c r="AX55" s="85" t="str">
        <f>VLOOKUP($C$55,'Forutsetninger ENOVA (skjules)'!$K$1:$CJ$6,MATCH('(1) Detaljerte budsjetter'!AY1,'Forutsetninger ENOVA (skjules)'!$K$1:$CJ$1))</f>
        <v>(2) Ikke-kvotepliktig utslipp</v>
      </c>
      <c r="AY55" s="85" t="str">
        <f>VLOOKUP($C$55,'Forutsetninger ENOVA (skjules)'!$K$1:$CJ$6,MATCH('(1) Detaljerte budsjetter'!AZ1,'Forutsetninger ENOVA (skjules)'!$K$1:$CJ$1))</f>
        <v>(2) Ikke-kvotepliktig utslipp</v>
      </c>
      <c r="AZ55" s="85" t="str">
        <f>VLOOKUP($C$55,'Forutsetninger ENOVA (skjules)'!$K$1:$CJ$6,MATCH('(1) Detaljerte budsjetter'!BA1,'Forutsetninger ENOVA (skjules)'!$K$1:$CJ$1))</f>
        <v>(2) Ikke-kvotepliktig utslipp</v>
      </c>
      <c r="BA55" s="85" t="str">
        <f>VLOOKUP($C$55,'Forutsetninger ENOVA (skjules)'!$K$1:$CJ$6,MATCH('(1) Detaljerte budsjetter'!BB1,'Forutsetninger ENOVA (skjules)'!$K$1:$CJ$1))</f>
        <v>(2) Ikke-kvotepliktig utslipp</v>
      </c>
      <c r="BB55" s="85" t="str">
        <f>VLOOKUP($C$55,'Forutsetninger ENOVA (skjules)'!$K$1:$CJ$6,MATCH('(1) Detaljerte budsjetter'!BC1,'Forutsetninger ENOVA (skjules)'!$K$1:$CJ$1))</f>
        <v>(2) Ikke-kvotepliktig utslipp</v>
      </c>
      <c r="BC55" s="85" t="str">
        <f>VLOOKUP($C$55,'Forutsetninger ENOVA (skjules)'!$K$1:$CJ$6,MATCH('(1) Detaljerte budsjetter'!BD1,'Forutsetninger ENOVA (skjules)'!$K$1:$CJ$1))</f>
        <v>(2) Ikke-kvotepliktig utslipp</v>
      </c>
      <c r="BD55" s="85" t="str">
        <f>VLOOKUP($C$55,'Forutsetninger ENOVA (skjules)'!$K$1:$CJ$6,MATCH('(1) Detaljerte budsjetter'!BE1,'Forutsetninger ENOVA (skjules)'!$K$1:$CJ$1))</f>
        <v>(2) Ikke-kvotepliktig utslipp</v>
      </c>
    </row>
    <row r="56" spans="3:56" x14ac:dyDescent="0.25">
      <c r="C56" s="28" t="s">
        <v>241</v>
      </c>
      <c r="D56" s="28" t="s">
        <v>242</v>
      </c>
      <c r="E56" s="86"/>
      <c r="F56" s="97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</row>
    <row r="57" spans="3:56" x14ac:dyDescent="0.25">
      <c r="C57" s="28" t="s">
        <v>243</v>
      </c>
      <c r="D57" s="28" t="s">
        <v>244</v>
      </c>
      <c r="E57" s="86"/>
      <c r="F57" s="97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</row>
    <row r="58" spans="3:56" x14ac:dyDescent="0.25">
      <c r="C58" s="28" t="s">
        <v>247</v>
      </c>
      <c r="D58" s="28" t="s">
        <v>248</v>
      </c>
      <c r="E58" s="86"/>
      <c r="F58" s="97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</row>
    <row r="59" spans="3:56" x14ac:dyDescent="0.25">
      <c r="C59" s="28" t="s">
        <v>249</v>
      </c>
      <c r="D59" s="28" t="s">
        <v>250</v>
      </c>
      <c r="E59" s="86"/>
      <c r="F59" s="97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</row>
    <row r="60" spans="3:56" x14ac:dyDescent="0.25">
      <c r="C60" s="28" t="s">
        <v>253</v>
      </c>
      <c r="D60" s="28" t="s">
        <v>254</v>
      </c>
      <c r="E60" s="86"/>
      <c r="F60" s="97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</row>
    <row r="61" spans="3:56" x14ac:dyDescent="0.25">
      <c r="C61" s="28"/>
      <c r="D61" s="28"/>
      <c r="E61" s="86"/>
      <c r="F61" s="97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</row>
    <row r="62" spans="3:56" x14ac:dyDescent="0.25">
      <c r="C62" s="28"/>
      <c r="D62" s="28"/>
      <c r="E62" s="86"/>
      <c r="F62" s="97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</row>
    <row r="63" spans="3:56" x14ac:dyDescent="0.25">
      <c r="C63" s="28"/>
      <c r="D63" s="28"/>
      <c r="E63" s="86"/>
      <c r="F63" s="97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</row>
    <row r="64" spans="3:56" x14ac:dyDescent="0.25">
      <c r="C64" s="28"/>
      <c r="D64" s="28"/>
      <c r="E64" s="86"/>
      <c r="F64" s="97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</row>
    <row r="65" spans="3:56" x14ac:dyDescent="0.25">
      <c r="C65" s="28"/>
      <c r="D65" s="28"/>
      <c r="E65" s="86"/>
      <c r="F65" s="97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</row>
    <row r="66" spans="3:56" x14ac:dyDescent="0.25">
      <c r="C66" s="28"/>
      <c r="D66" s="28"/>
      <c r="E66" s="86"/>
      <c r="F66" s="97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</row>
    <row r="67" spans="3:56" x14ac:dyDescent="0.25">
      <c r="C67" s="28"/>
      <c r="D67" s="28"/>
      <c r="E67" s="86"/>
      <c r="F67" s="97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</row>
    <row r="68" spans="3:56" x14ac:dyDescent="0.25">
      <c r="C68" s="28"/>
      <c r="D68" s="28"/>
      <c r="E68" s="86"/>
      <c r="F68" s="97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</row>
    <row r="69" spans="3:56" x14ac:dyDescent="0.25">
      <c r="C69" s="28"/>
      <c r="D69" s="28"/>
      <c r="E69" s="86"/>
      <c r="F69" s="97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</row>
    <row r="70" spans="3:56" x14ac:dyDescent="0.25">
      <c r="C70" s="28"/>
      <c r="D70" s="28"/>
      <c r="E70" s="86"/>
      <c r="F70" s="97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BC4380-97BE-482B-B79C-0CDB220935E6}">
          <x14:formula1>
            <xm:f>'Forutsetninger ENOVA (skjules)'!$B$1:$F$1</xm:f>
          </x14:formula1>
          <xm:sqref>C10 C55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6DAD-3F44-498C-A4F3-2715897CD819}">
  <sheetPr codeName="Sheet3"/>
  <dimension ref="C1:BG187"/>
  <sheetViews>
    <sheetView showGridLines="0" zoomScale="90" zoomScaleNormal="90" workbookViewId="0">
      <pane ySplit="2" topLeftCell="A3" activePane="bottomLeft" state="frozen"/>
      <selection pane="bottomLeft" activeCell="H16" sqref="H16"/>
    </sheetView>
  </sheetViews>
  <sheetFormatPr defaultColWidth="11.42578125" defaultRowHeight="15" x14ac:dyDescent="0.25"/>
  <cols>
    <col min="2" max="2" width="6.140625" customWidth="1"/>
    <col min="3" max="3" width="68.85546875" customWidth="1"/>
    <col min="4" max="4" width="54.140625" bestFit="1" customWidth="1"/>
    <col min="5" max="5" width="30.140625" customWidth="1"/>
    <col min="6" max="6" width="19.5703125" customWidth="1"/>
    <col min="7" max="7" width="3.28515625" customWidth="1"/>
    <col min="8" max="57" width="13.140625" customWidth="1"/>
  </cols>
  <sheetData>
    <row r="1" spans="3:59" s="81" customFormat="1" ht="18.75" x14ac:dyDescent="0.3">
      <c r="C1" s="80"/>
      <c r="D1" s="80"/>
      <c r="E1" s="80"/>
      <c r="F1" s="80"/>
      <c r="G1" s="80"/>
      <c r="H1" s="81">
        <f>'LES MEG'!C19</f>
        <v>0</v>
      </c>
      <c r="I1" s="81">
        <f>H1+1</f>
        <v>1</v>
      </c>
      <c r="J1" s="81">
        <f t="shared" ref="J1:AJ2" si="0">I1+1</f>
        <v>2</v>
      </c>
      <c r="K1" s="81">
        <f t="shared" si="0"/>
        <v>3</v>
      </c>
      <c r="L1" s="81">
        <f t="shared" si="0"/>
        <v>4</v>
      </c>
      <c r="M1" s="81">
        <f t="shared" si="0"/>
        <v>5</v>
      </c>
      <c r="N1" s="81">
        <f t="shared" si="0"/>
        <v>6</v>
      </c>
      <c r="O1" s="81">
        <f t="shared" si="0"/>
        <v>7</v>
      </c>
      <c r="P1" s="81">
        <f t="shared" si="0"/>
        <v>8</v>
      </c>
      <c r="Q1" s="81">
        <f t="shared" si="0"/>
        <v>9</v>
      </c>
      <c r="R1" s="81">
        <f t="shared" si="0"/>
        <v>10</v>
      </c>
      <c r="S1" s="81">
        <f t="shared" si="0"/>
        <v>11</v>
      </c>
      <c r="T1" s="81">
        <f t="shared" si="0"/>
        <v>12</v>
      </c>
      <c r="U1" s="81">
        <f t="shared" si="0"/>
        <v>13</v>
      </c>
      <c r="V1" s="81">
        <f t="shared" si="0"/>
        <v>14</v>
      </c>
      <c r="W1" s="81">
        <f t="shared" si="0"/>
        <v>15</v>
      </c>
      <c r="X1" s="81">
        <f t="shared" si="0"/>
        <v>16</v>
      </c>
      <c r="Y1" s="81">
        <f t="shared" si="0"/>
        <v>17</v>
      </c>
      <c r="Z1" s="81">
        <f t="shared" si="0"/>
        <v>18</v>
      </c>
      <c r="AA1" s="81">
        <f t="shared" si="0"/>
        <v>19</v>
      </c>
      <c r="AB1" s="81">
        <f t="shared" si="0"/>
        <v>20</v>
      </c>
      <c r="AC1" s="81">
        <f t="shared" si="0"/>
        <v>21</v>
      </c>
      <c r="AD1" s="81">
        <f t="shared" si="0"/>
        <v>22</v>
      </c>
      <c r="AE1" s="81">
        <f t="shared" si="0"/>
        <v>23</v>
      </c>
      <c r="AF1" s="81">
        <f t="shared" si="0"/>
        <v>24</v>
      </c>
      <c r="AG1" s="81">
        <f t="shared" si="0"/>
        <v>25</v>
      </c>
      <c r="AH1" s="81">
        <f t="shared" si="0"/>
        <v>26</v>
      </c>
      <c r="AI1" s="81">
        <f t="shared" si="0"/>
        <v>27</v>
      </c>
      <c r="AJ1" s="81">
        <f t="shared" si="0"/>
        <v>28</v>
      </c>
      <c r="AK1" s="81">
        <f t="shared" ref="AK1:BE1" si="1">AJ1+1</f>
        <v>29</v>
      </c>
      <c r="AL1" s="81">
        <f t="shared" si="1"/>
        <v>30</v>
      </c>
      <c r="AM1" s="81">
        <f t="shared" si="1"/>
        <v>31</v>
      </c>
      <c r="AN1" s="81">
        <f t="shared" si="1"/>
        <v>32</v>
      </c>
      <c r="AO1" s="81">
        <f t="shared" si="1"/>
        <v>33</v>
      </c>
      <c r="AP1" s="81">
        <f t="shared" si="1"/>
        <v>34</v>
      </c>
      <c r="AQ1" s="81">
        <f t="shared" si="1"/>
        <v>35</v>
      </c>
      <c r="AR1" s="81">
        <f t="shared" si="1"/>
        <v>36</v>
      </c>
      <c r="AS1" s="81">
        <f t="shared" si="1"/>
        <v>37</v>
      </c>
      <c r="AT1" s="81">
        <f t="shared" si="1"/>
        <v>38</v>
      </c>
      <c r="AU1" s="81">
        <f t="shared" si="1"/>
        <v>39</v>
      </c>
      <c r="AV1" s="81">
        <f t="shared" si="1"/>
        <v>40</v>
      </c>
      <c r="AW1" s="81">
        <f t="shared" si="1"/>
        <v>41</v>
      </c>
      <c r="AX1" s="81">
        <f t="shared" si="1"/>
        <v>42</v>
      </c>
      <c r="AY1" s="81">
        <f t="shared" si="1"/>
        <v>43</v>
      </c>
      <c r="AZ1" s="81">
        <f t="shared" si="1"/>
        <v>44</v>
      </c>
      <c r="BA1" s="81">
        <f t="shared" si="1"/>
        <v>45</v>
      </c>
      <c r="BB1" s="81">
        <f t="shared" si="1"/>
        <v>46</v>
      </c>
      <c r="BC1" s="81">
        <f t="shared" si="1"/>
        <v>47</v>
      </c>
      <c r="BD1" s="81">
        <f t="shared" si="1"/>
        <v>48</v>
      </c>
      <c r="BE1" s="81">
        <f t="shared" si="1"/>
        <v>49</v>
      </c>
      <c r="BG1" s="81" t="s">
        <v>171</v>
      </c>
    </row>
    <row r="2" spans="3:59" s="1" customFormat="1" x14ac:dyDescent="0.25">
      <c r="C2" s="1" t="s">
        <v>55</v>
      </c>
      <c r="H2" s="111">
        <v>0</v>
      </c>
      <c r="I2" s="111">
        <f>H2+1</f>
        <v>1</v>
      </c>
      <c r="J2" s="111">
        <f t="shared" si="0"/>
        <v>2</v>
      </c>
      <c r="K2" s="111">
        <f t="shared" si="0"/>
        <v>3</v>
      </c>
      <c r="L2" s="111">
        <f t="shared" si="0"/>
        <v>4</v>
      </c>
      <c r="M2" s="111">
        <f t="shared" si="0"/>
        <v>5</v>
      </c>
      <c r="N2" s="111">
        <f t="shared" si="0"/>
        <v>6</v>
      </c>
      <c r="O2" s="111">
        <f t="shared" si="0"/>
        <v>7</v>
      </c>
      <c r="P2" s="111">
        <f t="shared" si="0"/>
        <v>8</v>
      </c>
      <c r="Q2" s="111">
        <f t="shared" si="0"/>
        <v>9</v>
      </c>
      <c r="R2" s="111">
        <f t="shared" si="0"/>
        <v>10</v>
      </c>
      <c r="S2" s="111">
        <f t="shared" si="0"/>
        <v>11</v>
      </c>
      <c r="T2" s="111">
        <f t="shared" si="0"/>
        <v>12</v>
      </c>
      <c r="U2" s="111">
        <f t="shared" si="0"/>
        <v>13</v>
      </c>
      <c r="V2" s="111">
        <f t="shared" si="0"/>
        <v>14</v>
      </c>
      <c r="W2" s="111">
        <f t="shared" si="0"/>
        <v>15</v>
      </c>
      <c r="X2" s="111">
        <f t="shared" si="0"/>
        <v>16</v>
      </c>
      <c r="Y2" s="111">
        <f t="shared" si="0"/>
        <v>17</v>
      </c>
      <c r="Z2" s="111">
        <f t="shared" si="0"/>
        <v>18</v>
      </c>
      <c r="AA2" s="111">
        <f t="shared" si="0"/>
        <v>19</v>
      </c>
      <c r="AB2" s="111">
        <f t="shared" si="0"/>
        <v>20</v>
      </c>
      <c r="AC2" s="111">
        <f t="shared" si="0"/>
        <v>21</v>
      </c>
      <c r="AD2" s="111">
        <f t="shared" si="0"/>
        <v>22</v>
      </c>
      <c r="AE2" s="111">
        <f t="shared" si="0"/>
        <v>23</v>
      </c>
      <c r="AF2" s="111">
        <f t="shared" si="0"/>
        <v>24</v>
      </c>
      <c r="AG2" s="111">
        <f t="shared" si="0"/>
        <v>25</v>
      </c>
      <c r="AH2" s="111">
        <f t="shared" si="0"/>
        <v>26</v>
      </c>
      <c r="AI2" s="111">
        <f t="shared" si="0"/>
        <v>27</v>
      </c>
      <c r="AJ2" s="111">
        <f t="shared" si="0"/>
        <v>28</v>
      </c>
      <c r="AK2" s="111">
        <f t="shared" ref="AK2:BE2" si="2">AJ2+1</f>
        <v>29</v>
      </c>
      <c r="AL2" s="111">
        <f t="shared" si="2"/>
        <v>30</v>
      </c>
      <c r="AM2" s="111">
        <f t="shared" si="2"/>
        <v>31</v>
      </c>
      <c r="AN2" s="111">
        <f t="shared" si="2"/>
        <v>32</v>
      </c>
      <c r="AO2" s="111">
        <f t="shared" si="2"/>
        <v>33</v>
      </c>
      <c r="AP2" s="111">
        <f t="shared" si="2"/>
        <v>34</v>
      </c>
      <c r="AQ2" s="111">
        <f t="shared" si="2"/>
        <v>35</v>
      </c>
      <c r="AR2" s="111">
        <f t="shared" si="2"/>
        <v>36</v>
      </c>
      <c r="AS2" s="111">
        <f t="shared" si="2"/>
        <v>37</v>
      </c>
      <c r="AT2" s="111">
        <f t="shared" si="2"/>
        <v>38</v>
      </c>
      <c r="AU2" s="111">
        <f t="shared" si="2"/>
        <v>39</v>
      </c>
      <c r="AV2" s="111">
        <f t="shared" si="2"/>
        <v>40</v>
      </c>
      <c r="AW2" s="111">
        <f t="shared" si="2"/>
        <v>41</v>
      </c>
      <c r="AX2" s="111">
        <f t="shared" si="2"/>
        <v>42</v>
      </c>
      <c r="AY2" s="111">
        <f t="shared" si="2"/>
        <v>43</v>
      </c>
      <c r="AZ2" s="111">
        <f t="shared" si="2"/>
        <v>44</v>
      </c>
      <c r="BA2" s="111">
        <f t="shared" si="2"/>
        <v>45</v>
      </c>
      <c r="BB2" s="111">
        <f t="shared" si="2"/>
        <v>46</v>
      </c>
      <c r="BC2" s="111">
        <f t="shared" si="2"/>
        <v>47</v>
      </c>
      <c r="BD2" s="111">
        <f t="shared" si="2"/>
        <v>48</v>
      </c>
      <c r="BE2" s="111">
        <f t="shared" si="2"/>
        <v>49</v>
      </c>
    </row>
    <row r="3" spans="3:59" x14ac:dyDescent="0.25">
      <c r="C3" s="142" t="s">
        <v>166</v>
      </c>
      <c r="D3" s="143"/>
      <c r="E3" s="143"/>
      <c r="F3" s="144"/>
      <c r="G3" s="74"/>
      <c r="H3" s="153" t="str">
        <f>IF(H1&lt;'LES MEG'!$C$19+'LES MEG'!$C$20,"INVESTERING",IF(AND(H1&gt;='LES MEG'!$C$19+'LES MEG'!$C$20,H1&lt;'LES MEG'!$C$19+'LES MEG'!$C$21),"DRIFT",""))</f>
        <v/>
      </c>
      <c r="I3" s="154" t="str">
        <f>IF(I1&lt;'LES MEG'!$C$19+'LES MEG'!$C$20,"INVESTERING",IF(AND(I1&gt;='LES MEG'!$C$19+'LES MEG'!$C$20,I1&lt;'LES MEG'!$C$19+'LES MEG'!$C$21),"DRIFT",""))</f>
        <v/>
      </c>
      <c r="J3" s="154" t="str">
        <f>IF(J1&lt;'LES MEG'!$C$19+'LES MEG'!$C$20,"INVESTERING",IF(AND(J1&gt;='LES MEG'!$C$19+'LES MEG'!$C$20,J1&lt;'LES MEG'!$C$19+'LES MEG'!$C$21),"DRIFT",""))</f>
        <v/>
      </c>
      <c r="K3" s="154" t="str">
        <f>IF(K1&lt;'LES MEG'!$C$19+'LES MEG'!$C$20,"INVESTERING",IF(AND(K1&gt;='LES MEG'!$C$19+'LES MEG'!$C$20,K1&lt;'LES MEG'!$C$19+'LES MEG'!$C$21),"DRIFT",""))</f>
        <v/>
      </c>
      <c r="L3" s="154" t="str">
        <f>IF(L1&lt;'LES MEG'!$C$19+'LES MEG'!$C$20,"INVESTERING",IF(AND(L1&gt;='LES MEG'!$C$19+'LES MEG'!$C$20,L1&lt;'LES MEG'!$C$19+'LES MEG'!$C$21),"DRIFT",""))</f>
        <v/>
      </c>
      <c r="M3" s="154" t="str">
        <f>IF(M1&lt;'LES MEG'!$C$19+'LES MEG'!$C$20,"INVESTERING",IF(AND(M1&gt;='LES MEG'!$C$19+'LES MEG'!$C$20,M1&lt;'LES MEG'!$C$19+'LES MEG'!$C$21),"DRIFT",""))</f>
        <v/>
      </c>
      <c r="N3" s="154" t="str">
        <f>IF(N1&lt;'LES MEG'!$C$19+'LES MEG'!$C$20,"INVESTERING",IF(AND(N1&gt;='LES MEG'!$C$19+'LES MEG'!$C$20,N1&lt;'LES MEG'!$C$19+'LES MEG'!$C$21),"DRIFT",""))</f>
        <v/>
      </c>
      <c r="O3" s="154" t="str">
        <f>IF(O1&lt;'LES MEG'!$C$19+'LES MEG'!$C$20,"INVESTERING",IF(AND(O1&gt;='LES MEG'!$C$19+'LES MEG'!$C$20,O1&lt;'LES MEG'!$C$19+'LES MEG'!$C$21),"DRIFT",""))</f>
        <v/>
      </c>
      <c r="P3" s="154" t="str">
        <f>IF(P1&lt;'LES MEG'!$C$19+'LES MEG'!$C$20,"INVESTERING",IF(AND(P1&gt;='LES MEG'!$C$19+'LES MEG'!$C$20,P1&lt;'LES MEG'!$C$19+'LES MEG'!$C$21),"DRIFT",""))</f>
        <v/>
      </c>
      <c r="Q3" s="154" t="str">
        <f>IF(Q1&lt;'LES MEG'!$C$19+'LES MEG'!$C$20,"INVESTERING",IF(AND(Q1&gt;='LES MEG'!$C$19+'LES MEG'!$C$20,Q1&lt;'LES MEG'!$C$19+'LES MEG'!$C$21),"DRIFT",""))</f>
        <v/>
      </c>
      <c r="R3" s="154" t="str">
        <f>IF(R1&lt;'LES MEG'!$C$19+'LES MEG'!$C$20,"INVESTERING",IF(AND(R1&gt;='LES MEG'!$C$19+'LES MEG'!$C$20,R1&lt;'LES MEG'!$C$19+'LES MEG'!$C$21),"DRIFT",""))</f>
        <v/>
      </c>
      <c r="S3" s="154" t="str">
        <f>IF(S1&lt;'LES MEG'!$C$19+'LES MEG'!$C$20,"INVESTERING",IF(AND(S1&gt;='LES MEG'!$C$19+'LES MEG'!$C$20,S1&lt;'LES MEG'!$C$19+'LES MEG'!$C$21),"DRIFT",""))</f>
        <v/>
      </c>
      <c r="T3" s="154" t="str">
        <f>IF(T1&lt;'LES MEG'!$C$19+'LES MEG'!$C$20,"INVESTERING",IF(AND(T1&gt;='LES MEG'!$C$19+'LES MEG'!$C$20,T1&lt;'LES MEG'!$C$19+'LES MEG'!$C$21),"DRIFT",""))</f>
        <v/>
      </c>
      <c r="U3" s="154" t="str">
        <f>IF(U1&lt;'LES MEG'!$C$19+'LES MEG'!$C$20,"INVESTERING",IF(AND(U1&gt;='LES MEG'!$C$19+'LES MEG'!$C$20,U1&lt;'LES MEG'!$C$19+'LES MEG'!$C$21),"DRIFT",""))</f>
        <v/>
      </c>
      <c r="V3" s="154" t="str">
        <f>IF(V1&lt;'LES MEG'!$C$19+'LES MEG'!$C$20,"INVESTERING",IF(AND(V1&gt;='LES MEG'!$C$19+'LES MEG'!$C$20,V1&lt;'LES MEG'!$C$19+'LES MEG'!$C$21),"DRIFT",""))</f>
        <v/>
      </c>
      <c r="W3" s="154" t="str">
        <f>IF(W1&lt;'LES MEG'!$C$19+'LES MEG'!$C$20,"INVESTERING",IF(AND(W1&gt;='LES MEG'!$C$19+'LES MEG'!$C$20,W1&lt;'LES MEG'!$C$19+'LES MEG'!$C$21),"DRIFT",""))</f>
        <v/>
      </c>
      <c r="X3" s="154" t="str">
        <f>IF(X1&lt;'LES MEG'!$C$19+'LES MEG'!$C$20,"INVESTERING",IF(AND(X1&gt;='LES MEG'!$C$19+'LES MEG'!$C$20,X1&lt;'LES MEG'!$C$19+'LES MEG'!$C$21),"DRIFT",""))</f>
        <v/>
      </c>
      <c r="Y3" s="154" t="str">
        <f>IF(Y1&lt;'LES MEG'!$C$19+'LES MEG'!$C$20,"INVESTERING",IF(AND(Y1&gt;='LES MEG'!$C$19+'LES MEG'!$C$20,Y1&lt;'LES MEG'!$C$19+'LES MEG'!$C$21),"DRIFT",""))</f>
        <v/>
      </c>
      <c r="Z3" s="154" t="str">
        <f>IF(Z1&lt;'LES MEG'!$C$19+'LES MEG'!$C$20,"INVESTERING",IF(AND(Z1&gt;='LES MEG'!$C$19+'LES MEG'!$C$20,Z1&lt;'LES MEG'!$C$19+'LES MEG'!$C$21),"DRIFT",""))</f>
        <v/>
      </c>
      <c r="AA3" s="154" t="str">
        <f>IF(AA1&lt;'LES MEG'!$C$19+'LES MEG'!$C$20,"INVESTERING",IF(AND(AA1&gt;='LES MEG'!$C$19+'LES MEG'!$C$20,AA1&lt;'LES MEG'!$C$19+'LES MEG'!$C$21),"DRIFT",""))</f>
        <v/>
      </c>
      <c r="AB3" s="154" t="str">
        <f>IF(AB1&lt;'LES MEG'!$C$19+'LES MEG'!$C$20,"INVESTERING",IF(AND(AB1&gt;='LES MEG'!$C$19+'LES MEG'!$C$20,AB1&lt;'LES MEG'!$C$19+'LES MEG'!$C$21),"DRIFT",""))</f>
        <v/>
      </c>
      <c r="AC3" s="154" t="str">
        <f>IF(AC1&lt;'LES MEG'!$C$19+'LES MEG'!$C$20,"INVESTERING",IF(AND(AC1&gt;='LES MEG'!$C$19+'LES MEG'!$C$20,AC1&lt;'LES MEG'!$C$19+'LES MEG'!$C$21),"DRIFT",""))</f>
        <v/>
      </c>
      <c r="AD3" s="154" t="str">
        <f>IF(AD1&lt;'LES MEG'!$C$19+'LES MEG'!$C$20,"INVESTERING",IF(AND(AD1&gt;='LES MEG'!$C$19+'LES MEG'!$C$20,AD1&lt;'LES MEG'!$C$19+'LES MEG'!$C$21),"DRIFT",""))</f>
        <v/>
      </c>
      <c r="AE3" s="154" t="str">
        <f>IF(AE1&lt;'LES MEG'!$C$19+'LES MEG'!$C$20,"INVESTERING",IF(AND(AE1&gt;='LES MEG'!$C$19+'LES MEG'!$C$20,AE1&lt;'LES MEG'!$C$19+'LES MEG'!$C$21),"DRIFT",""))</f>
        <v/>
      </c>
      <c r="AF3" s="154" t="str">
        <f>IF(AF1&lt;'LES MEG'!$C$19+'LES MEG'!$C$20,"INVESTERING",IF(AND(AF1&gt;='LES MEG'!$C$19+'LES MEG'!$C$20,AF1&lt;'LES MEG'!$C$19+'LES MEG'!$C$21),"DRIFT",""))</f>
        <v/>
      </c>
      <c r="AG3" s="154" t="str">
        <f>IF(AG1&lt;'LES MEG'!$C$19+'LES MEG'!$C$20,"INVESTERING",IF(AND(AG1&gt;='LES MEG'!$C$19+'LES MEG'!$C$20,AG1&lt;'LES MEG'!$C$19+'LES MEG'!$C$21),"DRIFT",""))</f>
        <v/>
      </c>
      <c r="AH3" s="154" t="str">
        <f>IF(AH1&lt;'LES MEG'!$C$19+'LES MEG'!$C$20,"INVESTERING",IF(AND(AH1&gt;='LES MEG'!$C$19+'LES MEG'!$C$20,AH1&lt;'LES MEG'!$C$19+'LES MEG'!$C$21),"DRIFT",""))</f>
        <v/>
      </c>
      <c r="AI3" s="154" t="str">
        <f>IF(AI1&lt;'LES MEG'!$C$19+'LES MEG'!$C$20,"INVESTERING",IF(AND(AI1&gt;='LES MEG'!$C$19+'LES MEG'!$C$20,AI1&lt;'LES MEG'!$C$19+'LES MEG'!$C$21),"DRIFT",""))</f>
        <v/>
      </c>
      <c r="AJ3" s="154" t="str">
        <f>IF(AJ1&lt;'LES MEG'!$C$19+'LES MEG'!$C$20,"INVESTERING",IF(AND(AJ1&gt;='LES MEG'!$C$19+'LES MEG'!$C$20,AJ1&lt;'LES MEG'!$C$19+'LES MEG'!$C$21),"DRIFT",""))</f>
        <v/>
      </c>
      <c r="AK3" s="154" t="str">
        <f>IF(AK1&lt;'LES MEG'!$C$19+'LES MEG'!$C$20,"INVESTERING",IF(AND(AK1&gt;='LES MEG'!$C$19+'LES MEG'!$C$20,AK1&lt;'LES MEG'!$C$19+'LES MEG'!$C$21),"DRIFT",""))</f>
        <v/>
      </c>
      <c r="AL3" s="154" t="str">
        <f>IF(AL1&lt;'LES MEG'!$C$19+'LES MEG'!$C$20,"INVESTERING",IF(AND(AL1&gt;='LES MEG'!$C$19+'LES MEG'!$C$20,AL1&lt;'LES MEG'!$C$19+'LES MEG'!$C$21),"DRIFT",""))</f>
        <v/>
      </c>
      <c r="AM3" s="154" t="str">
        <f>IF(AM1&lt;'LES MEG'!$C$19+'LES MEG'!$C$20,"INVESTERING",IF(AND(AM1&gt;='LES MEG'!$C$19+'LES MEG'!$C$20,AM1&lt;'LES MEG'!$C$19+'LES MEG'!$C$21),"DRIFT",""))</f>
        <v/>
      </c>
      <c r="AN3" s="154" t="str">
        <f>IF(AN1&lt;'LES MEG'!$C$19+'LES MEG'!$C$20,"INVESTERING",IF(AND(AN1&gt;='LES MEG'!$C$19+'LES MEG'!$C$20,AN1&lt;'LES MEG'!$C$19+'LES MEG'!$C$21),"DRIFT",""))</f>
        <v/>
      </c>
      <c r="AO3" s="154" t="str">
        <f>IF(AO1&lt;'LES MEG'!$C$19+'LES MEG'!$C$20,"INVESTERING",IF(AND(AO1&gt;='LES MEG'!$C$19+'LES MEG'!$C$20,AO1&lt;'LES MEG'!$C$19+'LES MEG'!$C$21),"DRIFT",""))</f>
        <v/>
      </c>
      <c r="AP3" s="154" t="str">
        <f>IF(AP1&lt;'LES MEG'!$C$19+'LES MEG'!$C$20,"INVESTERING",IF(AND(AP1&gt;='LES MEG'!$C$19+'LES MEG'!$C$20,AP1&lt;'LES MEG'!$C$19+'LES MEG'!$C$21),"DRIFT",""))</f>
        <v/>
      </c>
      <c r="AQ3" s="154" t="str">
        <f>IF(AQ1&lt;'LES MEG'!$C$19+'LES MEG'!$C$20,"INVESTERING",IF(AND(AQ1&gt;='LES MEG'!$C$19+'LES MEG'!$C$20,AQ1&lt;'LES MEG'!$C$19+'LES MEG'!$C$21),"DRIFT",""))</f>
        <v/>
      </c>
      <c r="AR3" s="154" t="str">
        <f>IF(AR1&lt;'LES MEG'!$C$19+'LES MEG'!$C$20,"INVESTERING",IF(AND(AR1&gt;='LES MEG'!$C$19+'LES MEG'!$C$20,AR1&lt;'LES MEG'!$C$19+'LES MEG'!$C$21),"DRIFT",""))</f>
        <v/>
      </c>
      <c r="AS3" s="154" t="str">
        <f>IF(AS1&lt;'LES MEG'!$C$19+'LES MEG'!$C$20,"INVESTERING",IF(AND(AS1&gt;='LES MEG'!$C$19+'LES MEG'!$C$20,AS1&lt;'LES MEG'!$C$19+'LES MEG'!$C$21),"DRIFT",""))</f>
        <v/>
      </c>
      <c r="AT3" s="154" t="str">
        <f>IF(AT1&lt;'LES MEG'!$C$19+'LES MEG'!$C$20,"INVESTERING",IF(AND(AT1&gt;='LES MEG'!$C$19+'LES MEG'!$C$20,AT1&lt;'LES MEG'!$C$19+'LES MEG'!$C$21),"DRIFT",""))</f>
        <v/>
      </c>
      <c r="AU3" s="154" t="str">
        <f>IF(AU1&lt;'LES MEG'!$C$19+'LES MEG'!$C$20,"INVESTERING",IF(AND(AU1&gt;='LES MEG'!$C$19+'LES MEG'!$C$20,AU1&lt;'LES MEG'!$C$19+'LES MEG'!$C$21),"DRIFT",""))</f>
        <v/>
      </c>
      <c r="AV3" s="154" t="str">
        <f>IF(AV1&lt;'LES MEG'!$C$19+'LES MEG'!$C$20,"INVESTERING",IF(AND(AV1&gt;='LES MEG'!$C$19+'LES MEG'!$C$20,AV1&lt;'LES MEG'!$C$19+'LES MEG'!$C$21),"DRIFT",""))</f>
        <v/>
      </c>
      <c r="AW3" s="154" t="str">
        <f>IF(AW1&lt;'LES MEG'!$C$19+'LES MEG'!$C$20,"INVESTERING",IF(AND(AW1&gt;='LES MEG'!$C$19+'LES MEG'!$C$20,AW1&lt;'LES MEG'!$C$19+'LES MEG'!$C$21),"DRIFT",""))</f>
        <v/>
      </c>
      <c r="AX3" s="154" t="str">
        <f>IF(AX1&lt;'LES MEG'!$C$19+'LES MEG'!$C$20,"INVESTERING",IF(AND(AX1&gt;='LES MEG'!$C$19+'LES MEG'!$C$20,AX1&lt;'LES MEG'!$C$19+'LES MEG'!$C$21),"DRIFT",""))</f>
        <v/>
      </c>
      <c r="AY3" s="154" t="str">
        <f>IF(AY1&lt;'LES MEG'!$C$19+'LES MEG'!$C$20,"INVESTERING",IF(AND(AY1&gt;='LES MEG'!$C$19+'LES MEG'!$C$20,AY1&lt;'LES MEG'!$C$19+'LES MEG'!$C$21),"DRIFT",""))</f>
        <v/>
      </c>
      <c r="AZ3" s="154" t="str">
        <f>IF(AZ1&lt;'LES MEG'!$C$19+'LES MEG'!$C$20,"INVESTERING",IF(AND(AZ1&gt;='LES MEG'!$C$19+'LES MEG'!$C$20,AZ1&lt;'LES MEG'!$C$19+'LES MEG'!$C$21),"DRIFT",""))</f>
        <v/>
      </c>
      <c r="BA3" s="154" t="str">
        <f>IF(BA1&lt;'LES MEG'!$C$19+'LES MEG'!$C$20,"INVESTERING",IF(AND(BA1&gt;='LES MEG'!$C$19+'LES MEG'!$C$20,BA1&lt;'LES MEG'!$C$19+'LES MEG'!$C$21),"DRIFT",""))</f>
        <v/>
      </c>
      <c r="BB3" s="154" t="str">
        <f>IF(BB1&lt;'LES MEG'!$C$19+'LES MEG'!$C$20,"INVESTERING",IF(AND(BB1&gt;='LES MEG'!$C$19+'LES MEG'!$C$20,BB1&lt;'LES MEG'!$C$19+'LES MEG'!$C$21),"DRIFT",""))</f>
        <v/>
      </c>
      <c r="BC3" s="154" t="str">
        <f>IF(BC1&lt;'LES MEG'!$C$19+'LES MEG'!$C$20,"INVESTERING",IF(AND(BC1&gt;='LES MEG'!$C$19+'LES MEG'!$C$20,BC1&lt;'LES MEG'!$C$19+'LES MEG'!$C$21),"DRIFT",""))</f>
        <v/>
      </c>
      <c r="BD3" s="154" t="str">
        <f>IF(BD1&lt;'LES MEG'!$C$19+'LES MEG'!$C$20,"INVESTERING",IF(AND(BD1&gt;='LES MEG'!$C$19+'LES MEG'!$C$20,BD1&lt;'LES MEG'!$C$19+'LES MEG'!$C$21),"DRIFT",""))</f>
        <v/>
      </c>
      <c r="BE3" s="155" t="str">
        <f>IF(BE1&lt;'LES MEG'!$C$19+'LES MEG'!$C$20,"INVESTERING",IF(AND(BE1&gt;='LES MEG'!$C$19+'LES MEG'!$C$20,BE1&lt;'LES MEG'!$C$19+'LES MEG'!$C$21),"DRIFT",""))</f>
        <v/>
      </c>
    </row>
    <row r="4" spans="3:59" x14ac:dyDescent="0.25"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</row>
    <row r="5" spans="3:59" x14ac:dyDescent="0.25">
      <c r="C5" s="1" t="s">
        <v>52</v>
      </c>
      <c r="D5" s="1" t="s">
        <v>104</v>
      </c>
      <c r="E5" s="1" t="s">
        <v>75</v>
      </c>
      <c r="F5" s="1"/>
      <c r="G5" s="1"/>
      <c r="H5" s="1" t="s">
        <v>25</v>
      </c>
      <c r="I5" s="1" t="s">
        <v>25</v>
      </c>
      <c r="J5" s="1" t="s">
        <v>25</v>
      </c>
      <c r="K5" s="1" t="s">
        <v>25</v>
      </c>
      <c r="L5" s="1" t="s">
        <v>25</v>
      </c>
      <c r="M5" s="1" t="s">
        <v>25</v>
      </c>
      <c r="N5" s="1" t="s">
        <v>25</v>
      </c>
      <c r="O5" s="1" t="s">
        <v>25</v>
      </c>
      <c r="P5" s="1" t="s">
        <v>25</v>
      </c>
      <c r="Q5" s="1" t="s">
        <v>25</v>
      </c>
      <c r="R5" s="1" t="s">
        <v>25</v>
      </c>
      <c r="S5" s="1" t="s">
        <v>25</v>
      </c>
      <c r="T5" s="1" t="s">
        <v>25</v>
      </c>
      <c r="U5" s="1" t="s">
        <v>25</v>
      </c>
      <c r="V5" s="1" t="s">
        <v>25</v>
      </c>
      <c r="W5" s="1" t="s">
        <v>25</v>
      </c>
      <c r="X5" s="1" t="s">
        <v>25</v>
      </c>
      <c r="Y5" s="1" t="s">
        <v>25</v>
      </c>
      <c r="Z5" s="1" t="s">
        <v>25</v>
      </c>
      <c r="AA5" s="1" t="s">
        <v>25</v>
      </c>
      <c r="AB5" s="1" t="s">
        <v>25</v>
      </c>
      <c r="AC5" s="1" t="s">
        <v>25</v>
      </c>
      <c r="AD5" s="1" t="s">
        <v>25</v>
      </c>
      <c r="AE5" s="1" t="s">
        <v>25</v>
      </c>
      <c r="AF5" s="1" t="s">
        <v>25</v>
      </c>
      <c r="AG5" s="1" t="s">
        <v>25</v>
      </c>
      <c r="AH5" s="1" t="s">
        <v>25</v>
      </c>
      <c r="AI5" s="1" t="s">
        <v>25</v>
      </c>
      <c r="AJ5" s="1" t="s">
        <v>25</v>
      </c>
      <c r="AK5" s="1" t="s">
        <v>25</v>
      </c>
      <c r="AL5" s="1" t="s">
        <v>25</v>
      </c>
      <c r="AM5" s="1" t="s">
        <v>25</v>
      </c>
      <c r="AN5" s="1" t="s">
        <v>25</v>
      </c>
      <c r="AO5" s="1" t="s">
        <v>25</v>
      </c>
      <c r="AP5" s="1" t="s">
        <v>25</v>
      </c>
      <c r="AQ5" s="1" t="s">
        <v>25</v>
      </c>
      <c r="AR5" s="1" t="s">
        <v>25</v>
      </c>
      <c r="AS5" s="1" t="s">
        <v>25</v>
      </c>
      <c r="AT5" s="1" t="s">
        <v>25</v>
      </c>
      <c r="AU5" s="1" t="s">
        <v>25</v>
      </c>
      <c r="AV5" s="1" t="s">
        <v>25</v>
      </c>
      <c r="AW5" s="1" t="s">
        <v>25</v>
      </c>
      <c r="AX5" s="1" t="s">
        <v>25</v>
      </c>
      <c r="AY5" s="1" t="s">
        <v>25</v>
      </c>
      <c r="AZ5" s="1" t="s">
        <v>25</v>
      </c>
      <c r="BA5" s="1" t="s">
        <v>25</v>
      </c>
      <c r="BB5" s="1" t="s">
        <v>25</v>
      </c>
      <c r="BC5" s="1" t="s">
        <v>25</v>
      </c>
      <c r="BD5" s="1" t="s">
        <v>25</v>
      </c>
      <c r="BE5" s="1" t="s">
        <v>25</v>
      </c>
    </row>
    <row r="6" spans="3:59" x14ac:dyDescent="0.25">
      <c r="C6" s="26" t="s">
        <v>263</v>
      </c>
      <c r="D6" s="26" t="s">
        <v>301</v>
      </c>
      <c r="E6" s="26" t="s">
        <v>141</v>
      </c>
      <c r="F6" s="1"/>
      <c r="G6" s="84"/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7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G6" s="4">
        <f>SUM(H6:BE6)</f>
        <v>0</v>
      </c>
    </row>
    <row r="7" spans="3:59" x14ac:dyDescent="0.25">
      <c r="C7" s="26"/>
      <c r="D7" s="26"/>
      <c r="E7" s="26"/>
      <c r="F7" s="1"/>
      <c r="G7" s="87"/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H7" s="27">
        <v>0</v>
      </c>
      <c r="AI7" s="27">
        <v>0</v>
      </c>
      <c r="AJ7" s="27">
        <v>0</v>
      </c>
      <c r="AK7" s="27">
        <v>0</v>
      </c>
      <c r="AL7" s="27">
        <v>0</v>
      </c>
      <c r="AM7" s="27">
        <v>0</v>
      </c>
      <c r="AN7" s="27">
        <v>0</v>
      </c>
      <c r="AO7" s="27">
        <v>0</v>
      </c>
      <c r="AP7" s="27">
        <v>0</v>
      </c>
      <c r="AQ7" s="27">
        <v>0</v>
      </c>
      <c r="AR7" s="27">
        <v>0</v>
      </c>
      <c r="AS7" s="27">
        <v>0</v>
      </c>
      <c r="AT7" s="27">
        <v>0</v>
      </c>
      <c r="AU7" s="27">
        <v>0</v>
      </c>
      <c r="AV7" s="27">
        <v>0</v>
      </c>
      <c r="AW7" s="27">
        <v>0</v>
      </c>
      <c r="AX7" s="27">
        <v>0</v>
      </c>
      <c r="AY7" s="27">
        <v>0</v>
      </c>
      <c r="AZ7" s="27">
        <v>0</v>
      </c>
      <c r="BA7" s="27">
        <v>0</v>
      </c>
      <c r="BB7" s="27">
        <v>0</v>
      </c>
      <c r="BC7" s="27">
        <v>0</v>
      </c>
      <c r="BD7" s="27">
        <v>0</v>
      </c>
      <c r="BE7" s="27">
        <v>0</v>
      </c>
      <c r="BG7" s="4">
        <f t="shared" ref="BG7:BG102" si="3">SUM(H7:BE7)</f>
        <v>0</v>
      </c>
    </row>
    <row r="8" spans="3:59" x14ac:dyDescent="0.25">
      <c r="C8" s="26"/>
      <c r="D8" s="26"/>
      <c r="E8" s="26"/>
      <c r="F8" s="1"/>
      <c r="G8" s="87"/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27">
        <v>0</v>
      </c>
      <c r="AL8" s="27">
        <v>0</v>
      </c>
      <c r="AM8" s="27">
        <v>0</v>
      </c>
      <c r="AN8" s="27">
        <v>0</v>
      </c>
      <c r="AO8" s="27">
        <v>0</v>
      </c>
      <c r="AP8" s="27">
        <v>0</v>
      </c>
      <c r="AQ8" s="27">
        <v>0</v>
      </c>
      <c r="AR8" s="27">
        <v>0</v>
      </c>
      <c r="AS8" s="27">
        <v>0</v>
      </c>
      <c r="AT8" s="27">
        <v>0</v>
      </c>
      <c r="AU8" s="27">
        <v>0</v>
      </c>
      <c r="AV8" s="27">
        <v>0</v>
      </c>
      <c r="AW8" s="27">
        <v>0</v>
      </c>
      <c r="AX8" s="27">
        <v>0</v>
      </c>
      <c r="AY8" s="27">
        <v>0</v>
      </c>
      <c r="AZ8" s="27">
        <v>0</v>
      </c>
      <c r="BA8" s="27">
        <v>0</v>
      </c>
      <c r="BB8" s="27">
        <v>0</v>
      </c>
      <c r="BC8" s="27">
        <v>0</v>
      </c>
      <c r="BD8" s="27">
        <v>0</v>
      </c>
      <c r="BE8" s="27">
        <v>0</v>
      </c>
      <c r="BG8" s="4">
        <f t="shared" si="3"/>
        <v>0</v>
      </c>
    </row>
    <row r="9" spans="3:59" x14ac:dyDescent="0.25">
      <c r="C9" s="26"/>
      <c r="D9" s="26"/>
      <c r="E9" s="26"/>
      <c r="F9" s="1"/>
      <c r="G9" s="87"/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0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  <c r="AW9" s="27">
        <v>0</v>
      </c>
      <c r="AX9" s="27">
        <v>0</v>
      </c>
      <c r="AY9" s="27">
        <v>0</v>
      </c>
      <c r="AZ9" s="27">
        <v>0</v>
      </c>
      <c r="BA9" s="27">
        <v>0</v>
      </c>
      <c r="BB9" s="27">
        <v>0</v>
      </c>
      <c r="BC9" s="27">
        <v>0</v>
      </c>
      <c r="BD9" s="27">
        <v>0</v>
      </c>
      <c r="BE9" s="27">
        <v>0</v>
      </c>
      <c r="BG9" s="4">
        <f t="shared" si="3"/>
        <v>0</v>
      </c>
    </row>
    <row r="10" spans="3:59" x14ac:dyDescent="0.25">
      <c r="C10" s="26"/>
      <c r="D10" s="26"/>
      <c r="E10" s="26"/>
      <c r="F10" s="1"/>
      <c r="G10" s="87"/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</v>
      </c>
      <c r="BA10" s="27">
        <v>0</v>
      </c>
      <c r="BB10" s="27">
        <v>0</v>
      </c>
      <c r="BC10" s="27">
        <v>0</v>
      </c>
      <c r="BD10" s="27">
        <v>0</v>
      </c>
      <c r="BE10" s="27">
        <v>0</v>
      </c>
      <c r="BG10" s="4">
        <f t="shared" si="3"/>
        <v>0</v>
      </c>
    </row>
    <row r="11" spans="3:59" x14ac:dyDescent="0.25">
      <c r="C11" s="26"/>
      <c r="D11" s="26"/>
      <c r="E11" s="26"/>
      <c r="F11" s="1"/>
      <c r="G11" s="87"/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0</v>
      </c>
      <c r="AO11" s="27">
        <v>0</v>
      </c>
      <c r="AP11" s="27">
        <v>0</v>
      </c>
      <c r="AQ11" s="27">
        <v>0</v>
      </c>
      <c r="AR11" s="27">
        <v>0</v>
      </c>
      <c r="AS11" s="27">
        <v>0</v>
      </c>
      <c r="AT11" s="27">
        <v>0</v>
      </c>
      <c r="AU11" s="27">
        <v>0</v>
      </c>
      <c r="AV11" s="27">
        <v>0</v>
      </c>
      <c r="AW11" s="27">
        <v>0</v>
      </c>
      <c r="AX11" s="27">
        <v>0</v>
      </c>
      <c r="AY11" s="27">
        <v>0</v>
      </c>
      <c r="AZ11" s="27">
        <v>0</v>
      </c>
      <c r="BA11" s="27">
        <v>0</v>
      </c>
      <c r="BB11" s="27">
        <v>0</v>
      </c>
      <c r="BC11" s="27">
        <v>0</v>
      </c>
      <c r="BD11" s="27">
        <v>0</v>
      </c>
      <c r="BE11" s="27">
        <v>0</v>
      </c>
      <c r="BG11" s="4">
        <f t="shared" si="3"/>
        <v>0</v>
      </c>
    </row>
    <row r="12" spans="3:59" x14ac:dyDescent="0.25">
      <c r="C12" s="220"/>
      <c r="D12" s="26"/>
      <c r="E12" s="26"/>
      <c r="F12" s="1"/>
      <c r="G12" s="87"/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</v>
      </c>
      <c r="AQ12" s="27">
        <v>0</v>
      </c>
      <c r="AR12" s="27">
        <v>0</v>
      </c>
      <c r="AS12" s="27">
        <v>0</v>
      </c>
      <c r="AT12" s="27">
        <v>0</v>
      </c>
      <c r="AU12" s="27">
        <v>0</v>
      </c>
      <c r="AV12" s="27">
        <v>0</v>
      </c>
      <c r="AW12" s="27">
        <v>0</v>
      </c>
      <c r="AX12" s="27">
        <v>0</v>
      </c>
      <c r="AY12" s="27">
        <v>0</v>
      </c>
      <c r="AZ12" s="27">
        <v>0</v>
      </c>
      <c r="BA12" s="27">
        <v>0</v>
      </c>
      <c r="BB12" s="27">
        <v>0</v>
      </c>
      <c r="BC12" s="27">
        <v>0</v>
      </c>
      <c r="BD12" s="27">
        <v>0</v>
      </c>
      <c r="BE12" s="27">
        <v>0</v>
      </c>
      <c r="BG12" s="4">
        <f t="shared" si="3"/>
        <v>0</v>
      </c>
    </row>
    <row r="13" spans="3:59" x14ac:dyDescent="0.25">
      <c r="C13" s="26"/>
      <c r="D13" s="26"/>
      <c r="E13" s="26"/>
      <c r="F13" s="1"/>
      <c r="G13" s="87"/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G13" s="4">
        <f t="shared" si="3"/>
        <v>0</v>
      </c>
    </row>
    <row r="14" spans="3:59" x14ac:dyDescent="0.25">
      <c r="C14" s="26"/>
      <c r="D14" s="26"/>
      <c r="E14" s="26"/>
      <c r="F14" s="1"/>
      <c r="G14" s="87"/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G14" s="4">
        <f t="shared" si="3"/>
        <v>0</v>
      </c>
    </row>
    <row r="15" spans="3:59" x14ac:dyDescent="0.25">
      <c r="C15" s="26"/>
      <c r="D15" s="26"/>
      <c r="E15" s="26"/>
      <c r="F15" s="1"/>
      <c r="G15" s="87"/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0</v>
      </c>
      <c r="BB15" s="27">
        <v>0</v>
      </c>
      <c r="BC15" s="27">
        <v>0</v>
      </c>
      <c r="BD15" s="27">
        <v>0</v>
      </c>
      <c r="BE15" s="27">
        <v>0</v>
      </c>
      <c r="BG15" s="4">
        <f t="shared" si="3"/>
        <v>0</v>
      </c>
    </row>
    <row r="16" spans="3:59" x14ac:dyDescent="0.25">
      <c r="C16" s="26"/>
      <c r="D16" s="26"/>
      <c r="E16" s="26"/>
      <c r="F16" s="1"/>
      <c r="G16" s="87"/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>
        <v>0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0</v>
      </c>
      <c r="BG16" s="4">
        <f t="shared" si="3"/>
        <v>0</v>
      </c>
    </row>
    <row r="17" spans="3:59" x14ac:dyDescent="0.25">
      <c r="C17" s="88" t="s">
        <v>4</v>
      </c>
      <c r="D17" s="89"/>
      <c r="E17" s="133"/>
      <c r="F17" s="90"/>
      <c r="G17" s="90"/>
      <c r="H17" s="91">
        <f t="shared" ref="H17:AI17" si="4">SUM(H6:H16)</f>
        <v>0</v>
      </c>
      <c r="I17" s="91">
        <f t="shared" si="4"/>
        <v>0</v>
      </c>
      <c r="J17" s="91">
        <f t="shared" si="4"/>
        <v>0</v>
      </c>
      <c r="K17" s="91">
        <f t="shared" si="4"/>
        <v>0</v>
      </c>
      <c r="L17" s="91">
        <f t="shared" si="4"/>
        <v>0</v>
      </c>
      <c r="M17" s="91">
        <f t="shared" si="4"/>
        <v>0</v>
      </c>
      <c r="N17" s="91">
        <f t="shared" si="4"/>
        <v>0</v>
      </c>
      <c r="O17" s="91">
        <f t="shared" si="4"/>
        <v>0</v>
      </c>
      <c r="P17" s="91">
        <f t="shared" si="4"/>
        <v>0</v>
      </c>
      <c r="Q17" s="91">
        <f t="shared" si="4"/>
        <v>0</v>
      </c>
      <c r="R17" s="91">
        <f t="shared" si="4"/>
        <v>0</v>
      </c>
      <c r="S17" s="91">
        <f t="shared" si="4"/>
        <v>0</v>
      </c>
      <c r="T17" s="91">
        <f t="shared" si="4"/>
        <v>0</v>
      </c>
      <c r="U17" s="91">
        <f t="shared" si="4"/>
        <v>0</v>
      </c>
      <c r="V17" s="91">
        <f t="shared" si="4"/>
        <v>0</v>
      </c>
      <c r="W17" s="91">
        <f t="shared" si="4"/>
        <v>0</v>
      </c>
      <c r="X17" s="91">
        <f t="shared" si="4"/>
        <v>0</v>
      </c>
      <c r="Y17" s="91">
        <f t="shared" si="4"/>
        <v>0</v>
      </c>
      <c r="Z17" s="91">
        <f t="shared" si="4"/>
        <v>0</v>
      </c>
      <c r="AA17" s="91">
        <f t="shared" si="4"/>
        <v>0</v>
      </c>
      <c r="AB17" s="91">
        <f t="shared" si="4"/>
        <v>0</v>
      </c>
      <c r="AC17" s="91">
        <f t="shared" si="4"/>
        <v>0</v>
      </c>
      <c r="AD17" s="91">
        <f t="shared" si="4"/>
        <v>0</v>
      </c>
      <c r="AE17" s="91">
        <f t="shared" si="4"/>
        <v>0</v>
      </c>
      <c r="AF17" s="91">
        <f t="shared" si="4"/>
        <v>0</v>
      </c>
      <c r="AG17" s="91">
        <f t="shared" si="4"/>
        <v>0</v>
      </c>
      <c r="AH17" s="91">
        <f t="shared" si="4"/>
        <v>0</v>
      </c>
      <c r="AI17" s="91">
        <f t="shared" si="4"/>
        <v>0</v>
      </c>
      <c r="AJ17" s="91">
        <f t="shared" ref="AJ17:BE17" si="5">SUM(AJ6:AJ16)</f>
        <v>0</v>
      </c>
      <c r="AK17" s="91">
        <f t="shared" si="5"/>
        <v>0</v>
      </c>
      <c r="AL17" s="91">
        <f t="shared" si="5"/>
        <v>0</v>
      </c>
      <c r="AM17" s="91">
        <f t="shared" si="5"/>
        <v>0</v>
      </c>
      <c r="AN17" s="91">
        <f t="shared" si="5"/>
        <v>0</v>
      </c>
      <c r="AO17" s="91">
        <f t="shared" si="5"/>
        <v>0</v>
      </c>
      <c r="AP17" s="91">
        <f t="shared" si="5"/>
        <v>0</v>
      </c>
      <c r="AQ17" s="91">
        <f t="shared" si="5"/>
        <v>0</v>
      </c>
      <c r="AR17" s="91">
        <f t="shared" si="5"/>
        <v>0</v>
      </c>
      <c r="AS17" s="91">
        <f t="shared" si="5"/>
        <v>0</v>
      </c>
      <c r="AT17" s="91">
        <f t="shared" si="5"/>
        <v>0</v>
      </c>
      <c r="AU17" s="91">
        <f t="shared" si="5"/>
        <v>0</v>
      </c>
      <c r="AV17" s="91">
        <f t="shared" si="5"/>
        <v>0</v>
      </c>
      <c r="AW17" s="91">
        <f t="shared" si="5"/>
        <v>0</v>
      </c>
      <c r="AX17" s="91">
        <f t="shared" si="5"/>
        <v>0</v>
      </c>
      <c r="AY17" s="91">
        <f t="shared" si="5"/>
        <v>0</v>
      </c>
      <c r="AZ17" s="91">
        <f t="shared" si="5"/>
        <v>0</v>
      </c>
      <c r="BA17" s="91">
        <f t="shared" si="5"/>
        <v>0</v>
      </c>
      <c r="BB17" s="91">
        <f t="shared" si="5"/>
        <v>0</v>
      </c>
      <c r="BC17" s="91">
        <f t="shared" si="5"/>
        <v>0</v>
      </c>
      <c r="BD17" s="91">
        <f t="shared" si="5"/>
        <v>0</v>
      </c>
      <c r="BE17" s="91">
        <f t="shared" si="5"/>
        <v>0</v>
      </c>
      <c r="BG17" s="3">
        <f t="shared" si="3"/>
        <v>0</v>
      </c>
    </row>
    <row r="18" spans="3:59" x14ac:dyDescent="0.25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G18" s="4"/>
    </row>
    <row r="19" spans="3:59" x14ac:dyDescent="0.25">
      <c r="C19" s="1" t="s">
        <v>53</v>
      </c>
      <c r="D19" s="1" t="s">
        <v>105</v>
      </c>
      <c r="E19" s="1" t="s">
        <v>75</v>
      </c>
      <c r="F19" s="1"/>
      <c r="G19" s="1"/>
      <c r="H19" s="1" t="s">
        <v>25</v>
      </c>
      <c r="I19" s="1" t="s">
        <v>25</v>
      </c>
      <c r="J19" s="1" t="s">
        <v>25</v>
      </c>
      <c r="K19" s="1" t="s">
        <v>25</v>
      </c>
      <c r="L19" s="1" t="s">
        <v>25</v>
      </c>
      <c r="M19" s="1" t="s">
        <v>25</v>
      </c>
      <c r="N19" s="1" t="s">
        <v>25</v>
      </c>
      <c r="O19" s="1" t="s">
        <v>25</v>
      </c>
      <c r="P19" s="1" t="s">
        <v>25</v>
      </c>
      <c r="Q19" s="1" t="s">
        <v>25</v>
      </c>
      <c r="R19" s="1" t="s">
        <v>25</v>
      </c>
      <c r="S19" s="1" t="s">
        <v>25</v>
      </c>
      <c r="T19" s="1" t="s">
        <v>25</v>
      </c>
      <c r="U19" s="1" t="s">
        <v>25</v>
      </c>
      <c r="V19" s="1" t="s">
        <v>25</v>
      </c>
      <c r="W19" s="1" t="s">
        <v>25</v>
      </c>
      <c r="X19" s="1" t="s">
        <v>25</v>
      </c>
      <c r="Y19" s="1" t="s">
        <v>25</v>
      </c>
      <c r="Z19" s="1" t="s">
        <v>25</v>
      </c>
      <c r="AA19" s="1" t="s">
        <v>25</v>
      </c>
      <c r="AB19" s="1" t="s">
        <v>25</v>
      </c>
      <c r="AC19" s="1" t="s">
        <v>25</v>
      </c>
      <c r="AD19" s="1" t="s">
        <v>25</v>
      </c>
      <c r="AE19" s="1" t="s">
        <v>25</v>
      </c>
      <c r="AF19" s="1" t="s">
        <v>25</v>
      </c>
      <c r="AG19" s="1" t="s">
        <v>25</v>
      </c>
      <c r="AH19" s="1" t="s">
        <v>25</v>
      </c>
      <c r="AI19" s="1" t="s">
        <v>25</v>
      </c>
      <c r="AJ19" s="1" t="s">
        <v>25</v>
      </c>
      <c r="AK19" s="1" t="s">
        <v>25</v>
      </c>
      <c r="AL19" s="1" t="s">
        <v>25</v>
      </c>
      <c r="AM19" s="1" t="s">
        <v>25</v>
      </c>
      <c r="AN19" s="1" t="s">
        <v>25</v>
      </c>
      <c r="AO19" s="1" t="s">
        <v>25</v>
      </c>
      <c r="AP19" s="1" t="s">
        <v>25</v>
      </c>
      <c r="AQ19" s="1" t="s">
        <v>25</v>
      </c>
      <c r="AR19" s="1" t="s">
        <v>25</v>
      </c>
      <c r="AS19" s="1" t="s">
        <v>25</v>
      </c>
      <c r="AT19" s="1" t="s">
        <v>25</v>
      </c>
      <c r="AU19" s="1" t="s">
        <v>25</v>
      </c>
      <c r="AV19" s="1" t="s">
        <v>25</v>
      </c>
      <c r="AW19" s="1" t="s">
        <v>25</v>
      </c>
      <c r="AX19" s="1" t="s">
        <v>25</v>
      </c>
      <c r="AY19" s="1" t="s">
        <v>25</v>
      </c>
      <c r="AZ19" s="1" t="s">
        <v>25</v>
      </c>
      <c r="BA19" s="1" t="s">
        <v>25</v>
      </c>
      <c r="BB19" s="1" t="s">
        <v>25</v>
      </c>
      <c r="BC19" s="1" t="s">
        <v>25</v>
      </c>
      <c r="BD19" s="1" t="s">
        <v>25</v>
      </c>
      <c r="BE19" s="1" t="s">
        <v>25</v>
      </c>
      <c r="BG19" s="4"/>
    </row>
    <row r="20" spans="3:59" x14ac:dyDescent="0.25">
      <c r="C20" s="26" t="s">
        <v>255</v>
      </c>
      <c r="D20" s="26" t="s">
        <v>256</v>
      </c>
      <c r="E20" s="26" t="s">
        <v>142</v>
      </c>
      <c r="F20" s="1"/>
      <c r="G20" s="84"/>
      <c r="H20" s="27">
        <f>'(2) Forutsetninger prosjekt'!G14*'(2) Forutsetninger prosjekt'!G11</f>
        <v>0</v>
      </c>
      <c r="I20" s="27">
        <f>'(2) Forutsetninger prosjekt'!H14*'(2) Forutsetninger prosjekt'!H11</f>
        <v>0</v>
      </c>
      <c r="J20" s="27">
        <f>'(2) Forutsetninger prosjekt'!I14*'(2) Forutsetninger prosjekt'!I11</f>
        <v>0</v>
      </c>
      <c r="K20" s="27">
        <f>'(2) Forutsetninger prosjekt'!J14*'(2) Forutsetninger prosjekt'!J11</f>
        <v>0</v>
      </c>
      <c r="L20" s="27">
        <f>'(2) Forutsetninger prosjekt'!K14*'(2) Forutsetninger prosjekt'!K11</f>
        <v>0</v>
      </c>
      <c r="M20" s="27">
        <f>'(2) Forutsetninger prosjekt'!L14*'(2) Forutsetninger prosjekt'!L11</f>
        <v>0</v>
      </c>
      <c r="N20" s="27">
        <f>'(2) Forutsetninger prosjekt'!M14*'(2) Forutsetninger prosjekt'!M11</f>
        <v>0</v>
      </c>
      <c r="O20" s="27">
        <f>'(2) Forutsetninger prosjekt'!N14*'(2) Forutsetninger prosjekt'!N11</f>
        <v>0</v>
      </c>
      <c r="P20" s="27">
        <f>'(2) Forutsetninger prosjekt'!O14*'(2) Forutsetninger prosjekt'!O11</f>
        <v>0</v>
      </c>
      <c r="Q20" s="27">
        <f>'(2) Forutsetninger prosjekt'!P14*'(2) Forutsetninger prosjekt'!P11</f>
        <v>0</v>
      </c>
      <c r="R20" s="27">
        <f>'(2) Forutsetninger prosjekt'!Q14*'(2) Forutsetninger prosjekt'!Q11</f>
        <v>0</v>
      </c>
      <c r="S20" s="27">
        <f>'(2) Forutsetninger prosjekt'!R14*'(2) Forutsetninger prosjekt'!R11</f>
        <v>0</v>
      </c>
      <c r="T20" s="27">
        <f>'(2) Forutsetninger prosjekt'!S14*'(2) Forutsetninger prosjekt'!S11</f>
        <v>0</v>
      </c>
      <c r="U20" s="27">
        <f>'(2) Forutsetninger prosjekt'!T14*'(2) Forutsetninger prosjekt'!T11</f>
        <v>0</v>
      </c>
      <c r="V20" s="27">
        <f>'(2) Forutsetninger prosjekt'!U14*'(2) Forutsetninger prosjekt'!U11</f>
        <v>0</v>
      </c>
      <c r="W20" s="27">
        <f>'(2) Forutsetninger prosjekt'!V14*'(2) Forutsetninger prosjekt'!V11</f>
        <v>0</v>
      </c>
      <c r="X20" s="27">
        <f>'(2) Forutsetninger prosjekt'!W14*'(2) Forutsetninger prosjekt'!W11</f>
        <v>0</v>
      </c>
      <c r="Y20" s="27">
        <f>'(2) Forutsetninger prosjekt'!X14*'(2) Forutsetninger prosjekt'!X11</f>
        <v>0</v>
      </c>
      <c r="Z20" s="27">
        <f>'(2) Forutsetninger prosjekt'!Y14*'(2) Forutsetninger prosjekt'!Y11</f>
        <v>0</v>
      </c>
      <c r="AA20" s="27">
        <f>'(2) Forutsetninger prosjekt'!Z14*'(2) Forutsetninger prosjekt'!Z11</f>
        <v>0</v>
      </c>
      <c r="AB20" s="27">
        <f>'(2) Forutsetninger prosjekt'!AA14*'(2) Forutsetninger prosjekt'!AA11</f>
        <v>0</v>
      </c>
      <c r="AC20" s="27">
        <f>'(2) Forutsetninger prosjekt'!AB14*'(2) Forutsetninger prosjekt'!AB11</f>
        <v>0</v>
      </c>
      <c r="AD20" s="27">
        <f>'(2) Forutsetninger prosjekt'!AC14*'(2) Forutsetninger prosjekt'!AC11</f>
        <v>0</v>
      </c>
      <c r="AE20" s="27">
        <f>'(2) Forutsetninger prosjekt'!AD14*'(2) Forutsetninger prosjekt'!AD11</f>
        <v>0</v>
      </c>
      <c r="AF20" s="27">
        <f>'(2) Forutsetninger prosjekt'!AE14*'(2) Forutsetninger prosjekt'!AE11</f>
        <v>0</v>
      </c>
      <c r="AG20" s="27">
        <f>'(2) Forutsetninger prosjekt'!AF14*'(2) Forutsetninger prosjekt'!AF11</f>
        <v>0</v>
      </c>
      <c r="AH20" s="27">
        <f>'(2) Forutsetninger prosjekt'!AG14*'(2) Forutsetninger prosjekt'!AG11</f>
        <v>0</v>
      </c>
      <c r="AI20" s="27">
        <f>'(2) Forutsetninger prosjekt'!AH14*'(2) Forutsetninger prosjekt'!AH11</f>
        <v>0</v>
      </c>
      <c r="AJ20" s="27">
        <f>'(2) Forutsetninger prosjekt'!AI14*'(2) Forutsetninger prosjekt'!AI11</f>
        <v>0</v>
      </c>
      <c r="AK20" s="27">
        <f>'(2) Forutsetninger prosjekt'!AJ14*'(2) Forutsetninger prosjekt'!AJ11</f>
        <v>0</v>
      </c>
      <c r="AL20" s="27">
        <f>'(2) Forutsetninger prosjekt'!AK14*'(2) Forutsetninger prosjekt'!AK11</f>
        <v>0</v>
      </c>
      <c r="AM20" s="27">
        <f>'(2) Forutsetninger prosjekt'!AL14*'(2) Forutsetninger prosjekt'!AL11</f>
        <v>0</v>
      </c>
      <c r="AN20" s="27">
        <f>'(2) Forutsetninger prosjekt'!AM14*'(2) Forutsetninger prosjekt'!AM11</f>
        <v>0</v>
      </c>
      <c r="AO20" s="27">
        <f>'(2) Forutsetninger prosjekt'!AN14*'(2) Forutsetninger prosjekt'!AN11</f>
        <v>0</v>
      </c>
      <c r="AP20" s="27">
        <f>'(2) Forutsetninger prosjekt'!AO14*'(2) Forutsetninger prosjekt'!AO11</f>
        <v>0</v>
      </c>
      <c r="AQ20" s="27">
        <f>'(2) Forutsetninger prosjekt'!AP14*'(2) Forutsetninger prosjekt'!AP11</f>
        <v>0</v>
      </c>
      <c r="AR20" s="27">
        <f>'(2) Forutsetninger prosjekt'!AQ14*'(2) Forutsetninger prosjekt'!AQ11</f>
        <v>0</v>
      </c>
      <c r="AS20" s="27">
        <f>'(2) Forutsetninger prosjekt'!AR14*'(2) Forutsetninger prosjekt'!AR11</f>
        <v>0</v>
      </c>
      <c r="AT20" s="27">
        <f>'(2) Forutsetninger prosjekt'!AS14*'(2) Forutsetninger prosjekt'!AS11</f>
        <v>0</v>
      </c>
      <c r="AU20" s="27">
        <f>'(2) Forutsetninger prosjekt'!AT14*'(2) Forutsetninger prosjekt'!AT11</f>
        <v>0</v>
      </c>
      <c r="AV20" s="27">
        <f>'(2) Forutsetninger prosjekt'!AU14*'(2) Forutsetninger prosjekt'!AU11</f>
        <v>0</v>
      </c>
      <c r="AW20" s="27">
        <f>'(2) Forutsetninger prosjekt'!AV14*'(2) Forutsetninger prosjekt'!AV11</f>
        <v>0</v>
      </c>
      <c r="AX20" s="27">
        <f>'(2) Forutsetninger prosjekt'!AW14*'(2) Forutsetninger prosjekt'!AW11</f>
        <v>0</v>
      </c>
      <c r="AY20" s="27">
        <f>'(2) Forutsetninger prosjekt'!AX14*'(2) Forutsetninger prosjekt'!AX11</f>
        <v>0</v>
      </c>
      <c r="AZ20" s="27">
        <f>'(2) Forutsetninger prosjekt'!AY14*'(2) Forutsetninger prosjekt'!AY11</f>
        <v>0</v>
      </c>
      <c r="BA20" s="27">
        <f>'(2) Forutsetninger prosjekt'!AZ14*'(2) Forutsetninger prosjekt'!AZ11</f>
        <v>0</v>
      </c>
      <c r="BB20" s="27">
        <f>'(2) Forutsetninger prosjekt'!BA14*'(2) Forutsetninger prosjekt'!BA11</f>
        <v>0</v>
      </c>
      <c r="BC20" s="27">
        <f>'(2) Forutsetninger prosjekt'!BB14*'(2) Forutsetninger prosjekt'!BB11</f>
        <v>0</v>
      </c>
      <c r="BD20" s="27">
        <f>'(2) Forutsetninger prosjekt'!BC14*'(2) Forutsetninger prosjekt'!BC11</f>
        <v>0</v>
      </c>
      <c r="BE20" s="27">
        <f>'(2) Forutsetninger prosjekt'!BD14*'(2) Forutsetninger prosjekt'!BD11</f>
        <v>0</v>
      </c>
      <c r="BG20" s="4">
        <f t="shared" si="3"/>
        <v>0</v>
      </c>
    </row>
    <row r="21" spans="3:59" x14ac:dyDescent="0.25">
      <c r="C21" s="26" t="s">
        <v>257</v>
      </c>
      <c r="D21" s="26" t="s">
        <v>256</v>
      </c>
      <c r="E21" s="26" t="s">
        <v>143</v>
      </c>
      <c r="F21" s="1"/>
      <c r="G21" s="87"/>
      <c r="H21" s="27">
        <f>'(2) Forutsetninger prosjekt'!G12*'(2) Forutsetninger prosjekt'!G15</f>
        <v>0</v>
      </c>
      <c r="I21" s="27">
        <f>'(2) Forutsetninger prosjekt'!H12*'(2) Forutsetninger prosjekt'!H15</f>
        <v>0</v>
      </c>
      <c r="J21" s="27">
        <f>'(2) Forutsetninger prosjekt'!I12*'(2) Forutsetninger prosjekt'!I15</f>
        <v>0</v>
      </c>
      <c r="K21" s="27">
        <f>'(2) Forutsetninger prosjekt'!J12*'(2) Forutsetninger prosjekt'!J15</f>
        <v>0</v>
      </c>
      <c r="L21" s="27">
        <f>'(2) Forutsetninger prosjekt'!K12*'(2) Forutsetninger prosjekt'!K15</f>
        <v>0</v>
      </c>
      <c r="M21" s="27">
        <f>'(2) Forutsetninger prosjekt'!L12*'(2) Forutsetninger prosjekt'!L15</f>
        <v>0</v>
      </c>
      <c r="N21" s="27">
        <f>'(2) Forutsetninger prosjekt'!M12*'(2) Forutsetninger prosjekt'!M15</f>
        <v>0</v>
      </c>
      <c r="O21" s="27">
        <f>'(2) Forutsetninger prosjekt'!N12*'(2) Forutsetninger prosjekt'!N15</f>
        <v>0</v>
      </c>
      <c r="P21" s="27">
        <f>'(2) Forutsetninger prosjekt'!O12*'(2) Forutsetninger prosjekt'!O15</f>
        <v>0</v>
      </c>
      <c r="Q21" s="27">
        <f>'(2) Forutsetninger prosjekt'!P12*'(2) Forutsetninger prosjekt'!P15</f>
        <v>0</v>
      </c>
      <c r="R21" s="27">
        <f>'(2) Forutsetninger prosjekt'!Q12*'(2) Forutsetninger prosjekt'!Q15</f>
        <v>0</v>
      </c>
      <c r="S21" s="27">
        <f>'(2) Forutsetninger prosjekt'!R12*'(2) Forutsetninger prosjekt'!R15</f>
        <v>0</v>
      </c>
      <c r="T21" s="27">
        <f>'(2) Forutsetninger prosjekt'!S12*'(2) Forutsetninger prosjekt'!S15</f>
        <v>0</v>
      </c>
      <c r="U21" s="27">
        <f>'(2) Forutsetninger prosjekt'!T12*'(2) Forutsetninger prosjekt'!T15</f>
        <v>0</v>
      </c>
      <c r="V21" s="27">
        <f>'(2) Forutsetninger prosjekt'!U12*'(2) Forutsetninger prosjekt'!U15</f>
        <v>0</v>
      </c>
      <c r="W21" s="27">
        <f>'(2) Forutsetninger prosjekt'!V12*'(2) Forutsetninger prosjekt'!V15</f>
        <v>0</v>
      </c>
      <c r="X21" s="27">
        <f>'(2) Forutsetninger prosjekt'!W12*'(2) Forutsetninger prosjekt'!W15</f>
        <v>0</v>
      </c>
      <c r="Y21" s="27">
        <f>'(2) Forutsetninger prosjekt'!X12*'(2) Forutsetninger prosjekt'!X15</f>
        <v>0</v>
      </c>
      <c r="Z21" s="27">
        <f>'(2) Forutsetninger prosjekt'!Y12*'(2) Forutsetninger prosjekt'!Y15</f>
        <v>0</v>
      </c>
      <c r="AA21" s="27">
        <f>'(2) Forutsetninger prosjekt'!Z12*'(2) Forutsetninger prosjekt'!Z15</f>
        <v>0</v>
      </c>
      <c r="AB21" s="27">
        <f>'(2) Forutsetninger prosjekt'!AA12*'(2) Forutsetninger prosjekt'!AA15</f>
        <v>0</v>
      </c>
      <c r="AC21" s="27">
        <f>'(2) Forutsetninger prosjekt'!AB12*'(2) Forutsetninger prosjekt'!AB15</f>
        <v>0</v>
      </c>
      <c r="AD21" s="27">
        <f>'(2) Forutsetninger prosjekt'!AC12*'(2) Forutsetninger prosjekt'!AC15</f>
        <v>0</v>
      </c>
      <c r="AE21" s="27">
        <f>'(2) Forutsetninger prosjekt'!AD12*'(2) Forutsetninger prosjekt'!AD15</f>
        <v>0</v>
      </c>
      <c r="AF21" s="27">
        <f>'(2) Forutsetninger prosjekt'!AE12*'(2) Forutsetninger prosjekt'!AE15</f>
        <v>0</v>
      </c>
      <c r="AG21" s="27">
        <f>'(2) Forutsetninger prosjekt'!AF12*'(2) Forutsetninger prosjekt'!AF15</f>
        <v>0</v>
      </c>
      <c r="AH21" s="27">
        <f>'(2) Forutsetninger prosjekt'!AG12*'(2) Forutsetninger prosjekt'!AG15</f>
        <v>0</v>
      </c>
      <c r="AI21" s="27">
        <f>'(2) Forutsetninger prosjekt'!AH12*'(2) Forutsetninger prosjekt'!AH15</f>
        <v>0</v>
      </c>
      <c r="AJ21" s="27">
        <f>'(2) Forutsetninger prosjekt'!AI12*'(2) Forutsetninger prosjekt'!AI15</f>
        <v>0</v>
      </c>
      <c r="AK21" s="27">
        <f>'(2) Forutsetninger prosjekt'!AJ12*'(2) Forutsetninger prosjekt'!AJ15</f>
        <v>0</v>
      </c>
      <c r="AL21" s="27">
        <f>'(2) Forutsetninger prosjekt'!AK12*'(2) Forutsetninger prosjekt'!AK15</f>
        <v>0</v>
      </c>
      <c r="AM21" s="27">
        <f>'(2) Forutsetninger prosjekt'!AL12*'(2) Forutsetninger prosjekt'!AL15</f>
        <v>0</v>
      </c>
      <c r="AN21" s="27">
        <f>'(2) Forutsetninger prosjekt'!AM12*'(2) Forutsetninger prosjekt'!AM15</f>
        <v>0</v>
      </c>
      <c r="AO21" s="27">
        <f>'(2) Forutsetninger prosjekt'!AN12*'(2) Forutsetninger prosjekt'!AN15</f>
        <v>0</v>
      </c>
      <c r="AP21" s="27">
        <f>'(2) Forutsetninger prosjekt'!AO12*'(2) Forutsetninger prosjekt'!AO15</f>
        <v>0</v>
      </c>
      <c r="AQ21" s="27">
        <f>'(2) Forutsetninger prosjekt'!AP12*'(2) Forutsetninger prosjekt'!AP15</f>
        <v>0</v>
      </c>
      <c r="AR21" s="27">
        <f>'(2) Forutsetninger prosjekt'!AQ12*'(2) Forutsetninger prosjekt'!AQ15</f>
        <v>0</v>
      </c>
      <c r="AS21" s="27">
        <f>'(2) Forutsetninger prosjekt'!AR12*'(2) Forutsetninger prosjekt'!AR15</f>
        <v>0</v>
      </c>
      <c r="AT21" s="27">
        <f>'(2) Forutsetninger prosjekt'!AS12*'(2) Forutsetninger prosjekt'!AS15</f>
        <v>0</v>
      </c>
      <c r="AU21" s="27">
        <f>'(2) Forutsetninger prosjekt'!AT12*'(2) Forutsetninger prosjekt'!AT15</f>
        <v>0</v>
      </c>
      <c r="AV21" s="27">
        <f>'(2) Forutsetninger prosjekt'!AU12*'(2) Forutsetninger prosjekt'!AU15</f>
        <v>0</v>
      </c>
      <c r="AW21" s="27">
        <f>'(2) Forutsetninger prosjekt'!AV12*'(2) Forutsetninger prosjekt'!AV15</f>
        <v>0</v>
      </c>
      <c r="AX21" s="27">
        <f>'(2) Forutsetninger prosjekt'!AW12*'(2) Forutsetninger prosjekt'!AW15</f>
        <v>0</v>
      </c>
      <c r="AY21" s="27">
        <f>'(2) Forutsetninger prosjekt'!AX12*'(2) Forutsetninger prosjekt'!AX15</f>
        <v>0</v>
      </c>
      <c r="AZ21" s="27">
        <f>'(2) Forutsetninger prosjekt'!AY12*'(2) Forutsetninger prosjekt'!AY15</f>
        <v>0</v>
      </c>
      <c r="BA21" s="27">
        <f>'(2) Forutsetninger prosjekt'!AZ12*'(2) Forutsetninger prosjekt'!AZ15</f>
        <v>0</v>
      </c>
      <c r="BB21" s="27">
        <f>'(2) Forutsetninger prosjekt'!BA12*'(2) Forutsetninger prosjekt'!BA15</f>
        <v>0</v>
      </c>
      <c r="BC21" s="27">
        <f>'(2) Forutsetninger prosjekt'!BB12*'(2) Forutsetninger prosjekt'!BB15</f>
        <v>0</v>
      </c>
      <c r="BD21" s="27">
        <f>'(2) Forutsetninger prosjekt'!BC12*'(2) Forutsetninger prosjekt'!BC15</f>
        <v>0</v>
      </c>
      <c r="BE21" s="27">
        <f>'(2) Forutsetninger prosjekt'!BD12*'(2) Forutsetninger prosjekt'!BD15</f>
        <v>0</v>
      </c>
      <c r="BG21" s="4">
        <f t="shared" si="3"/>
        <v>0</v>
      </c>
    </row>
    <row r="22" spans="3:59" x14ac:dyDescent="0.25">
      <c r="C22" s="26" t="s">
        <v>258</v>
      </c>
      <c r="D22" s="26" t="s">
        <v>259</v>
      </c>
      <c r="E22" s="26" t="s">
        <v>145</v>
      </c>
      <c r="F22" s="1"/>
      <c r="G22" s="87"/>
      <c r="H22" s="27" t="e">
        <f>'(2) Forutsetninger prosjekt'!G12*'(2) Forutsetninger prosjekt'!G17*'(2) Forutsetninger prosjekt'!G10</f>
        <v>#VALUE!</v>
      </c>
      <c r="I22" s="27" t="e">
        <f>'(2) Forutsetninger prosjekt'!H12*'(2) Forutsetninger prosjekt'!H17*'(2) Forutsetninger prosjekt'!H10</f>
        <v>#VALUE!</v>
      </c>
      <c r="J22" s="27" t="e">
        <f>'(2) Forutsetninger prosjekt'!I12*'(2) Forutsetninger prosjekt'!I17*'(2) Forutsetninger prosjekt'!I10</f>
        <v>#VALUE!</v>
      </c>
      <c r="K22" s="27" t="e">
        <f>'(2) Forutsetninger prosjekt'!J12*'(2) Forutsetninger prosjekt'!J17*'(2) Forutsetninger prosjekt'!J10</f>
        <v>#VALUE!</v>
      </c>
      <c r="L22" s="27" t="e">
        <f>'(2) Forutsetninger prosjekt'!K12*'(2) Forutsetninger prosjekt'!K17*'(2) Forutsetninger prosjekt'!K10</f>
        <v>#VALUE!</v>
      </c>
      <c r="M22" s="27" t="e">
        <f>'(2) Forutsetninger prosjekt'!L12*'(2) Forutsetninger prosjekt'!L17*'(2) Forutsetninger prosjekt'!L10</f>
        <v>#VALUE!</v>
      </c>
      <c r="N22" s="27" t="e">
        <f>'(2) Forutsetninger prosjekt'!M12*'(2) Forutsetninger prosjekt'!M17*'(2) Forutsetninger prosjekt'!M10</f>
        <v>#VALUE!</v>
      </c>
      <c r="O22" s="27" t="e">
        <f>'(2) Forutsetninger prosjekt'!N12*'(2) Forutsetninger prosjekt'!N17*'(2) Forutsetninger prosjekt'!N10</f>
        <v>#VALUE!</v>
      </c>
      <c r="P22" s="27" t="e">
        <f>'(2) Forutsetninger prosjekt'!O12*'(2) Forutsetninger prosjekt'!O17*'(2) Forutsetninger prosjekt'!O10</f>
        <v>#VALUE!</v>
      </c>
      <c r="Q22" s="27" t="e">
        <f>'(2) Forutsetninger prosjekt'!P12*'(2) Forutsetninger prosjekt'!P17*'(2) Forutsetninger prosjekt'!P10</f>
        <v>#VALUE!</v>
      </c>
      <c r="R22" s="27" t="e">
        <f>'(2) Forutsetninger prosjekt'!Q12*'(2) Forutsetninger prosjekt'!Q17*'(2) Forutsetninger prosjekt'!Q10</f>
        <v>#VALUE!</v>
      </c>
      <c r="S22" s="27" t="e">
        <f>'(2) Forutsetninger prosjekt'!R12*'(2) Forutsetninger prosjekt'!R17*'(2) Forutsetninger prosjekt'!R10</f>
        <v>#VALUE!</v>
      </c>
      <c r="T22" s="27" t="e">
        <f>'(2) Forutsetninger prosjekt'!S12*'(2) Forutsetninger prosjekt'!S17*'(2) Forutsetninger prosjekt'!S10</f>
        <v>#VALUE!</v>
      </c>
      <c r="U22" s="27" t="e">
        <f>'(2) Forutsetninger prosjekt'!T12*'(2) Forutsetninger prosjekt'!T17*'(2) Forutsetninger prosjekt'!T10</f>
        <v>#VALUE!</v>
      </c>
      <c r="V22" s="27" t="e">
        <f>'(2) Forutsetninger prosjekt'!U12*'(2) Forutsetninger prosjekt'!U17*'(2) Forutsetninger prosjekt'!U10</f>
        <v>#VALUE!</v>
      </c>
      <c r="W22" s="27" t="e">
        <f>'(2) Forutsetninger prosjekt'!V12*'(2) Forutsetninger prosjekt'!V17*'(2) Forutsetninger prosjekt'!V10</f>
        <v>#VALUE!</v>
      </c>
      <c r="X22" s="27" t="e">
        <f>'(2) Forutsetninger prosjekt'!W12*'(2) Forutsetninger prosjekt'!W17*'(2) Forutsetninger prosjekt'!W10</f>
        <v>#VALUE!</v>
      </c>
      <c r="Y22" s="27" t="e">
        <f>'(2) Forutsetninger prosjekt'!X12*'(2) Forutsetninger prosjekt'!X17*'(2) Forutsetninger prosjekt'!X10</f>
        <v>#VALUE!</v>
      </c>
      <c r="Z22" s="27" t="e">
        <f>'(2) Forutsetninger prosjekt'!Y12*'(2) Forutsetninger prosjekt'!Y17*'(2) Forutsetninger prosjekt'!Y10</f>
        <v>#VALUE!</v>
      </c>
      <c r="AA22" s="27" t="e">
        <f>'(2) Forutsetninger prosjekt'!Z12*'(2) Forutsetninger prosjekt'!Z17*'(2) Forutsetninger prosjekt'!Z10</f>
        <v>#VALUE!</v>
      </c>
      <c r="AB22" s="27" t="e">
        <f>'(2) Forutsetninger prosjekt'!AA12*'(2) Forutsetninger prosjekt'!AA17*'(2) Forutsetninger prosjekt'!AA10</f>
        <v>#VALUE!</v>
      </c>
      <c r="AC22" s="27" t="e">
        <f>'(2) Forutsetninger prosjekt'!AB12*'(2) Forutsetninger prosjekt'!AB17*'(2) Forutsetninger prosjekt'!AB10</f>
        <v>#VALUE!</v>
      </c>
      <c r="AD22" s="27" t="e">
        <f>'(2) Forutsetninger prosjekt'!AC12*'(2) Forutsetninger prosjekt'!AC17*'(2) Forutsetninger prosjekt'!AC10</f>
        <v>#VALUE!</v>
      </c>
      <c r="AE22" s="27" t="e">
        <f>'(2) Forutsetninger prosjekt'!AD12*'(2) Forutsetninger prosjekt'!AD17*'(2) Forutsetninger prosjekt'!AD10</f>
        <v>#VALUE!</v>
      </c>
      <c r="AF22" s="27" t="e">
        <f>'(2) Forutsetninger prosjekt'!AE12*'(2) Forutsetninger prosjekt'!AE17*'(2) Forutsetninger prosjekt'!AE10</f>
        <v>#VALUE!</v>
      </c>
      <c r="AG22" s="27" t="e">
        <f>'(2) Forutsetninger prosjekt'!AF12*'(2) Forutsetninger prosjekt'!AF17*'(2) Forutsetninger prosjekt'!AF10</f>
        <v>#VALUE!</v>
      </c>
      <c r="AH22" s="27" t="e">
        <f>'(2) Forutsetninger prosjekt'!AG12*'(2) Forutsetninger prosjekt'!AG17*'(2) Forutsetninger prosjekt'!AG10</f>
        <v>#VALUE!</v>
      </c>
      <c r="AI22" s="27" t="e">
        <f>'(2) Forutsetninger prosjekt'!AH12*'(2) Forutsetninger prosjekt'!AH17*'(2) Forutsetninger prosjekt'!AH10</f>
        <v>#VALUE!</v>
      </c>
      <c r="AJ22" s="27" t="e">
        <f>'(2) Forutsetninger prosjekt'!AI12*'(2) Forutsetninger prosjekt'!AI17*'(2) Forutsetninger prosjekt'!AI10</f>
        <v>#VALUE!</v>
      </c>
      <c r="AK22" s="27" t="e">
        <f>'(2) Forutsetninger prosjekt'!AJ12*'(2) Forutsetninger prosjekt'!AJ17*'(2) Forutsetninger prosjekt'!AJ10</f>
        <v>#VALUE!</v>
      </c>
      <c r="AL22" s="27" t="e">
        <f>'(2) Forutsetninger prosjekt'!AK12*'(2) Forutsetninger prosjekt'!AK17*'(2) Forutsetninger prosjekt'!AK10</f>
        <v>#VALUE!</v>
      </c>
      <c r="AM22" s="27" t="e">
        <f>'(2) Forutsetninger prosjekt'!AL12*'(2) Forutsetninger prosjekt'!AL17*'(2) Forutsetninger prosjekt'!AL10</f>
        <v>#VALUE!</v>
      </c>
      <c r="AN22" s="27" t="e">
        <f>'(2) Forutsetninger prosjekt'!AM12*'(2) Forutsetninger prosjekt'!AM17*'(2) Forutsetninger prosjekt'!AM10</f>
        <v>#VALUE!</v>
      </c>
      <c r="AO22" s="27" t="e">
        <f>'(2) Forutsetninger prosjekt'!AN12*'(2) Forutsetninger prosjekt'!AN17*'(2) Forutsetninger prosjekt'!AN10</f>
        <v>#VALUE!</v>
      </c>
      <c r="AP22" s="27" t="e">
        <f>'(2) Forutsetninger prosjekt'!AO12*'(2) Forutsetninger prosjekt'!AO17*'(2) Forutsetninger prosjekt'!AO10</f>
        <v>#VALUE!</v>
      </c>
      <c r="AQ22" s="27" t="e">
        <f>'(2) Forutsetninger prosjekt'!AP12*'(2) Forutsetninger prosjekt'!AP17*'(2) Forutsetninger prosjekt'!AP10</f>
        <v>#VALUE!</v>
      </c>
      <c r="AR22" s="27" t="e">
        <f>'(2) Forutsetninger prosjekt'!AQ12*'(2) Forutsetninger prosjekt'!AQ17*'(2) Forutsetninger prosjekt'!AQ10</f>
        <v>#VALUE!</v>
      </c>
      <c r="AS22" s="27" t="e">
        <f>'(2) Forutsetninger prosjekt'!AR12*'(2) Forutsetninger prosjekt'!AR17*'(2) Forutsetninger prosjekt'!AR10</f>
        <v>#VALUE!</v>
      </c>
      <c r="AT22" s="27" t="e">
        <f>'(2) Forutsetninger prosjekt'!AS12*'(2) Forutsetninger prosjekt'!AS17*'(2) Forutsetninger prosjekt'!AS10</f>
        <v>#VALUE!</v>
      </c>
      <c r="AU22" s="27" t="e">
        <f>'(2) Forutsetninger prosjekt'!AT12*'(2) Forutsetninger prosjekt'!AT17*'(2) Forutsetninger prosjekt'!AT10</f>
        <v>#VALUE!</v>
      </c>
      <c r="AV22" s="27" t="e">
        <f>'(2) Forutsetninger prosjekt'!AU12*'(2) Forutsetninger prosjekt'!AU17*'(2) Forutsetninger prosjekt'!AU10</f>
        <v>#VALUE!</v>
      </c>
      <c r="AW22" s="27" t="e">
        <f>'(2) Forutsetninger prosjekt'!AV12*'(2) Forutsetninger prosjekt'!AV17*'(2) Forutsetninger prosjekt'!AV10</f>
        <v>#VALUE!</v>
      </c>
      <c r="AX22" s="27" t="e">
        <f>'(2) Forutsetninger prosjekt'!AW12*'(2) Forutsetninger prosjekt'!AW17*'(2) Forutsetninger prosjekt'!AW10</f>
        <v>#VALUE!</v>
      </c>
      <c r="AY22" s="27" t="e">
        <f>'(2) Forutsetninger prosjekt'!AX12*'(2) Forutsetninger prosjekt'!AX17*'(2) Forutsetninger prosjekt'!AX10</f>
        <v>#VALUE!</v>
      </c>
      <c r="AZ22" s="27" t="e">
        <f>'(2) Forutsetninger prosjekt'!AY12*'(2) Forutsetninger prosjekt'!AY17*'(2) Forutsetninger prosjekt'!AY10</f>
        <v>#VALUE!</v>
      </c>
      <c r="BA22" s="27" t="e">
        <f>'(2) Forutsetninger prosjekt'!AZ12*'(2) Forutsetninger prosjekt'!AZ17*'(2) Forutsetninger prosjekt'!AZ10</f>
        <v>#VALUE!</v>
      </c>
      <c r="BB22" s="27" t="e">
        <f>'(2) Forutsetninger prosjekt'!BA12*'(2) Forutsetninger prosjekt'!BA17*'(2) Forutsetninger prosjekt'!BA10</f>
        <v>#VALUE!</v>
      </c>
      <c r="BC22" s="27" t="e">
        <f>'(2) Forutsetninger prosjekt'!BB12*'(2) Forutsetninger prosjekt'!BB17*'(2) Forutsetninger prosjekt'!BB10</f>
        <v>#VALUE!</v>
      </c>
      <c r="BD22" s="27" t="e">
        <f>'(2) Forutsetninger prosjekt'!BC12*'(2) Forutsetninger prosjekt'!BC17*'(2) Forutsetninger prosjekt'!BC10</f>
        <v>#VALUE!</v>
      </c>
      <c r="BE22" s="27" t="e">
        <f>'(2) Forutsetninger prosjekt'!BD12*'(2) Forutsetninger prosjekt'!BD17*'(2) Forutsetninger prosjekt'!BD10</f>
        <v>#VALUE!</v>
      </c>
      <c r="BG22" s="4" t="e">
        <f t="shared" si="3"/>
        <v>#VALUE!</v>
      </c>
    </row>
    <row r="23" spans="3:59" x14ac:dyDescent="0.25">
      <c r="C23" s="26" t="s">
        <v>260</v>
      </c>
      <c r="D23" s="26" t="s">
        <v>256</v>
      </c>
      <c r="E23" s="26" t="s">
        <v>143</v>
      </c>
      <c r="F23" s="1"/>
      <c r="G23" s="87"/>
      <c r="H23" s="27">
        <f>'(2) Forutsetninger prosjekt'!G13*'(2) Forutsetninger prosjekt'!G16</f>
        <v>0</v>
      </c>
      <c r="I23" s="27">
        <f>'(2) Forutsetninger prosjekt'!H13*'(2) Forutsetninger prosjekt'!H16</f>
        <v>0</v>
      </c>
      <c r="J23" s="27">
        <f>'(2) Forutsetninger prosjekt'!I13*'(2) Forutsetninger prosjekt'!I16</f>
        <v>0</v>
      </c>
      <c r="K23" s="27">
        <f>'(2) Forutsetninger prosjekt'!J13*'(2) Forutsetninger prosjekt'!J16</f>
        <v>0</v>
      </c>
      <c r="L23" s="27">
        <f>'(2) Forutsetninger prosjekt'!K13*'(2) Forutsetninger prosjekt'!K16</f>
        <v>0</v>
      </c>
      <c r="M23" s="27">
        <f>'(2) Forutsetninger prosjekt'!L13*'(2) Forutsetninger prosjekt'!L16</f>
        <v>0</v>
      </c>
      <c r="N23" s="27">
        <f>'(2) Forutsetninger prosjekt'!M13*'(2) Forutsetninger prosjekt'!M16</f>
        <v>0</v>
      </c>
      <c r="O23" s="27">
        <f>'(2) Forutsetninger prosjekt'!N13*'(2) Forutsetninger prosjekt'!N16</f>
        <v>0</v>
      </c>
      <c r="P23" s="27">
        <f>'(2) Forutsetninger prosjekt'!O13*'(2) Forutsetninger prosjekt'!O16</f>
        <v>0</v>
      </c>
      <c r="Q23" s="27">
        <f>'(2) Forutsetninger prosjekt'!P13*'(2) Forutsetninger prosjekt'!P16</f>
        <v>0</v>
      </c>
      <c r="R23" s="27">
        <f>'(2) Forutsetninger prosjekt'!Q13*'(2) Forutsetninger prosjekt'!Q16</f>
        <v>0</v>
      </c>
      <c r="S23" s="27">
        <f>'(2) Forutsetninger prosjekt'!R13*'(2) Forutsetninger prosjekt'!R16</f>
        <v>0</v>
      </c>
      <c r="T23" s="27">
        <f>'(2) Forutsetninger prosjekt'!S13*'(2) Forutsetninger prosjekt'!S16</f>
        <v>0</v>
      </c>
      <c r="U23" s="27">
        <f>'(2) Forutsetninger prosjekt'!T13*'(2) Forutsetninger prosjekt'!T16</f>
        <v>0</v>
      </c>
      <c r="V23" s="27">
        <f>'(2) Forutsetninger prosjekt'!U13*'(2) Forutsetninger prosjekt'!U16</f>
        <v>0</v>
      </c>
      <c r="W23" s="27">
        <f>'(2) Forutsetninger prosjekt'!V13*'(2) Forutsetninger prosjekt'!V16</f>
        <v>0</v>
      </c>
      <c r="X23" s="27">
        <f>'(2) Forutsetninger prosjekt'!W13*'(2) Forutsetninger prosjekt'!W16</f>
        <v>0</v>
      </c>
      <c r="Y23" s="27">
        <f>'(2) Forutsetninger prosjekt'!X13*'(2) Forutsetninger prosjekt'!X16</f>
        <v>0</v>
      </c>
      <c r="Z23" s="27">
        <f>'(2) Forutsetninger prosjekt'!Y13*'(2) Forutsetninger prosjekt'!Y16</f>
        <v>0</v>
      </c>
      <c r="AA23" s="27">
        <f>'(2) Forutsetninger prosjekt'!Z13*'(2) Forutsetninger prosjekt'!Z16</f>
        <v>0</v>
      </c>
      <c r="AB23" s="27">
        <f>'(2) Forutsetninger prosjekt'!AA13*'(2) Forutsetninger prosjekt'!AA16</f>
        <v>0</v>
      </c>
      <c r="AC23" s="27">
        <f>'(2) Forutsetninger prosjekt'!AB13*'(2) Forutsetninger prosjekt'!AB16</f>
        <v>0</v>
      </c>
      <c r="AD23" s="27">
        <f>'(2) Forutsetninger prosjekt'!AC13*'(2) Forutsetninger prosjekt'!AC16</f>
        <v>0</v>
      </c>
      <c r="AE23" s="27">
        <f>'(2) Forutsetninger prosjekt'!AD13*'(2) Forutsetninger prosjekt'!AD16</f>
        <v>0</v>
      </c>
      <c r="AF23" s="27">
        <f>'(2) Forutsetninger prosjekt'!AE13*'(2) Forutsetninger prosjekt'!AE16</f>
        <v>0</v>
      </c>
      <c r="AG23" s="27">
        <f>'(2) Forutsetninger prosjekt'!AF13*'(2) Forutsetninger prosjekt'!AF16</f>
        <v>0</v>
      </c>
      <c r="AH23" s="27">
        <f>'(2) Forutsetninger prosjekt'!AG13*'(2) Forutsetninger prosjekt'!AG16</f>
        <v>0</v>
      </c>
      <c r="AI23" s="27">
        <f>'(2) Forutsetninger prosjekt'!AH13*'(2) Forutsetninger prosjekt'!AH16</f>
        <v>0</v>
      </c>
      <c r="AJ23" s="27">
        <f>'(2) Forutsetninger prosjekt'!AI13*'(2) Forutsetninger prosjekt'!AI16</f>
        <v>0</v>
      </c>
      <c r="AK23" s="27">
        <f>'(2) Forutsetninger prosjekt'!AJ13*'(2) Forutsetninger prosjekt'!AJ16</f>
        <v>0</v>
      </c>
      <c r="AL23" s="27">
        <f>'(2) Forutsetninger prosjekt'!AK13*'(2) Forutsetninger prosjekt'!AK16</f>
        <v>0</v>
      </c>
      <c r="AM23" s="27">
        <f>'(2) Forutsetninger prosjekt'!AL13*'(2) Forutsetninger prosjekt'!AL16</f>
        <v>0</v>
      </c>
      <c r="AN23" s="27">
        <f>'(2) Forutsetninger prosjekt'!AM13*'(2) Forutsetninger prosjekt'!AM16</f>
        <v>0</v>
      </c>
      <c r="AO23" s="27">
        <f>'(2) Forutsetninger prosjekt'!AN13*'(2) Forutsetninger prosjekt'!AN16</f>
        <v>0</v>
      </c>
      <c r="AP23" s="27">
        <f>'(2) Forutsetninger prosjekt'!AO13*'(2) Forutsetninger prosjekt'!AO16</f>
        <v>0</v>
      </c>
      <c r="AQ23" s="27">
        <f>'(2) Forutsetninger prosjekt'!AP13*'(2) Forutsetninger prosjekt'!AP16</f>
        <v>0</v>
      </c>
      <c r="AR23" s="27">
        <f>'(2) Forutsetninger prosjekt'!AQ13*'(2) Forutsetninger prosjekt'!AQ16</f>
        <v>0</v>
      </c>
      <c r="AS23" s="27">
        <f>'(2) Forutsetninger prosjekt'!AR13*'(2) Forutsetninger prosjekt'!AR16</f>
        <v>0</v>
      </c>
      <c r="AT23" s="27">
        <f>'(2) Forutsetninger prosjekt'!AS13*'(2) Forutsetninger prosjekt'!AS16</f>
        <v>0</v>
      </c>
      <c r="AU23" s="27">
        <f>'(2) Forutsetninger prosjekt'!AT13*'(2) Forutsetninger prosjekt'!AT16</f>
        <v>0</v>
      </c>
      <c r="AV23" s="27">
        <f>'(2) Forutsetninger prosjekt'!AU13*'(2) Forutsetninger prosjekt'!AU16</f>
        <v>0</v>
      </c>
      <c r="AW23" s="27">
        <f>'(2) Forutsetninger prosjekt'!AV13*'(2) Forutsetninger prosjekt'!AV16</f>
        <v>0</v>
      </c>
      <c r="AX23" s="27">
        <f>'(2) Forutsetninger prosjekt'!AW13*'(2) Forutsetninger prosjekt'!AW16</f>
        <v>0</v>
      </c>
      <c r="AY23" s="27">
        <f>'(2) Forutsetninger prosjekt'!AX13*'(2) Forutsetninger prosjekt'!AX16</f>
        <v>0</v>
      </c>
      <c r="AZ23" s="27">
        <f>'(2) Forutsetninger prosjekt'!AY13*'(2) Forutsetninger prosjekt'!AY16</f>
        <v>0</v>
      </c>
      <c r="BA23" s="27">
        <f>'(2) Forutsetninger prosjekt'!AZ13*'(2) Forutsetninger prosjekt'!AZ16</f>
        <v>0</v>
      </c>
      <c r="BB23" s="27">
        <f>'(2) Forutsetninger prosjekt'!BA13*'(2) Forutsetninger prosjekt'!BA16</f>
        <v>0</v>
      </c>
      <c r="BC23" s="27">
        <f>'(2) Forutsetninger prosjekt'!BB13*'(2) Forutsetninger prosjekt'!BB16</f>
        <v>0</v>
      </c>
      <c r="BD23" s="27">
        <f>'(2) Forutsetninger prosjekt'!BC13*'(2) Forutsetninger prosjekt'!BC16</f>
        <v>0</v>
      </c>
      <c r="BE23" s="27">
        <f>'(2) Forutsetninger prosjekt'!BD13*'(2) Forutsetninger prosjekt'!BD16</f>
        <v>0</v>
      </c>
      <c r="BG23" s="4">
        <f t="shared" si="3"/>
        <v>0</v>
      </c>
    </row>
    <row r="24" spans="3:59" x14ac:dyDescent="0.25">
      <c r="C24" s="26" t="s">
        <v>299</v>
      </c>
      <c r="D24" s="26" t="s">
        <v>261</v>
      </c>
      <c r="E24" s="26" t="s">
        <v>144</v>
      </c>
      <c r="F24" s="1"/>
      <c r="G24" s="87"/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  <c r="AW24" s="27">
        <v>0</v>
      </c>
      <c r="AX24" s="27">
        <v>0</v>
      </c>
      <c r="AY24" s="27">
        <v>0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G24" s="4">
        <f t="shared" si="3"/>
        <v>0</v>
      </c>
    </row>
    <row r="25" spans="3:59" x14ac:dyDescent="0.25">
      <c r="C25" s="26"/>
      <c r="D25" s="26"/>
      <c r="E25" s="26"/>
      <c r="F25" s="1"/>
      <c r="G25" s="87"/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0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  <c r="AW25" s="27">
        <v>0</v>
      </c>
      <c r="AX25" s="27">
        <v>0</v>
      </c>
      <c r="AY25" s="27">
        <v>0</v>
      </c>
      <c r="AZ25" s="27">
        <v>0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G25" s="4">
        <f t="shared" si="3"/>
        <v>0</v>
      </c>
    </row>
    <row r="26" spans="3:59" x14ac:dyDescent="0.25">
      <c r="C26" s="26"/>
      <c r="D26" s="26"/>
      <c r="E26" s="26"/>
      <c r="F26" s="1"/>
      <c r="G26" s="87"/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G26" s="4">
        <f t="shared" si="3"/>
        <v>0</v>
      </c>
    </row>
    <row r="27" spans="3:59" x14ac:dyDescent="0.25">
      <c r="C27" s="26"/>
      <c r="D27" s="26"/>
      <c r="E27" s="26"/>
      <c r="F27" s="1"/>
      <c r="G27" s="87"/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0</v>
      </c>
      <c r="AN27" s="27">
        <v>0</v>
      </c>
      <c r="AO27" s="27">
        <v>0</v>
      </c>
      <c r="AP27" s="27">
        <v>0</v>
      </c>
      <c r="AQ27" s="27">
        <v>0</v>
      </c>
      <c r="AR27" s="27">
        <v>0</v>
      </c>
      <c r="AS27" s="27">
        <v>0</v>
      </c>
      <c r="AT27" s="27">
        <v>0</v>
      </c>
      <c r="AU27" s="27">
        <v>0</v>
      </c>
      <c r="AV27" s="27">
        <v>0</v>
      </c>
      <c r="AW27" s="27">
        <v>0</v>
      </c>
      <c r="AX27" s="27">
        <v>0</v>
      </c>
      <c r="AY27" s="27">
        <v>0</v>
      </c>
      <c r="AZ27" s="27">
        <v>0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G27" s="4">
        <f t="shared" si="3"/>
        <v>0</v>
      </c>
    </row>
    <row r="28" spans="3:59" x14ac:dyDescent="0.25">
      <c r="C28" s="26"/>
      <c r="D28" s="26"/>
      <c r="E28" s="26"/>
      <c r="F28" s="1"/>
      <c r="G28" s="87"/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  <c r="AW28" s="27">
        <v>0</v>
      </c>
      <c r="AX28" s="27">
        <v>0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G28" s="4">
        <f t="shared" si="3"/>
        <v>0</v>
      </c>
    </row>
    <row r="29" spans="3:59" x14ac:dyDescent="0.25">
      <c r="C29" s="26"/>
      <c r="D29" s="26"/>
      <c r="E29" s="26"/>
      <c r="F29" s="1"/>
      <c r="G29" s="87"/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  <c r="AW29" s="27">
        <v>0</v>
      </c>
      <c r="AX29" s="27">
        <v>0</v>
      </c>
      <c r="AY29" s="27">
        <v>0</v>
      </c>
      <c r="AZ29" s="27">
        <v>0</v>
      </c>
      <c r="BA29" s="27">
        <v>0</v>
      </c>
      <c r="BB29" s="27">
        <v>0</v>
      </c>
      <c r="BC29" s="27">
        <v>0</v>
      </c>
      <c r="BD29" s="27">
        <v>0</v>
      </c>
      <c r="BE29" s="27">
        <v>0</v>
      </c>
      <c r="BG29" s="4">
        <f t="shared" si="3"/>
        <v>0</v>
      </c>
    </row>
    <row r="30" spans="3:59" x14ac:dyDescent="0.25">
      <c r="C30" s="26"/>
      <c r="D30" s="26"/>
      <c r="E30" s="26"/>
      <c r="F30" s="1"/>
      <c r="G30" s="87"/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G30" s="4">
        <f t="shared" si="3"/>
        <v>0</v>
      </c>
    </row>
    <row r="31" spans="3:59" x14ac:dyDescent="0.25">
      <c r="C31" s="26"/>
      <c r="D31" s="26"/>
      <c r="E31" s="26"/>
      <c r="F31" s="1"/>
      <c r="G31" s="87"/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  <c r="AW31" s="27">
        <v>0</v>
      </c>
      <c r="AX31" s="27">
        <v>0</v>
      </c>
      <c r="AY31" s="27">
        <v>0</v>
      </c>
      <c r="AZ31" s="27">
        <v>0</v>
      </c>
      <c r="BA31" s="27">
        <v>0</v>
      </c>
      <c r="BB31" s="27">
        <v>0</v>
      </c>
      <c r="BC31" s="27">
        <v>0</v>
      </c>
      <c r="BD31" s="27">
        <v>0</v>
      </c>
      <c r="BE31" s="27">
        <v>0</v>
      </c>
      <c r="BG31" s="4">
        <f t="shared" si="3"/>
        <v>0</v>
      </c>
    </row>
    <row r="32" spans="3:59" x14ac:dyDescent="0.25">
      <c r="C32" s="26"/>
      <c r="D32" s="26"/>
      <c r="E32" s="26"/>
      <c r="F32" s="1"/>
      <c r="G32" s="87"/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G32" s="4">
        <f t="shared" si="3"/>
        <v>0</v>
      </c>
    </row>
    <row r="33" spans="3:59" x14ac:dyDescent="0.25">
      <c r="C33" s="26"/>
      <c r="D33" s="26"/>
      <c r="E33" s="26"/>
      <c r="F33" s="1"/>
      <c r="G33" s="87"/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G33" s="4">
        <f t="shared" si="3"/>
        <v>0</v>
      </c>
    </row>
    <row r="34" spans="3:59" x14ac:dyDescent="0.25">
      <c r="C34" s="26"/>
      <c r="D34" s="26"/>
      <c r="E34" s="26"/>
      <c r="F34" s="1"/>
      <c r="G34" s="87"/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G34" s="4">
        <f t="shared" si="3"/>
        <v>0</v>
      </c>
    </row>
    <row r="35" spans="3:59" x14ac:dyDescent="0.25">
      <c r="C35" s="26"/>
      <c r="D35" s="26"/>
      <c r="E35" s="26"/>
      <c r="F35" s="1"/>
      <c r="G35" s="87"/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G35" s="4">
        <f t="shared" si="3"/>
        <v>0</v>
      </c>
    </row>
    <row r="36" spans="3:59" x14ac:dyDescent="0.25">
      <c r="C36" s="26"/>
      <c r="D36" s="26"/>
      <c r="E36" s="26"/>
      <c r="F36" s="1"/>
      <c r="G36" s="87"/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v>0</v>
      </c>
      <c r="AZ36" s="27">
        <v>0</v>
      </c>
      <c r="BA36" s="27">
        <v>0</v>
      </c>
      <c r="BB36" s="27">
        <v>0</v>
      </c>
      <c r="BC36" s="27">
        <v>0</v>
      </c>
      <c r="BD36" s="27">
        <v>0</v>
      </c>
      <c r="BE36" s="27">
        <v>0</v>
      </c>
      <c r="BG36" s="4">
        <f t="shared" si="3"/>
        <v>0</v>
      </c>
    </row>
    <row r="37" spans="3:59" x14ac:dyDescent="0.25">
      <c r="C37" s="26"/>
      <c r="D37" s="26"/>
      <c r="E37" s="26"/>
      <c r="F37" s="1"/>
      <c r="G37" s="87"/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0</v>
      </c>
      <c r="AM37" s="27">
        <v>0</v>
      </c>
      <c r="AN37" s="27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G37" s="4">
        <f t="shared" si="3"/>
        <v>0</v>
      </c>
    </row>
    <row r="38" spans="3:59" x14ac:dyDescent="0.25">
      <c r="C38" s="26"/>
      <c r="D38" s="26"/>
      <c r="E38" s="26"/>
      <c r="F38" s="1"/>
      <c r="G38" s="87"/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0</v>
      </c>
      <c r="AQ38" s="27">
        <v>0</v>
      </c>
      <c r="AR38" s="27">
        <v>0</v>
      </c>
      <c r="AS38" s="27">
        <v>0</v>
      </c>
      <c r="AT38" s="27">
        <v>0</v>
      </c>
      <c r="AU38" s="27">
        <v>0</v>
      </c>
      <c r="AV38" s="27">
        <v>0</v>
      </c>
      <c r="AW38" s="27">
        <v>0</v>
      </c>
      <c r="AX38" s="27">
        <v>0</v>
      </c>
      <c r="AY38" s="27">
        <v>0</v>
      </c>
      <c r="AZ38" s="27">
        <v>0</v>
      </c>
      <c r="BA38" s="27">
        <v>0</v>
      </c>
      <c r="BB38" s="27">
        <v>0</v>
      </c>
      <c r="BC38" s="27">
        <v>0</v>
      </c>
      <c r="BD38" s="27">
        <v>0</v>
      </c>
      <c r="BE38" s="27">
        <v>0</v>
      </c>
      <c r="BG38" s="4">
        <f t="shared" si="3"/>
        <v>0</v>
      </c>
    </row>
    <row r="39" spans="3:59" x14ac:dyDescent="0.25">
      <c r="C39" s="26"/>
      <c r="D39" s="26"/>
      <c r="E39" s="26"/>
      <c r="F39" s="1"/>
      <c r="G39" s="87"/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  <c r="AW39" s="27">
        <v>0</v>
      </c>
      <c r="AX39" s="27">
        <v>0</v>
      </c>
      <c r="AY39" s="27">
        <v>0</v>
      </c>
      <c r="AZ39" s="27">
        <v>0</v>
      </c>
      <c r="BA39" s="27">
        <v>0</v>
      </c>
      <c r="BB39" s="27">
        <v>0</v>
      </c>
      <c r="BC39" s="27">
        <v>0</v>
      </c>
      <c r="BD39" s="27">
        <v>0</v>
      </c>
      <c r="BE39" s="27">
        <v>0</v>
      </c>
      <c r="BG39" s="4">
        <f t="shared" si="3"/>
        <v>0</v>
      </c>
    </row>
    <row r="40" spans="3:59" x14ac:dyDescent="0.25">
      <c r="C40" s="26"/>
      <c r="D40" s="26"/>
      <c r="E40" s="26"/>
      <c r="F40" s="1"/>
      <c r="G40" s="84"/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G40" s="4">
        <f t="shared" si="3"/>
        <v>0</v>
      </c>
    </row>
    <row r="41" spans="3:59" x14ac:dyDescent="0.25">
      <c r="C41" s="88" t="s">
        <v>6</v>
      </c>
      <c r="D41" s="89"/>
      <c r="E41" s="133"/>
      <c r="F41" s="90"/>
      <c r="G41" s="90"/>
      <c r="H41" s="91" t="e">
        <f t="shared" ref="H41:AM41" si="6">SUM(H20:H40)</f>
        <v>#VALUE!</v>
      </c>
      <c r="I41" s="91" t="e">
        <f t="shared" si="6"/>
        <v>#VALUE!</v>
      </c>
      <c r="J41" s="91" t="e">
        <f t="shared" si="6"/>
        <v>#VALUE!</v>
      </c>
      <c r="K41" s="91" t="e">
        <f t="shared" si="6"/>
        <v>#VALUE!</v>
      </c>
      <c r="L41" s="91" t="e">
        <f t="shared" si="6"/>
        <v>#VALUE!</v>
      </c>
      <c r="M41" s="91" t="e">
        <f t="shared" si="6"/>
        <v>#VALUE!</v>
      </c>
      <c r="N41" s="91" t="e">
        <f t="shared" si="6"/>
        <v>#VALUE!</v>
      </c>
      <c r="O41" s="91" t="e">
        <f t="shared" si="6"/>
        <v>#VALUE!</v>
      </c>
      <c r="P41" s="91" t="e">
        <f t="shared" si="6"/>
        <v>#VALUE!</v>
      </c>
      <c r="Q41" s="91" t="e">
        <f t="shared" si="6"/>
        <v>#VALUE!</v>
      </c>
      <c r="R41" s="91" t="e">
        <f t="shared" si="6"/>
        <v>#VALUE!</v>
      </c>
      <c r="S41" s="91" t="e">
        <f t="shared" si="6"/>
        <v>#VALUE!</v>
      </c>
      <c r="T41" s="91" t="e">
        <f t="shared" si="6"/>
        <v>#VALUE!</v>
      </c>
      <c r="U41" s="91" t="e">
        <f t="shared" si="6"/>
        <v>#VALUE!</v>
      </c>
      <c r="V41" s="91" t="e">
        <f t="shared" si="6"/>
        <v>#VALUE!</v>
      </c>
      <c r="W41" s="91" t="e">
        <f t="shared" si="6"/>
        <v>#VALUE!</v>
      </c>
      <c r="X41" s="91" t="e">
        <f t="shared" si="6"/>
        <v>#VALUE!</v>
      </c>
      <c r="Y41" s="91" t="e">
        <f t="shared" si="6"/>
        <v>#VALUE!</v>
      </c>
      <c r="Z41" s="91" t="e">
        <f t="shared" si="6"/>
        <v>#VALUE!</v>
      </c>
      <c r="AA41" s="91" t="e">
        <f t="shared" si="6"/>
        <v>#VALUE!</v>
      </c>
      <c r="AB41" s="91" t="e">
        <f t="shared" si="6"/>
        <v>#VALUE!</v>
      </c>
      <c r="AC41" s="91" t="e">
        <f t="shared" si="6"/>
        <v>#VALUE!</v>
      </c>
      <c r="AD41" s="91" t="e">
        <f t="shared" si="6"/>
        <v>#VALUE!</v>
      </c>
      <c r="AE41" s="91" t="e">
        <f t="shared" si="6"/>
        <v>#VALUE!</v>
      </c>
      <c r="AF41" s="91" t="e">
        <f t="shared" si="6"/>
        <v>#VALUE!</v>
      </c>
      <c r="AG41" s="91" t="e">
        <f t="shared" si="6"/>
        <v>#VALUE!</v>
      </c>
      <c r="AH41" s="91" t="e">
        <f t="shared" si="6"/>
        <v>#VALUE!</v>
      </c>
      <c r="AI41" s="91" t="e">
        <f t="shared" si="6"/>
        <v>#VALUE!</v>
      </c>
      <c r="AJ41" s="91" t="e">
        <f t="shared" si="6"/>
        <v>#VALUE!</v>
      </c>
      <c r="AK41" s="91" t="e">
        <f t="shared" si="6"/>
        <v>#VALUE!</v>
      </c>
      <c r="AL41" s="91" t="e">
        <f t="shared" si="6"/>
        <v>#VALUE!</v>
      </c>
      <c r="AM41" s="91" t="e">
        <f t="shared" si="6"/>
        <v>#VALUE!</v>
      </c>
      <c r="AN41" s="91" t="e">
        <f t="shared" ref="AN41:BE41" si="7">SUM(AN20:AN40)</f>
        <v>#VALUE!</v>
      </c>
      <c r="AO41" s="91" t="e">
        <f t="shared" si="7"/>
        <v>#VALUE!</v>
      </c>
      <c r="AP41" s="91" t="e">
        <f t="shared" si="7"/>
        <v>#VALUE!</v>
      </c>
      <c r="AQ41" s="91" t="e">
        <f t="shared" si="7"/>
        <v>#VALUE!</v>
      </c>
      <c r="AR41" s="91" t="e">
        <f t="shared" si="7"/>
        <v>#VALUE!</v>
      </c>
      <c r="AS41" s="91" t="e">
        <f t="shared" si="7"/>
        <v>#VALUE!</v>
      </c>
      <c r="AT41" s="91" t="e">
        <f t="shared" si="7"/>
        <v>#VALUE!</v>
      </c>
      <c r="AU41" s="91" t="e">
        <f t="shared" si="7"/>
        <v>#VALUE!</v>
      </c>
      <c r="AV41" s="91" t="e">
        <f t="shared" si="7"/>
        <v>#VALUE!</v>
      </c>
      <c r="AW41" s="91" t="e">
        <f t="shared" si="7"/>
        <v>#VALUE!</v>
      </c>
      <c r="AX41" s="91" t="e">
        <f t="shared" si="7"/>
        <v>#VALUE!</v>
      </c>
      <c r="AY41" s="91" t="e">
        <f t="shared" si="7"/>
        <v>#VALUE!</v>
      </c>
      <c r="AZ41" s="91" t="e">
        <f t="shared" si="7"/>
        <v>#VALUE!</v>
      </c>
      <c r="BA41" s="91" t="e">
        <f t="shared" si="7"/>
        <v>#VALUE!</v>
      </c>
      <c r="BB41" s="91" t="e">
        <f t="shared" si="7"/>
        <v>#VALUE!</v>
      </c>
      <c r="BC41" s="91" t="e">
        <f t="shared" si="7"/>
        <v>#VALUE!</v>
      </c>
      <c r="BD41" s="91" t="e">
        <f t="shared" si="7"/>
        <v>#VALUE!</v>
      </c>
      <c r="BE41" s="91" t="e">
        <f t="shared" si="7"/>
        <v>#VALUE!</v>
      </c>
      <c r="BG41" s="3" t="e">
        <f t="shared" si="3"/>
        <v>#VALUE!</v>
      </c>
    </row>
    <row r="42" spans="3:59" x14ac:dyDescent="0.25"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G42" s="4"/>
    </row>
    <row r="43" spans="3:59" x14ac:dyDescent="0.25">
      <c r="C43" s="1" t="s">
        <v>87</v>
      </c>
      <c r="D43" s="1" t="s">
        <v>105</v>
      </c>
      <c r="E43" s="1" t="s">
        <v>75</v>
      </c>
      <c r="F43" s="1" t="s">
        <v>209</v>
      </c>
      <c r="G43" s="1"/>
      <c r="H43" s="1" t="s">
        <v>25</v>
      </c>
      <c r="I43" s="1" t="s">
        <v>25</v>
      </c>
      <c r="J43" s="1" t="s">
        <v>25</v>
      </c>
      <c r="K43" s="1" t="s">
        <v>25</v>
      </c>
      <c r="L43" s="1" t="s">
        <v>25</v>
      </c>
      <c r="M43" s="1" t="s">
        <v>25</v>
      </c>
      <c r="N43" s="1" t="s">
        <v>25</v>
      </c>
      <c r="O43" s="1" t="s">
        <v>25</v>
      </c>
      <c r="P43" s="1" t="s">
        <v>25</v>
      </c>
      <c r="Q43" s="1" t="s">
        <v>25</v>
      </c>
      <c r="R43" s="1" t="s">
        <v>25</v>
      </c>
      <c r="S43" s="1" t="s">
        <v>25</v>
      </c>
      <c r="T43" s="1" t="s">
        <v>25</v>
      </c>
      <c r="U43" s="1" t="s">
        <v>25</v>
      </c>
      <c r="V43" s="1" t="s">
        <v>25</v>
      </c>
      <c r="W43" s="1" t="s">
        <v>25</v>
      </c>
      <c r="X43" s="1" t="s">
        <v>25</v>
      </c>
      <c r="Y43" s="1" t="s">
        <v>25</v>
      </c>
      <c r="Z43" s="1" t="s">
        <v>25</v>
      </c>
      <c r="AA43" s="1" t="s">
        <v>25</v>
      </c>
      <c r="AB43" s="1" t="s">
        <v>25</v>
      </c>
      <c r="AC43" s="1" t="s">
        <v>25</v>
      </c>
      <c r="AD43" s="1" t="s">
        <v>25</v>
      </c>
      <c r="AE43" s="1" t="s">
        <v>25</v>
      </c>
      <c r="AF43" s="1" t="s">
        <v>25</v>
      </c>
      <c r="AG43" s="1" t="s">
        <v>25</v>
      </c>
      <c r="AH43" s="1" t="s">
        <v>25</v>
      </c>
      <c r="AI43" s="1" t="s">
        <v>25</v>
      </c>
      <c r="AJ43" s="1" t="s">
        <v>25</v>
      </c>
      <c r="AK43" s="1" t="s">
        <v>25</v>
      </c>
      <c r="AL43" s="1" t="s">
        <v>25</v>
      </c>
      <c r="AM43" s="1" t="s">
        <v>25</v>
      </c>
      <c r="AN43" s="1" t="s">
        <v>25</v>
      </c>
      <c r="AO43" s="1" t="s">
        <v>25</v>
      </c>
      <c r="AP43" s="1" t="s">
        <v>25</v>
      </c>
      <c r="AQ43" s="1" t="s">
        <v>25</v>
      </c>
      <c r="AR43" s="1" t="s">
        <v>25</v>
      </c>
      <c r="AS43" s="1" t="s">
        <v>25</v>
      </c>
      <c r="AT43" s="1" t="s">
        <v>25</v>
      </c>
      <c r="AU43" s="1" t="s">
        <v>25</v>
      </c>
      <c r="AV43" s="1" t="s">
        <v>25</v>
      </c>
      <c r="AW43" s="1" t="s">
        <v>25</v>
      </c>
      <c r="AX43" s="1" t="s">
        <v>25</v>
      </c>
      <c r="AY43" s="1" t="s">
        <v>25</v>
      </c>
      <c r="AZ43" s="1" t="s">
        <v>25</v>
      </c>
      <c r="BA43" s="1" t="s">
        <v>25</v>
      </c>
      <c r="BB43" s="1" t="s">
        <v>25</v>
      </c>
      <c r="BC43" s="1" t="s">
        <v>25</v>
      </c>
      <c r="BD43" s="1" t="s">
        <v>25</v>
      </c>
      <c r="BE43" s="1" t="s">
        <v>25</v>
      </c>
      <c r="BG43" s="4"/>
    </row>
    <row r="44" spans="3:59" x14ac:dyDescent="0.25">
      <c r="C44" s="26"/>
      <c r="D44" s="26"/>
      <c r="E44" s="26"/>
      <c r="F44" s="26"/>
      <c r="G44" s="92"/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G44" s="4">
        <f t="shared" si="3"/>
        <v>0</v>
      </c>
    </row>
    <row r="45" spans="3:59" x14ac:dyDescent="0.25">
      <c r="C45" s="26"/>
      <c r="D45" s="26"/>
      <c r="E45" s="26"/>
      <c r="F45" s="26"/>
      <c r="G45" s="92"/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G45" s="4">
        <f t="shared" si="3"/>
        <v>0</v>
      </c>
    </row>
    <row r="46" spans="3:59" x14ac:dyDescent="0.25">
      <c r="C46" s="26"/>
      <c r="D46" s="26"/>
      <c r="E46" s="26"/>
      <c r="F46" s="26"/>
      <c r="G46" s="92"/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0</v>
      </c>
      <c r="AW46" s="27">
        <v>0</v>
      </c>
      <c r="AX46" s="27">
        <v>0</v>
      </c>
      <c r="AY46" s="27">
        <v>0</v>
      </c>
      <c r="AZ46" s="27">
        <v>0</v>
      </c>
      <c r="BA46" s="27">
        <v>0</v>
      </c>
      <c r="BB46" s="27">
        <v>0</v>
      </c>
      <c r="BC46" s="27">
        <v>0</v>
      </c>
      <c r="BD46" s="27">
        <v>0</v>
      </c>
      <c r="BE46" s="27">
        <v>0</v>
      </c>
      <c r="BG46" s="4">
        <f t="shared" si="3"/>
        <v>0</v>
      </c>
    </row>
    <row r="47" spans="3:59" x14ac:dyDescent="0.25">
      <c r="C47" s="26"/>
      <c r="D47" s="26"/>
      <c r="E47" s="26"/>
      <c r="F47" s="26"/>
      <c r="G47" s="92"/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0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0</v>
      </c>
      <c r="AZ47" s="27">
        <v>0</v>
      </c>
      <c r="BA47" s="27">
        <v>0</v>
      </c>
      <c r="BB47" s="27">
        <v>0</v>
      </c>
      <c r="BC47" s="27">
        <v>0</v>
      </c>
      <c r="BD47" s="27">
        <v>0</v>
      </c>
      <c r="BE47" s="27">
        <v>0</v>
      </c>
      <c r="BG47" s="4">
        <f t="shared" si="3"/>
        <v>0</v>
      </c>
    </row>
    <row r="48" spans="3:59" x14ac:dyDescent="0.25">
      <c r="C48" s="26"/>
      <c r="D48" s="26"/>
      <c r="E48" s="26"/>
      <c r="F48" s="26"/>
      <c r="G48" s="92"/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G48" s="4">
        <f t="shared" si="3"/>
        <v>0</v>
      </c>
    </row>
    <row r="49" spans="3:59" x14ac:dyDescent="0.25">
      <c r="C49" s="26"/>
      <c r="D49" s="26"/>
      <c r="E49" s="26"/>
      <c r="F49" s="26"/>
      <c r="G49" s="92"/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G49" s="4">
        <f t="shared" si="3"/>
        <v>0</v>
      </c>
    </row>
    <row r="50" spans="3:59" x14ac:dyDescent="0.25">
      <c r="C50" s="26"/>
      <c r="D50" s="26"/>
      <c r="E50" s="26"/>
      <c r="F50" s="26"/>
      <c r="G50" s="92"/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v>0</v>
      </c>
      <c r="AV50" s="27">
        <v>0</v>
      </c>
      <c r="AW50" s="27">
        <v>0</v>
      </c>
      <c r="AX50" s="27">
        <v>0</v>
      </c>
      <c r="AY50" s="27">
        <v>0</v>
      </c>
      <c r="AZ50" s="27">
        <v>0</v>
      </c>
      <c r="BA50" s="27">
        <v>0</v>
      </c>
      <c r="BB50" s="27">
        <v>0</v>
      </c>
      <c r="BC50" s="27">
        <v>0</v>
      </c>
      <c r="BD50" s="27">
        <v>0</v>
      </c>
      <c r="BE50" s="27">
        <v>0</v>
      </c>
      <c r="BG50" s="4">
        <f t="shared" si="3"/>
        <v>0</v>
      </c>
    </row>
    <row r="51" spans="3:59" x14ac:dyDescent="0.25">
      <c r="C51" s="26"/>
      <c r="D51" s="26"/>
      <c r="E51" s="26"/>
      <c r="F51" s="26"/>
      <c r="G51" s="92"/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>
        <v>0</v>
      </c>
      <c r="AM51" s="27">
        <v>0</v>
      </c>
      <c r="AN51" s="27">
        <v>0</v>
      </c>
      <c r="AO51" s="27">
        <v>0</v>
      </c>
      <c r="AP51" s="27">
        <v>0</v>
      </c>
      <c r="AQ51" s="27">
        <v>0</v>
      </c>
      <c r="AR51" s="27">
        <v>0</v>
      </c>
      <c r="AS51" s="27">
        <v>0</v>
      </c>
      <c r="AT51" s="27">
        <v>0</v>
      </c>
      <c r="AU51" s="27">
        <v>0</v>
      </c>
      <c r="AV51" s="27">
        <v>0</v>
      </c>
      <c r="AW51" s="27">
        <v>0</v>
      </c>
      <c r="AX51" s="27">
        <v>0</v>
      </c>
      <c r="AY51" s="27">
        <v>0</v>
      </c>
      <c r="AZ51" s="27">
        <v>0</v>
      </c>
      <c r="BA51" s="27">
        <v>0</v>
      </c>
      <c r="BB51" s="27">
        <v>0</v>
      </c>
      <c r="BC51" s="27">
        <v>0</v>
      </c>
      <c r="BD51" s="27">
        <v>0</v>
      </c>
      <c r="BE51" s="27">
        <v>0</v>
      </c>
      <c r="BG51" s="4">
        <f t="shared" si="3"/>
        <v>0</v>
      </c>
    </row>
    <row r="52" spans="3:59" x14ac:dyDescent="0.25">
      <c r="C52" s="26"/>
      <c r="D52" s="26"/>
      <c r="E52" s="26"/>
      <c r="F52" s="26"/>
      <c r="G52" s="92"/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  <c r="AW52" s="27">
        <v>0</v>
      </c>
      <c r="AX52" s="27">
        <v>0</v>
      </c>
      <c r="AY52" s="27">
        <v>0</v>
      </c>
      <c r="AZ52" s="27">
        <v>0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G52" s="4">
        <f t="shared" si="3"/>
        <v>0</v>
      </c>
    </row>
    <row r="53" spans="3:59" x14ac:dyDescent="0.25">
      <c r="C53" s="26"/>
      <c r="D53" s="26"/>
      <c r="E53" s="26"/>
      <c r="F53" s="26"/>
      <c r="G53" s="92"/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  <c r="AW53" s="27">
        <v>0</v>
      </c>
      <c r="AX53" s="27">
        <v>0</v>
      </c>
      <c r="AY53" s="27">
        <v>0</v>
      </c>
      <c r="AZ53" s="27">
        <v>0</v>
      </c>
      <c r="BA53" s="27">
        <v>0</v>
      </c>
      <c r="BB53" s="27">
        <v>0</v>
      </c>
      <c r="BC53" s="27">
        <v>0</v>
      </c>
      <c r="BD53" s="27">
        <v>0</v>
      </c>
      <c r="BE53" s="27">
        <v>0</v>
      </c>
      <c r="BG53" s="4">
        <f t="shared" si="3"/>
        <v>0</v>
      </c>
    </row>
    <row r="54" spans="3:59" x14ac:dyDescent="0.25">
      <c r="C54" s="26"/>
      <c r="D54" s="26"/>
      <c r="E54" s="26"/>
      <c r="F54" s="26"/>
      <c r="G54" s="92"/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0</v>
      </c>
      <c r="AT54" s="27">
        <v>0</v>
      </c>
      <c r="AU54" s="27">
        <v>0</v>
      </c>
      <c r="AV54" s="27">
        <v>0</v>
      </c>
      <c r="AW54" s="27">
        <v>0</v>
      </c>
      <c r="AX54" s="27">
        <v>0</v>
      </c>
      <c r="AY54" s="27">
        <v>0</v>
      </c>
      <c r="AZ54" s="27">
        <v>0</v>
      </c>
      <c r="BA54" s="27">
        <v>0</v>
      </c>
      <c r="BB54" s="27">
        <v>0</v>
      </c>
      <c r="BC54" s="27">
        <v>0</v>
      </c>
      <c r="BD54" s="27">
        <v>0</v>
      </c>
      <c r="BE54" s="27">
        <v>0</v>
      </c>
      <c r="BG54" s="4">
        <f t="shared" si="3"/>
        <v>0</v>
      </c>
    </row>
    <row r="55" spans="3:59" x14ac:dyDescent="0.25">
      <c r="C55" s="26"/>
      <c r="D55" s="26"/>
      <c r="E55" s="26"/>
      <c r="F55" s="26"/>
      <c r="G55" s="92"/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  <c r="AW55" s="27">
        <v>0</v>
      </c>
      <c r="AX55" s="27">
        <v>0</v>
      </c>
      <c r="AY55" s="27">
        <v>0</v>
      </c>
      <c r="AZ55" s="27">
        <v>0</v>
      </c>
      <c r="BA55" s="27">
        <v>0</v>
      </c>
      <c r="BB55" s="27">
        <v>0</v>
      </c>
      <c r="BC55" s="27">
        <v>0</v>
      </c>
      <c r="BD55" s="27">
        <v>0</v>
      </c>
      <c r="BE55" s="27">
        <v>0</v>
      </c>
      <c r="BG55" s="4">
        <f t="shared" si="3"/>
        <v>0</v>
      </c>
    </row>
    <row r="56" spans="3:59" x14ac:dyDescent="0.25">
      <c r="C56" s="26"/>
      <c r="D56" s="26"/>
      <c r="E56" s="26"/>
      <c r="F56" s="26"/>
      <c r="G56" s="92"/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  <c r="AW56" s="27">
        <v>0</v>
      </c>
      <c r="AX56" s="27">
        <v>0</v>
      </c>
      <c r="AY56" s="27">
        <v>0</v>
      </c>
      <c r="AZ56" s="27">
        <v>0</v>
      </c>
      <c r="BA56" s="27">
        <v>0</v>
      </c>
      <c r="BB56" s="27">
        <v>0</v>
      </c>
      <c r="BC56" s="27">
        <v>0</v>
      </c>
      <c r="BD56" s="27">
        <v>0</v>
      </c>
      <c r="BE56" s="27">
        <v>0</v>
      </c>
      <c r="BG56" s="4">
        <f t="shared" si="3"/>
        <v>0</v>
      </c>
    </row>
    <row r="57" spans="3:59" x14ac:dyDescent="0.25">
      <c r="C57" s="26"/>
      <c r="D57" s="26"/>
      <c r="E57" s="26"/>
      <c r="F57" s="26"/>
      <c r="G57" s="92"/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0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  <c r="AW57" s="27">
        <v>0</v>
      </c>
      <c r="AX57" s="27">
        <v>0</v>
      </c>
      <c r="AY57" s="27">
        <v>0</v>
      </c>
      <c r="AZ57" s="27">
        <v>0</v>
      </c>
      <c r="BA57" s="27">
        <v>0</v>
      </c>
      <c r="BB57" s="27">
        <v>0</v>
      </c>
      <c r="BC57" s="27">
        <v>0</v>
      </c>
      <c r="BD57" s="27">
        <v>0</v>
      </c>
      <c r="BE57" s="27">
        <v>0</v>
      </c>
      <c r="BG57" s="4">
        <f t="shared" si="3"/>
        <v>0</v>
      </c>
    </row>
    <row r="58" spans="3:59" x14ac:dyDescent="0.25">
      <c r="C58" s="26"/>
      <c r="D58" s="26"/>
      <c r="E58" s="26"/>
      <c r="F58" s="26"/>
      <c r="G58" s="92"/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G58" s="4">
        <f t="shared" si="3"/>
        <v>0</v>
      </c>
    </row>
    <row r="59" spans="3:59" x14ac:dyDescent="0.25">
      <c r="C59" s="26"/>
      <c r="D59" s="26"/>
      <c r="E59" s="26"/>
      <c r="F59" s="26"/>
      <c r="G59" s="92"/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  <c r="AW59" s="27">
        <v>0</v>
      </c>
      <c r="AX59" s="27">
        <v>0</v>
      </c>
      <c r="AY59" s="27">
        <v>0</v>
      </c>
      <c r="AZ59" s="27">
        <v>0</v>
      </c>
      <c r="BA59" s="27">
        <v>0</v>
      </c>
      <c r="BB59" s="27">
        <v>0</v>
      </c>
      <c r="BC59" s="27">
        <v>0</v>
      </c>
      <c r="BD59" s="27">
        <v>0</v>
      </c>
      <c r="BE59" s="27">
        <v>0</v>
      </c>
      <c r="BG59" s="4">
        <f t="shared" si="3"/>
        <v>0</v>
      </c>
    </row>
    <row r="60" spans="3:59" x14ac:dyDescent="0.25">
      <c r="C60" s="26"/>
      <c r="D60" s="26"/>
      <c r="E60" s="26"/>
      <c r="F60" s="26"/>
      <c r="G60" s="92"/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  <c r="AW60" s="27">
        <v>0</v>
      </c>
      <c r="AX60" s="27">
        <v>0</v>
      </c>
      <c r="AY60" s="27">
        <v>0</v>
      </c>
      <c r="AZ60" s="27">
        <v>0</v>
      </c>
      <c r="BA60" s="27">
        <v>0</v>
      </c>
      <c r="BB60" s="27">
        <v>0</v>
      </c>
      <c r="BC60" s="27">
        <v>0</v>
      </c>
      <c r="BD60" s="27">
        <v>0</v>
      </c>
      <c r="BE60" s="27">
        <v>0</v>
      </c>
      <c r="BG60" s="4">
        <f t="shared" si="3"/>
        <v>0</v>
      </c>
    </row>
    <row r="61" spans="3:59" x14ac:dyDescent="0.25">
      <c r="C61" s="26"/>
      <c r="D61" s="26"/>
      <c r="E61" s="26"/>
      <c r="F61" s="26"/>
      <c r="G61" s="92"/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0</v>
      </c>
      <c r="AX61" s="27">
        <v>0</v>
      </c>
      <c r="AY61" s="27">
        <v>0</v>
      </c>
      <c r="AZ61" s="27">
        <v>0</v>
      </c>
      <c r="BA61" s="27">
        <v>0</v>
      </c>
      <c r="BB61" s="27">
        <v>0</v>
      </c>
      <c r="BC61" s="27">
        <v>0</v>
      </c>
      <c r="BD61" s="27">
        <v>0</v>
      </c>
      <c r="BE61" s="27">
        <v>0</v>
      </c>
      <c r="BG61" s="4">
        <f t="shared" si="3"/>
        <v>0</v>
      </c>
    </row>
    <row r="62" spans="3:59" x14ac:dyDescent="0.25">
      <c r="C62" s="26"/>
      <c r="D62" s="26"/>
      <c r="E62" s="26"/>
      <c r="F62" s="26"/>
      <c r="G62" s="92"/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7">
        <v>0</v>
      </c>
      <c r="BG62" s="4">
        <f t="shared" si="3"/>
        <v>0</v>
      </c>
    </row>
    <row r="63" spans="3:59" x14ac:dyDescent="0.25">
      <c r="C63" s="26"/>
      <c r="D63" s="26"/>
      <c r="E63" s="26"/>
      <c r="F63" s="26"/>
      <c r="G63" s="92"/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  <c r="AW63" s="27">
        <v>0</v>
      </c>
      <c r="AX63" s="27">
        <v>0</v>
      </c>
      <c r="AY63" s="27">
        <v>0</v>
      </c>
      <c r="AZ63" s="27">
        <v>0</v>
      </c>
      <c r="BA63" s="27">
        <v>0</v>
      </c>
      <c r="BB63" s="27">
        <v>0</v>
      </c>
      <c r="BC63" s="27">
        <v>0</v>
      </c>
      <c r="BD63" s="27">
        <v>0</v>
      </c>
      <c r="BE63" s="27">
        <v>0</v>
      </c>
      <c r="BG63" s="4">
        <f t="shared" si="3"/>
        <v>0</v>
      </c>
    </row>
    <row r="64" spans="3:59" x14ac:dyDescent="0.25">
      <c r="C64" s="26"/>
      <c r="D64" s="26"/>
      <c r="E64" s="26"/>
      <c r="F64" s="26"/>
      <c r="G64" s="92"/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  <c r="AW64" s="27">
        <v>0</v>
      </c>
      <c r="AX64" s="27">
        <v>0</v>
      </c>
      <c r="AY64" s="27">
        <v>0</v>
      </c>
      <c r="AZ64" s="27">
        <v>0</v>
      </c>
      <c r="BA64" s="27">
        <v>0</v>
      </c>
      <c r="BB64" s="27">
        <v>0</v>
      </c>
      <c r="BC64" s="27">
        <v>0</v>
      </c>
      <c r="BD64" s="27">
        <v>0</v>
      </c>
      <c r="BE64" s="27">
        <v>0</v>
      </c>
      <c r="BG64" s="4">
        <f t="shared" si="3"/>
        <v>0</v>
      </c>
    </row>
    <row r="65" spans="3:59" x14ac:dyDescent="0.25">
      <c r="C65" s="26"/>
      <c r="D65" s="26"/>
      <c r="E65" s="26"/>
      <c r="F65" s="26"/>
      <c r="G65" s="92"/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  <c r="AW65" s="27">
        <v>0</v>
      </c>
      <c r="AX65" s="27">
        <v>0</v>
      </c>
      <c r="AY65" s="27">
        <v>0</v>
      </c>
      <c r="AZ65" s="27">
        <v>0</v>
      </c>
      <c r="BA65" s="27">
        <v>0</v>
      </c>
      <c r="BB65" s="27">
        <v>0</v>
      </c>
      <c r="BC65" s="27">
        <v>0</v>
      </c>
      <c r="BD65" s="27">
        <v>0</v>
      </c>
      <c r="BE65" s="27">
        <v>0</v>
      </c>
      <c r="BG65" s="4">
        <f t="shared" si="3"/>
        <v>0</v>
      </c>
    </row>
    <row r="66" spans="3:59" x14ac:dyDescent="0.25">
      <c r="C66" s="26"/>
      <c r="D66" s="26"/>
      <c r="E66" s="26"/>
      <c r="F66" s="26"/>
      <c r="G66" s="92"/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0</v>
      </c>
      <c r="AO66" s="27">
        <v>0</v>
      </c>
      <c r="AP66" s="27">
        <v>0</v>
      </c>
      <c r="AQ66" s="27">
        <v>0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  <c r="AW66" s="27">
        <v>0</v>
      </c>
      <c r="AX66" s="27">
        <v>0</v>
      </c>
      <c r="AY66" s="27">
        <v>0</v>
      </c>
      <c r="AZ66" s="27">
        <v>0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G66" s="4">
        <f t="shared" si="3"/>
        <v>0</v>
      </c>
    </row>
    <row r="67" spans="3:59" x14ac:dyDescent="0.25">
      <c r="C67" s="26"/>
      <c r="D67" s="26"/>
      <c r="E67" s="26"/>
      <c r="F67" s="26"/>
      <c r="G67" s="92"/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  <c r="AW67" s="27">
        <v>0</v>
      </c>
      <c r="AX67" s="27">
        <v>0</v>
      </c>
      <c r="AY67" s="27">
        <v>0</v>
      </c>
      <c r="AZ67" s="27">
        <v>0</v>
      </c>
      <c r="BA67" s="27">
        <v>0</v>
      </c>
      <c r="BB67" s="27">
        <v>0</v>
      </c>
      <c r="BC67" s="27">
        <v>0</v>
      </c>
      <c r="BD67" s="27">
        <v>0</v>
      </c>
      <c r="BE67" s="27">
        <v>0</v>
      </c>
      <c r="BG67" s="4">
        <f t="shared" si="3"/>
        <v>0</v>
      </c>
    </row>
    <row r="68" spans="3:59" x14ac:dyDescent="0.25">
      <c r="C68" s="26"/>
      <c r="D68" s="26"/>
      <c r="E68" s="26"/>
      <c r="F68" s="26"/>
      <c r="G68" s="92"/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0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v>0</v>
      </c>
      <c r="AV68" s="27">
        <v>0</v>
      </c>
      <c r="AW68" s="27">
        <v>0</v>
      </c>
      <c r="AX68" s="27">
        <v>0</v>
      </c>
      <c r="AY68" s="27">
        <v>0</v>
      </c>
      <c r="AZ68" s="27">
        <v>0</v>
      </c>
      <c r="BA68" s="27">
        <v>0</v>
      </c>
      <c r="BB68" s="27">
        <v>0</v>
      </c>
      <c r="BC68" s="27">
        <v>0</v>
      </c>
      <c r="BD68" s="27">
        <v>0</v>
      </c>
      <c r="BE68" s="27">
        <v>0</v>
      </c>
      <c r="BG68" s="4">
        <f t="shared" si="3"/>
        <v>0</v>
      </c>
    </row>
    <row r="69" spans="3:59" x14ac:dyDescent="0.25">
      <c r="C69" s="26"/>
      <c r="D69" s="26"/>
      <c r="E69" s="26"/>
      <c r="F69" s="26"/>
      <c r="G69" s="92"/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  <c r="AW69" s="27">
        <v>0</v>
      </c>
      <c r="AX69" s="27">
        <v>0</v>
      </c>
      <c r="AY69" s="27">
        <v>0</v>
      </c>
      <c r="AZ69" s="27">
        <v>0</v>
      </c>
      <c r="BA69" s="27">
        <v>0</v>
      </c>
      <c r="BB69" s="27">
        <v>0</v>
      </c>
      <c r="BC69" s="27">
        <v>0</v>
      </c>
      <c r="BD69" s="27">
        <v>0</v>
      </c>
      <c r="BE69" s="27">
        <v>0</v>
      </c>
      <c r="BG69" s="4">
        <f t="shared" si="3"/>
        <v>0</v>
      </c>
    </row>
    <row r="70" spans="3:59" x14ac:dyDescent="0.25">
      <c r="C70" s="26"/>
      <c r="D70" s="26"/>
      <c r="E70" s="26"/>
      <c r="F70" s="26"/>
      <c r="G70" s="92"/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G70" s="4">
        <f t="shared" si="3"/>
        <v>0</v>
      </c>
    </row>
    <row r="71" spans="3:59" x14ac:dyDescent="0.25">
      <c r="C71" s="26"/>
      <c r="D71" s="26"/>
      <c r="E71" s="26"/>
      <c r="F71" s="26"/>
      <c r="G71" s="92"/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  <c r="AW71" s="27">
        <v>0</v>
      </c>
      <c r="AX71" s="27">
        <v>0</v>
      </c>
      <c r="AY71" s="27">
        <v>0</v>
      </c>
      <c r="AZ71" s="27">
        <v>0</v>
      </c>
      <c r="BA71" s="27">
        <v>0</v>
      </c>
      <c r="BB71" s="27">
        <v>0</v>
      </c>
      <c r="BC71" s="27">
        <v>0</v>
      </c>
      <c r="BD71" s="27">
        <v>0</v>
      </c>
      <c r="BE71" s="27">
        <v>0</v>
      </c>
      <c r="BG71" s="4">
        <f t="shared" si="3"/>
        <v>0</v>
      </c>
    </row>
    <row r="72" spans="3:59" x14ac:dyDescent="0.25">
      <c r="C72" s="26"/>
      <c r="D72" s="26"/>
      <c r="E72" s="26"/>
      <c r="F72" s="26"/>
      <c r="G72" s="92"/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  <c r="AW72" s="27">
        <v>0</v>
      </c>
      <c r="AX72" s="27">
        <v>0</v>
      </c>
      <c r="AY72" s="27">
        <v>0</v>
      </c>
      <c r="AZ72" s="27">
        <v>0</v>
      </c>
      <c r="BA72" s="27">
        <v>0</v>
      </c>
      <c r="BB72" s="27">
        <v>0</v>
      </c>
      <c r="BC72" s="27">
        <v>0</v>
      </c>
      <c r="BD72" s="27">
        <v>0</v>
      </c>
      <c r="BE72" s="27">
        <v>0</v>
      </c>
      <c r="BG72" s="4">
        <f t="shared" si="3"/>
        <v>0</v>
      </c>
    </row>
    <row r="73" spans="3:59" x14ac:dyDescent="0.25">
      <c r="C73" s="26"/>
      <c r="D73" s="26"/>
      <c r="E73" s="26"/>
      <c r="F73" s="26"/>
      <c r="G73" s="92"/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0</v>
      </c>
      <c r="AY73" s="27">
        <v>0</v>
      </c>
      <c r="AZ73" s="27">
        <v>0</v>
      </c>
      <c r="BA73" s="27">
        <v>0</v>
      </c>
      <c r="BB73" s="27">
        <v>0</v>
      </c>
      <c r="BC73" s="27">
        <v>0</v>
      </c>
      <c r="BD73" s="27">
        <v>0</v>
      </c>
      <c r="BE73" s="27">
        <v>0</v>
      </c>
      <c r="BG73" s="4">
        <f t="shared" si="3"/>
        <v>0</v>
      </c>
    </row>
    <row r="74" spans="3:59" x14ac:dyDescent="0.25">
      <c r="C74" s="26"/>
      <c r="D74" s="26"/>
      <c r="E74" s="26"/>
      <c r="F74" s="26"/>
      <c r="G74" s="92"/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  <c r="AW74" s="27">
        <v>0</v>
      </c>
      <c r="AX74" s="27">
        <v>0</v>
      </c>
      <c r="AY74" s="27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G74" s="4">
        <f t="shared" si="3"/>
        <v>0</v>
      </c>
    </row>
    <row r="75" spans="3:59" x14ac:dyDescent="0.25">
      <c r="C75" s="26"/>
      <c r="D75" s="26"/>
      <c r="E75" s="26"/>
      <c r="F75" s="26"/>
      <c r="G75" s="92"/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G75" s="4">
        <f t="shared" si="3"/>
        <v>0</v>
      </c>
    </row>
    <row r="76" spans="3:59" x14ac:dyDescent="0.25">
      <c r="C76" s="26"/>
      <c r="D76" s="26"/>
      <c r="E76" s="26"/>
      <c r="F76" s="26"/>
      <c r="G76" s="92"/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G76" s="4">
        <f t="shared" si="3"/>
        <v>0</v>
      </c>
    </row>
    <row r="77" spans="3:59" x14ac:dyDescent="0.25">
      <c r="C77" s="26"/>
      <c r="D77" s="26"/>
      <c r="E77" s="26"/>
      <c r="F77" s="26"/>
      <c r="G77" s="92"/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G77" s="4">
        <f t="shared" si="3"/>
        <v>0</v>
      </c>
    </row>
    <row r="78" spans="3:59" x14ac:dyDescent="0.25">
      <c r="C78" s="26"/>
      <c r="D78" s="26"/>
      <c r="E78" s="26"/>
      <c r="F78" s="26"/>
      <c r="G78" s="92"/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G78" s="4">
        <f t="shared" si="3"/>
        <v>0</v>
      </c>
    </row>
    <row r="79" spans="3:59" x14ac:dyDescent="0.25">
      <c r="C79" s="26"/>
      <c r="D79" s="26"/>
      <c r="E79" s="26"/>
      <c r="F79" s="26"/>
      <c r="G79" s="92"/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G79" s="4">
        <f t="shared" si="3"/>
        <v>0</v>
      </c>
    </row>
    <row r="80" spans="3:59" x14ac:dyDescent="0.25">
      <c r="C80" s="26"/>
      <c r="D80" s="26"/>
      <c r="E80" s="26"/>
      <c r="F80" s="26"/>
      <c r="G80" s="92"/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G80" s="4">
        <f t="shared" si="3"/>
        <v>0</v>
      </c>
    </row>
    <row r="81" spans="3:59" x14ac:dyDescent="0.25">
      <c r="C81" s="26"/>
      <c r="D81" s="26"/>
      <c r="E81" s="26"/>
      <c r="F81" s="26"/>
      <c r="G81" s="92"/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G81" s="4">
        <f t="shared" si="3"/>
        <v>0</v>
      </c>
    </row>
    <row r="82" spans="3:59" x14ac:dyDescent="0.25">
      <c r="C82" s="26"/>
      <c r="D82" s="26"/>
      <c r="E82" s="26"/>
      <c r="F82" s="26"/>
      <c r="G82" s="92"/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G82" s="4">
        <f t="shared" si="3"/>
        <v>0</v>
      </c>
    </row>
    <row r="83" spans="3:59" x14ac:dyDescent="0.25">
      <c r="C83" s="26"/>
      <c r="D83" s="26"/>
      <c r="E83" s="26"/>
      <c r="F83" s="26"/>
      <c r="G83" s="92"/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G83" s="4">
        <f t="shared" si="3"/>
        <v>0</v>
      </c>
    </row>
    <row r="84" spans="3:59" x14ac:dyDescent="0.25">
      <c r="C84" s="26"/>
      <c r="D84" s="26"/>
      <c r="E84" s="26"/>
      <c r="F84" s="26"/>
      <c r="G84" s="92"/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  <c r="AW84" s="27">
        <v>0</v>
      </c>
      <c r="AX84" s="27">
        <v>0</v>
      </c>
      <c r="AY84" s="27">
        <v>0</v>
      </c>
      <c r="AZ84" s="27">
        <v>0</v>
      </c>
      <c r="BA84" s="27">
        <v>0</v>
      </c>
      <c r="BB84" s="27">
        <v>0</v>
      </c>
      <c r="BC84" s="27">
        <v>0</v>
      </c>
      <c r="BD84" s="27">
        <v>0</v>
      </c>
      <c r="BE84" s="27">
        <v>0</v>
      </c>
      <c r="BG84" s="4">
        <f t="shared" si="3"/>
        <v>0</v>
      </c>
    </row>
    <row r="85" spans="3:59" x14ac:dyDescent="0.25">
      <c r="C85" s="26"/>
      <c r="D85" s="26"/>
      <c r="E85" s="26"/>
      <c r="F85" s="26"/>
      <c r="G85" s="92"/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0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  <c r="AW85" s="27">
        <v>0</v>
      </c>
      <c r="AX85" s="27">
        <v>0</v>
      </c>
      <c r="AY85" s="27">
        <v>0</v>
      </c>
      <c r="AZ85" s="27">
        <v>0</v>
      </c>
      <c r="BA85" s="27">
        <v>0</v>
      </c>
      <c r="BB85" s="27">
        <v>0</v>
      </c>
      <c r="BC85" s="27">
        <v>0</v>
      </c>
      <c r="BD85" s="27">
        <v>0</v>
      </c>
      <c r="BE85" s="27">
        <v>0</v>
      </c>
      <c r="BG85" s="4">
        <f t="shared" si="3"/>
        <v>0</v>
      </c>
    </row>
    <row r="86" spans="3:59" x14ac:dyDescent="0.25">
      <c r="C86" s="26"/>
      <c r="D86" s="26"/>
      <c r="E86" s="26"/>
      <c r="F86" s="26"/>
      <c r="G86" s="92"/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0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  <c r="AW86" s="27">
        <v>0</v>
      </c>
      <c r="AX86" s="27">
        <v>0</v>
      </c>
      <c r="AY86" s="27">
        <v>0</v>
      </c>
      <c r="AZ86" s="27">
        <v>0</v>
      </c>
      <c r="BA86" s="27">
        <v>0</v>
      </c>
      <c r="BB86" s="27">
        <v>0</v>
      </c>
      <c r="BC86" s="27">
        <v>0</v>
      </c>
      <c r="BD86" s="27">
        <v>0</v>
      </c>
      <c r="BE86" s="27">
        <v>0</v>
      </c>
      <c r="BG86" s="4">
        <f t="shared" si="3"/>
        <v>0</v>
      </c>
    </row>
    <row r="87" spans="3:59" x14ac:dyDescent="0.25">
      <c r="C87" s="26"/>
      <c r="D87" s="26"/>
      <c r="E87" s="26"/>
      <c r="F87" s="26"/>
      <c r="G87" s="92"/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0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  <c r="AW87" s="27">
        <v>0</v>
      </c>
      <c r="AX87" s="27">
        <v>0</v>
      </c>
      <c r="AY87" s="27">
        <v>0</v>
      </c>
      <c r="AZ87" s="27">
        <v>0</v>
      </c>
      <c r="BA87" s="27">
        <v>0</v>
      </c>
      <c r="BB87" s="27">
        <v>0</v>
      </c>
      <c r="BC87" s="27">
        <v>0</v>
      </c>
      <c r="BD87" s="27">
        <v>0</v>
      </c>
      <c r="BE87" s="27">
        <v>0</v>
      </c>
      <c r="BG87" s="4">
        <f t="shared" si="3"/>
        <v>0</v>
      </c>
    </row>
    <row r="88" spans="3:59" x14ac:dyDescent="0.25">
      <c r="C88" s="26"/>
      <c r="D88" s="26"/>
      <c r="E88" s="26"/>
      <c r="F88" s="26"/>
      <c r="G88" s="92"/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  <c r="AW88" s="27">
        <v>0</v>
      </c>
      <c r="AX88" s="27">
        <v>0</v>
      </c>
      <c r="AY88" s="27">
        <v>0</v>
      </c>
      <c r="AZ88" s="27">
        <v>0</v>
      </c>
      <c r="BA88" s="27">
        <v>0</v>
      </c>
      <c r="BB88" s="27">
        <v>0</v>
      </c>
      <c r="BC88" s="27">
        <v>0</v>
      </c>
      <c r="BD88" s="27">
        <v>0</v>
      </c>
      <c r="BE88" s="27">
        <v>0</v>
      </c>
      <c r="BG88" s="4">
        <f t="shared" si="3"/>
        <v>0</v>
      </c>
    </row>
    <row r="89" spans="3:59" x14ac:dyDescent="0.25">
      <c r="C89" s="26"/>
      <c r="D89" s="26"/>
      <c r="E89" s="26"/>
      <c r="F89" s="26"/>
      <c r="G89" s="92"/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>
        <v>0</v>
      </c>
      <c r="AM89" s="27">
        <v>0</v>
      </c>
      <c r="AN89" s="27">
        <v>0</v>
      </c>
      <c r="AO89" s="27">
        <v>0</v>
      </c>
      <c r="AP89" s="27">
        <v>0</v>
      </c>
      <c r="AQ89" s="27">
        <v>0</v>
      </c>
      <c r="AR89" s="27">
        <v>0</v>
      </c>
      <c r="AS89" s="27">
        <v>0</v>
      </c>
      <c r="AT89" s="27">
        <v>0</v>
      </c>
      <c r="AU89" s="27">
        <v>0</v>
      </c>
      <c r="AV89" s="27">
        <v>0</v>
      </c>
      <c r="AW89" s="27">
        <v>0</v>
      </c>
      <c r="AX89" s="27">
        <v>0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0</v>
      </c>
      <c r="BG89" s="4">
        <f t="shared" si="3"/>
        <v>0</v>
      </c>
    </row>
    <row r="90" spans="3:59" x14ac:dyDescent="0.25">
      <c r="C90" s="26"/>
      <c r="D90" s="26"/>
      <c r="E90" s="26"/>
      <c r="F90" s="26"/>
      <c r="G90" s="92"/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0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0</v>
      </c>
      <c r="AV90" s="27">
        <v>0</v>
      </c>
      <c r="AW90" s="27">
        <v>0</v>
      </c>
      <c r="AX90" s="27">
        <v>0</v>
      </c>
      <c r="AY90" s="27">
        <v>0</v>
      </c>
      <c r="AZ90" s="27">
        <v>0</v>
      </c>
      <c r="BA90" s="27">
        <v>0</v>
      </c>
      <c r="BB90" s="27">
        <v>0</v>
      </c>
      <c r="BC90" s="27">
        <v>0</v>
      </c>
      <c r="BD90" s="27">
        <v>0</v>
      </c>
      <c r="BE90" s="27">
        <v>0</v>
      </c>
      <c r="BG90" s="4">
        <f t="shared" si="3"/>
        <v>0</v>
      </c>
    </row>
    <row r="91" spans="3:59" x14ac:dyDescent="0.25">
      <c r="C91" s="26"/>
      <c r="D91" s="26"/>
      <c r="E91" s="26"/>
      <c r="F91" s="26"/>
      <c r="G91" s="92"/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  <c r="AW91" s="27">
        <v>0</v>
      </c>
      <c r="AX91" s="27">
        <v>0</v>
      </c>
      <c r="AY91" s="27">
        <v>0</v>
      </c>
      <c r="AZ91" s="27">
        <v>0</v>
      </c>
      <c r="BA91" s="27">
        <v>0</v>
      </c>
      <c r="BB91" s="27">
        <v>0</v>
      </c>
      <c r="BC91" s="27">
        <v>0</v>
      </c>
      <c r="BD91" s="27">
        <v>0</v>
      </c>
      <c r="BE91" s="27">
        <v>0</v>
      </c>
      <c r="BG91" s="4">
        <f t="shared" si="3"/>
        <v>0</v>
      </c>
    </row>
    <row r="92" spans="3:59" x14ac:dyDescent="0.25">
      <c r="C92" s="26"/>
      <c r="D92" s="26"/>
      <c r="E92" s="26"/>
      <c r="F92" s="26"/>
      <c r="G92" s="92"/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  <c r="AW92" s="27">
        <v>0</v>
      </c>
      <c r="AX92" s="27">
        <v>0</v>
      </c>
      <c r="AY92" s="27">
        <v>0</v>
      </c>
      <c r="AZ92" s="27">
        <v>0</v>
      </c>
      <c r="BA92" s="27">
        <v>0</v>
      </c>
      <c r="BB92" s="27">
        <v>0</v>
      </c>
      <c r="BC92" s="27">
        <v>0</v>
      </c>
      <c r="BD92" s="27">
        <v>0</v>
      </c>
      <c r="BE92" s="27">
        <v>0</v>
      </c>
      <c r="BG92" s="4">
        <f t="shared" si="3"/>
        <v>0</v>
      </c>
    </row>
    <row r="93" spans="3:59" x14ac:dyDescent="0.25">
      <c r="C93" s="26"/>
      <c r="D93" s="26"/>
      <c r="E93" s="26"/>
      <c r="F93" s="26"/>
      <c r="G93" s="92"/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0</v>
      </c>
      <c r="AS93" s="27">
        <v>0</v>
      </c>
      <c r="AT93" s="27">
        <v>0</v>
      </c>
      <c r="AU93" s="27">
        <v>0</v>
      </c>
      <c r="AV93" s="27">
        <v>0</v>
      </c>
      <c r="AW93" s="27">
        <v>0</v>
      </c>
      <c r="AX93" s="27">
        <v>0</v>
      </c>
      <c r="AY93" s="27">
        <v>0</v>
      </c>
      <c r="AZ93" s="27">
        <v>0</v>
      </c>
      <c r="BA93" s="27">
        <v>0</v>
      </c>
      <c r="BB93" s="27">
        <v>0</v>
      </c>
      <c r="BC93" s="27">
        <v>0</v>
      </c>
      <c r="BD93" s="27">
        <v>0</v>
      </c>
      <c r="BE93" s="27">
        <v>0</v>
      </c>
      <c r="BG93" s="4">
        <f t="shared" si="3"/>
        <v>0</v>
      </c>
    </row>
    <row r="94" spans="3:59" x14ac:dyDescent="0.25">
      <c r="C94" s="26"/>
      <c r="D94" s="26"/>
      <c r="E94" s="26"/>
      <c r="F94" s="26"/>
      <c r="G94" s="92"/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  <c r="AW94" s="27">
        <v>0</v>
      </c>
      <c r="AX94" s="27">
        <v>0</v>
      </c>
      <c r="AY94" s="27">
        <v>0</v>
      </c>
      <c r="AZ94" s="27">
        <v>0</v>
      </c>
      <c r="BA94" s="27">
        <v>0</v>
      </c>
      <c r="BB94" s="27">
        <v>0</v>
      </c>
      <c r="BC94" s="27">
        <v>0</v>
      </c>
      <c r="BD94" s="27">
        <v>0</v>
      </c>
      <c r="BE94" s="27">
        <v>0</v>
      </c>
      <c r="BG94" s="4">
        <f>SUM(H94:BE94)</f>
        <v>0</v>
      </c>
    </row>
    <row r="95" spans="3:59" x14ac:dyDescent="0.25">
      <c r="C95" s="6" t="s">
        <v>98</v>
      </c>
      <c r="D95" s="89"/>
      <c r="E95" s="89"/>
      <c r="F95" s="89"/>
      <c r="G95" s="40"/>
      <c r="H95" s="3">
        <f t="shared" ref="H95:AM95" si="8">SUM(H44:H94)</f>
        <v>0</v>
      </c>
      <c r="I95" s="3">
        <f t="shared" si="8"/>
        <v>0</v>
      </c>
      <c r="J95" s="3">
        <f t="shared" si="8"/>
        <v>0</v>
      </c>
      <c r="K95" s="3">
        <f t="shared" si="8"/>
        <v>0</v>
      </c>
      <c r="L95" s="3">
        <f t="shared" si="8"/>
        <v>0</v>
      </c>
      <c r="M95" s="3">
        <f t="shared" si="8"/>
        <v>0</v>
      </c>
      <c r="N95" s="3">
        <f t="shared" si="8"/>
        <v>0</v>
      </c>
      <c r="O95" s="3">
        <f t="shared" si="8"/>
        <v>0</v>
      </c>
      <c r="P95" s="3">
        <f t="shared" si="8"/>
        <v>0</v>
      </c>
      <c r="Q95" s="3">
        <f t="shared" si="8"/>
        <v>0</v>
      </c>
      <c r="R95" s="3">
        <f t="shared" si="8"/>
        <v>0</v>
      </c>
      <c r="S95" s="3">
        <f t="shared" si="8"/>
        <v>0</v>
      </c>
      <c r="T95" s="3">
        <f t="shared" si="8"/>
        <v>0</v>
      </c>
      <c r="U95" s="3">
        <f t="shared" si="8"/>
        <v>0</v>
      </c>
      <c r="V95" s="3">
        <f t="shared" si="8"/>
        <v>0</v>
      </c>
      <c r="W95" s="3">
        <f t="shared" si="8"/>
        <v>0</v>
      </c>
      <c r="X95" s="3">
        <f t="shared" si="8"/>
        <v>0</v>
      </c>
      <c r="Y95" s="3">
        <f t="shared" si="8"/>
        <v>0</v>
      </c>
      <c r="Z95" s="3">
        <f t="shared" si="8"/>
        <v>0</v>
      </c>
      <c r="AA95" s="3">
        <f t="shared" si="8"/>
        <v>0</v>
      </c>
      <c r="AB95" s="3">
        <f t="shared" si="8"/>
        <v>0</v>
      </c>
      <c r="AC95" s="3">
        <f t="shared" si="8"/>
        <v>0</v>
      </c>
      <c r="AD95" s="3">
        <f t="shared" si="8"/>
        <v>0</v>
      </c>
      <c r="AE95" s="3">
        <f t="shared" si="8"/>
        <v>0</v>
      </c>
      <c r="AF95" s="3">
        <f t="shared" si="8"/>
        <v>0</v>
      </c>
      <c r="AG95" s="3">
        <f t="shared" si="8"/>
        <v>0</v>
      </c>
      <c r="AH95" s="3">
        <f t="shared" si="8"/>
        <v>0</v>
      </c>
      <c r="AI95" s="3">
        <f t="shared" si="8"/>
        <v>0</v>
      </c>
      <c r="AJ95" s="3">
        <f t="shared" si="8"/>
        <v>0</v>
      </c>
      <c r="AK95" s="3">
        <f t="shared" si="8"/>
        <v>0</v>
      </c>
      <c r="AL95" s="3">
        <f t="shared" si="8"/>
        <v>0</v>
      </c>
      <c r="AM95" s="3">
        <f t="shared" si="8"/>
        <v>0</v>
      </c>
      <c r="AN95" s="3">
        <f t="shared" ref="AN95:BE95" si="9">SUM(AN44:AN94)</f>
        <v>0</v>
      </c>
      <c r="AO95" s="3">
        <f t="shared" si="9"/>
        <v>0</v>
      </c>
      <c r="AP95" s="3">
        <f t="shared" si="9"/>
        <v>0</v>
      </c>
      <c r="AQ95" s="3">
        <f t="shared" si="9"/>
        <v>0</v>
      </c>
      <c r="AR95" s="3">
        <f t="shared" si="9"/>
        <v>0</v>
      </c>
      <c r="AS95" s="3">
        <f t="shared" si="9"/>
        <v>0</v>
      </c>
      <c r="AT95" s="3">
        <f t="shared" si="9"/>
        <v>0</v>
      </c>
      <c r="AU95" s="3">
        <f t="shared" si="9"/>
        <v>0</v>
      </c>
      <c r="AV95" s="3">
        <f t="shared" si="9"/>
        <v>0</v>
      </c>
      <c r="AW95" s="3">
        <f t="shared" si="9"/>
        <v>0</v>
      </c>
      <c r="AX95" s="3">
        <f t="shared" si="9"/>
        <v>0</v>
      </c>
      <c r="AY95" s="3">
        <f t="shared" si="9"/>
        <v>0</v>
      </c>
      <c r="AZ95" s="3">
        <f t="shared" si="9"/>
        <v>0</v>
      </c>
      <c r="BA95" s="3">
        <f t="shared" si="9"/>
        <v>0</v>
      </c>
      <c r="BB95" s="3">
        <f t="shared" si="9"/>
        <v>0</v>
      </c>
      <c r="BC95" s="3">
        <f t="shared" si="9"/>
        <v>0</v>
      </c>
      <c r="BD95" s="3">
        <f t="shared" si="9"/>
        <v>0</v>
      </c>
      <c r="BE95" s="3">
        <f t="shared" si="9"/>
        <v>0</v>
      </c>
      <c r="BG95" s="3">
        <f>SUM(H95:BE95)</f>
        <v>0</v>
      </c>
    </row>
    <row r="96" spans="3:59" x14ac:dyDescent="0.25"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G96" s="4"/>
    </row>
    <row r="97" spans="3:59" x14ac:dyDescent="0.25">
      <c r="C97" s="1" t="str">
        <f>IF('LES MEG'!$C$22="Alternativ investering","SKAL IKKE FYLLES UT","Ikke-godkjente investeringskostnader - navn kostnadspost")</f>
        <v>Ikke-godkjente investeringskostnader - navn kostnadspost</v>
      </c>
      <c r="D97" s="1" t="s">
        <v>105</v>
      </c>
      <c r="E97" s="1" t="s">
        <v>75</v>
      </c>
      <c r="F97" s="1" t="s">
        <v>209</v>
      </c>
      <c r="G97" s="1"/>
      <c r="H97" s="1" t="s">
        <v>25</v>
      </c>
      <c r="I97" s="1" t="s">
        <v>25</v>
      </c>
      <c r="J97" s="1" t="s">
        <v>25</v>
      </c>
      <c r="K97" s="1" t="s">
        <v>25</v>
      </c>
      <c r="L97" s="1" t="s">
        <v>25</v>
      </c>
      <c r="M97" s="1" t="s">
        <v>25</v>
      </c>
      <c r="N97" s="1" t="s">
        <v>25</v>
      </c>
      <c r="O97" s="1" t="s">
        <v>25</v>
      </c>
      <c r="P97" s="1" t="s">
        <v>25</v>
      </c>
      <c r="Q97" s="1" t="s">
        <v>25</v>
      </c>
      <c r="R97" s="1" t="s">
        <v>25</v>
      </c>
      <c r="S97" s="1" t="s">
        <v>25</v>
      </c>
      <c r="T97" s="1" t="s">
        <v>25</v>
      </c>
      <c r="U97" s="1" t="s">
        <v>25</v>
      </c>
      <c r="V97" s="1" t="s">
        <v>25</v>
      </c>
      <c r="W97" s="1" t="s">
        <v>25</v>
      </c>
      <c r="X97" s="1" t="s">
        <v>25</v>
      </c>
      <c r="Y97" s="1" t="s">
        <v>25</v>
      </c>
      <c r="Z97" s="1" t="s">
        <v>25</v>
      </c>
      <c r="AA97" s="1" t="s">
        <v>25</v>
      </c>
      <c r="AB97" s="1" t="s">
        <v>25</v>
      </c>
      <c r="AC97" s="1" t="s">
        <v>25</v>
      </c>
      <c r="AD97" s="1" t="s">
        <v>25</v>
      </c>
      <c r="AE97" s="1" t="s">
        <v>25</v>
      </c>
      <c r="AF97" s="1" t="s">
        <v>25</v>
      </c>
      <c r="AG97" s="1" t="s">
        <v>25</v>
      </c>
      <c r="AH97" s="1" t="s">
        <v>25</v>
      </c>
      <c r="AI97" s="1" t="s">
        <v>25</v>
      </c>
      <c r="AJ97" s="1" t="s">
        <v>25</v>
      </c>
      <c r="AK97" s="1" t="s">
        <v>25</v>
      </c>
      <c r="AL97" s="1" t="s">
        <v>25</v>
      </c>
      <c r="AM97" s="1" t="s">
        <v>25</v>
      </c>
      <c r="AN97" s="1" t="s">
        <v>25</v>
      </c>
      <c r="AO97" s="1" t="s">
        <v>25</v>
      </c>
      <c r="AP97" s="1" t="s">
        <v>25</v>
      </c>
      <c r="AQ97" s="1" t="s">
        <v>25</v>
      </c>
      <c r="AR97" s="1" t="s">
        <v>25</v>
      </c>
      <c r="AS97" s="1" t="s">
        <v>25</v>
      </c>
      <c r="AT97" s="1" t="s">
        <v>25</v>
      </c>
      <c r="AU97" s="1" t="s">
        <v>25</v>
      </c>
      <c r="AV97" s="1" t="s">
        <v>25</v>
      </c>
      <c r="AW97" s="1" t="s">
        <v>25</v>
      </c>
      <c r="AX97" s="1" t="s">
        <v>25</v>
      </c>
      <c r="AY97" s="1" t="s">
        <v>25</v>
      </c>
      <c r="AZ97" s="1" t="s">
        <v>25</v>
      </c>
      <c r="BA97" s="1" t="s">
        <v>25</v>
      </c>
      <c r="BB97" s="1" t="s">
        <v>25</v>
      </c>
      <c r="BC97" s="1" t="s">
        <v>25</v>
      </c>
      <c r="BD97" s="1" t="s">
        <v>25</v>
      </c>
      <c r="BE97" s="1" t="s">
        <v>25</v>
      </c>
      <c r="BG97" s="4"/>
    </row>
    <row r="98" spans="3:59" x14ac:dyDescent="0.25">
      <c r="C98" s="26"/>
      <c r="D98" s="26"/>
      <c r="E98" s="26"/>
      <c r="F98" s="26"/>
      <c r="G98" s="92"/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0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  <c r="AW98" s="27">
        <v>0</v>
      </c>
      <c r="AX98" s="27">
        <v>0</v>
      </c>
      <c r="AY98" s="27">
        <v>0</v>
      </c>
      <c r="AZ98" s="27">
        <v>0</v>
      </c>
      <c r="BA98" s="27">
        <v>0</v>
      </c>
      <c r="BB98" s="27">
        <v>0</v>
      </c>
      <c r="BC98" s="27">
        <v>0</v>
      </c>
      <c r="BD98" s="27">
        <v>0</v>
      </c>
      <c r="BE98" s="27">
        <v>0</v>
      </c>
      <c r="BG98" s="4">
        <f t="shared" si="3"/>
        <v>0</v>
      </c>
    </row>
    <row r="99" spans="3:59" x14ac:dyDescent="0.25">
      <c r="C99" s="26"/>
      <c r="D99" s="26"/>
      <c r="E99" s="26"/>
      <c r="F99" s="26"/>
      <c r="G99" s="92"/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L99" s="27">
        <v>0</v>
      </c>
      <c r="AM99" s="27">
        <v>0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  <c r="AW99" s="27">
        <v>0</v>
      </c>
      <c r="AX99" s="27">
        <v>0</v>
      </c>
      <c r="AY99" s="27">
        <v>0</v>
      </c>
      <c r="AZ99" s="27">
        <v>0</v>
      </c>
      <c r="BA99" s="27">
        <v>0</v>
      </c>
      <c r="BB99" s="27">
        <v>0</v>
      </c>
      <c r="BC99" s="27">
        <v>0</v>
      </c>
      <c r="BD99" s="27">
        <v>0</v>
      </c>
      <c r="BE99" s="27">
        <v>0</v>
      </c>
      <c r="BG99" s="4">
        <f t="shared" si="3"/>
        <v>0</v>
      </c>
    </row>
    <row r="100" spans="3:59" x14ac:dyDescent="0.25">
      <c r="C100" s="26"/>
      <c r="D100" s="26"/>
      <c r="E100" s="26"/>
      <c r="F100" s="26"/>
      <c r="G100" s="92"/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>
        <v>0</v>
      </c>
      <c r="AM100" s="27">
        <v>0</v>
      </c>
      <c r="AN100" s="27">
        <v>0</v>
      </c>
      <c r="AO100" s="27">
        <v>0</v>
      </c>
      <c r="AP100" s="27">
        <v>0</v>
      </c>
      <c r="AQ100" s="27">
        <v>0</v>
      </c>
      <c r="AR100" s="27">
        <v>0</v>
      </c>
      <c r="AS100" s="27">
        <v>0</v>
      </c>
      <c r="AT100" s="27">
        <v>0</v>
      </c>
      <c r="AU100" s="27">
        <v>0</v>
      </c>
      <c r="AV100" s="27">
        <v>0</v>
      </c>
      <c r="AW100" s="27">
        <v>0</v>
      </c>
      <c r="AX100" s="27">
        <v>0</v>
      </c>
      <c r="AY100" s="27">
        <v>0</v>
      </c>
      <c r="AZ100" s="27">
        <v>0</v>
      </c>
      <c r="BA100" s="27">
        <v>0</v>
      </c>
      <c r="BB100" s="27">
        <v>0</v>
      </c>
      <c r="BC100" s="27">
        <v>0</v>
      </c>
      <c r="BD100" s="27">
        <v>0</v>
      </c>
      <c r="BE100" s="27">
        <v>0</v>
      </c>
      <c r="BG100" s="4">
        <f t="shared" si="3"/>
        <v>0</v>
      </c>
    </row>
    <row r="101" spans="3:59" x14ac:dyDescent="0.25">
      <c r="C101" s="26"/>
      <c r="D101" s="26"/>
      <c r="E101" s="26"/>
      <c r="F101" s="26"/>
      <c r="G101" s="92"/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  <c r="AW101" s="27">
        <v>0</v>
      </c>
      <c r="AX101" s="27">
        <v>0</v>
      </c>
      <c r="AY101" s="27">
        <v>0</v>
      </c>
      <c r="AZ101" s="27">
        <v>0</v>
      </c>
      <c r="BA101" s="27">
        <v>0</v>
      </c>
      <c r="BB101" s="27">
        <v>0</v>
      </c>
      <c r="BC101" s="27">
        <v>0</v>
      </c>
      <c r="BD101" s="27">
        <v>0</v>
      </c>
      <c r="BE101" s="27">
        <v>0</v>
      </c>
      <c r="BG101" s="4">
        <f t="shared" si="3"/>
        <v>0</v>
      </c>
    </row>
    <row r="102" spans="3:59" x14ac:dyDescent="0.25">
      <c r="C102" s="26"/>
      <c r="D102" s="26"/>
      <c r="E102" s="26"/>
      <c r="F102" s="26"/>
      <c r="G102" s="92"/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0</v>
      </c>
      <c r="AM102" s="27">
        <v>0</v>
      </c>
      <c r="AN102" s="27">
        <v>0</v>
      </c>
      <c r="AO102" s="27">
        <v>0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0</v>
      </c>
      <c r="AW102" s="27">
        <v>0</v>
      </c>
      <c r="AX102" s="27">
        <v>0</v>
      </c>
      <c r="AY102" s="27">
        <v>0</v>
      </c>
      <c r="AZ102" s="27">
        <v>0</v>
      </c>
      <c r="BA102" s="27">
        <v>0</v>
      </c>
      <c r="BB102" s="27">
        <v>0</v>
      </c>
      <c r="BC102" s="27">
        <v>0</v>
      </c>
      <c r="BD102" s="27">
        <v>0</v>
      </c>
      <c r="BE102" s="27">
        <v>0</v>
      </c>
      <c r="BG102" s="4">
        <f t="shared" si="3"/>
        <v>0</v>
      </c>
    </row>
    <row r="103" spans="3:59" x14ac:dyDescent="0.25">
      <c r="C103" s="26"/>
      <c r="D103" s="26"/>
      <c r="E103" s="26"/>
      <c r="F103" s="26"/>
      <c r="G103" s="92"/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L103" s="27">
        <v>0</v>
      </c>
      <c r="AM103" s="27">
        <v>0</v>
      </c>
      <c r="AN103" s="27">
        <v>0</v>
      </c>
      <c r="AO103" s="27">
        <v>0</v>
      </c>
      <c r="AP103" s="27">
        <v>0</v>
      </c>
      <c r="AQ103" s="27">
        <v>0</v>
      </c>
      <c r="AR103" s="27">
        <v>0</v>
      </c>
      <c r="AS103" s="27">
        <v>0</v>
      </c>
      <c r="AT103" s="27">
        <v>0</v>
      </c>
      <c r="AU103" s="27">
        <v>0</v>
      </c>
      <c r="AV103" s="27">
        <v>0</v>
      </c>
      <c r="AW103" s="27">
        <v>0</v>
      </c>
      <c r="AX103" s="27">
        <v>0</v>
      </c>
      <c r="AY103" s="27">
        <v>0</v>
      </c>
      <c r="AZ103" s="27">
        <v>0</v>
      </c>
      <c r="BA103" s="27">
        <v>0</v>
      </c>
      <c r="BB103" s="27">
        <v>0</v>
      </c>
      <c r="BC103" s="27">
        <v>0</v>
      </c>
      <c r="BD103" s="27">
        <v>0</v>
      </c>
      <c r="BE103" s="27">
        <v>0</v>
      </c>
      <c r="BG103" s="4">
        <f t="shared" ref="BG103:BG166" si="10">SUM(H103:BE103)</f>
        <v>0</v>
      </c>
    </row>
    <row r="104" spans="3:59" x14ac:dyDescent="0.25">
      <c r="C104" s="26"/>
      <c r="D104" s="26"/>
      <c r="E104" s="26"/>
      <c r="F104" s="26"/>
      <c r="G104" s="92"/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0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  <c r="AW104" s="27">
        <v>0</v>
      </c>
      <c r="AX104" s="27">
        <v>0</v>
      </c>
      <c r="AY104" s="27">
        <v>0</v>
      </c>
      <c r="AZ104" s="27">
        <v>0</v>
      </c>
      <c r="BA104" s="27">
        <v>0</v>
      </c>
      <c r="BB104" s="27">
        <v>0</v>
      </c>
      <c r="BC104" s="27">
        <v>0</v>
      </c>
      <c r="BD104" s="27">
        <v>0</v>
      </c>
      <c r="BE104" s="27">
        <v>0</v>
      </c>
      <c r="BG104" s="4">
        <f t="shared" si="10"/>
        <v>0</v>
      </c>
    </row>
    <row r="105" spans="3:59" x14ac:dyDescent="0.25">
      <c r="C105" s="26"/>
      <c r="D105" s="26"/>
      <c r="E105" s="26"/>
      <c r="F105" s="26"/>
      <c r="G105" s="92"/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>
        <v>0</v>
      </c>
      <c r="AM105" s="27">
        <v>0</v>
      </c>
      <c r="AN105" s="27">
        <v>0</v>
      </c>
      <c r="AO105" s="27">
        <v>0</v>
      </c>
      <c r="AP105" s="27">
        <v>0</v>
      </c>
      <c r="AQ105" s="27">
        <v>0</v>
      </c>
      <c r="AR105" s="27">
        <v>0</v>
      </c>
      <c r="AS105" s="27">
        <v>0</v>
      </c>
      <c r="AT105" s="27">
        <v>0</v>
      </c>
      <c r="AU105" s="27">
        <v>0</v>
      </c>
      <c r="AV105" s="27">
        <v>0</v>
      </c>
      <c r="AW105" s="27">
        <v>0</v>
      </c>
      <c r="AX105" s="27">
        <v>0</v>
      </c>
      <c r="AY105" s="27">
        <v>0</v>
      </c>
      <c r="AZ105" s="27">
        <v>0</v>
      </c>
      <c r="BA105" s="27">
        <v>0</v>
      </c>
      <c r="BB105" s="27">
        <v>0</v>
      </c>
      <c r="BC105" s="27">
        <v>0</v>
      </c>
      <c r="BD105" s="27">
        <v>0</v>
      </c>
      <c r="BE105" s="27">
        <v>0</v>
      </c>
      <c r="BG105" s="4">
        <f t="shared" si="10"/>
        <v>0</v>
      </c>
    </row>
    <row r="106" spans="3:59" x14ac:dyDescent="0.25">
      <c r="C106" s="26"/>
      <c r="D106" s="26"/>
      <c r="E106" s="26"/>
      <c r="F106" s="26"/>
      <c r="G106" s="92"/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  <c r="AW106" s="27">
        <v>0</v>
      </c>
      <c r="AX106" s="27">
        <v>0</v>
      </c>
      <c r="AY106" s="27">
        <v>0</v>
      </c>
      <c r="AZ106" s="27">
        <v>0</v>
      </c>
      <c r="BA106" s="27">
        <v>0</v>
      </c>
      <c r="BB106" s="27">
        <v>0</v>
      </c>
      <c r="BC106" s="27">
        <v>0</v>
      </c>
      <c r="BD106" s="27">
        <v>0</v>
      </c>
      <c r="BE106" s="27">
        <v>0</v>
      </c>
      <c r="BG106" s="4">
        <f t="shared" si="10"/>
        <v>0</v>
      </c>
    </row>
    <row r="107" spans="3:59" x14ac:dyDescent="0.25">
      <c r="C107" s="26"/>
      <c r="D107" s="26"/>
      <c r="E107" s="26"/>
      <c r="F107" s="26"/>
      <c r="G107" s="92"/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G107" s="4">
        <f t="shared" si="10"/>
        <v>0</v>
      </c>
    </row>
    <row r="108" spans="3:59" x14ac:dyDescent="0.25">
      <c r="C108" s="26"/>
      <c r="D108" s="26"/>
      <c r="E108" s="26"/>
      <c r="F108" s="26"/>
      <c r="G108" s="92"/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0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0</v>
      </c>
      <c r="AW108" s="27">
        <v>0</v>
      </c>
      <c r="AX108" s="27">
        <v>0</v>
      </c>
      <c r="AY108" s="27">
        <v>0</v>
      </c>
      <c r="AZ108" s="27">
        <v>0</v>
      </c>
      <c r="BA108" s="27">
        <v>0</v>
      </c>
      <c r="BB108" s="27">
        <v>0</v>
      </c>
      <c r="BC108" s="27">
        <v>0</v>
      </c>
      <c r="BD108" s="27">
        <v>0</v>
      </c>
      <c r="BE108" s="27">
        <v>0</v>
      </c>
      <c r="BG108" s="4">
        <f t="shared" si="10"/>
        <v>0</v>
      </c>
    </row>
    <row r="109" spans="3:59" x14ac:dyDescent="0.25">
      <c r="C109" s="26"/>
      <c r="D109" s="26"/>
      <c r="E109" s="26"/>
      <c r="F109" s="26"/>
      <c r="G109" s="92"/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G109" s="4">
        <f t="shared" si="10"/>
        <v>0</v>
      </c>
    </row>
    <row r="110" spans="3:59" x14ac:dyDescent="0.25">
      <c r="C110" s="26"/>
      <c r="D110" s="26"/>
      <c r="E110" s="26"/>
      <c r="F110" s="26"/>
      <c r="G110" s="92"/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>
        <v>0</v>
      </c>
      <c r="AM110" s="27">
        <v>0</v>
      </c>
      <c r="AN110" s="27">
        <v>0</v>
      </c>
      <c r="AO110" s="27">
        <v>0</v>
      </c>
      <c r="AP110" s="27">
        <v>0</v>
      </c>
      <c r="AQ110" s="27">
        <v>0</v>
      </c>
      <c r="AR110" s="27">
        <v>0</v>
      </c>
      <c r="AS110" s="27">
        <v>0</v>
      </c>
      <c r="AT110" s="27">
        <v>0</v>
      </c>
      <c r="AU110" s="27">
        <v>0</v>
      </c>
      <c r="AV110" s="27">
        <v>0</v>
      </c>
      <c r="AW110" s="27">
        <v>0</v>
      </c>
      <c r="AX110" s="27">
        <v>0</v>
      </c>
      <c r="AY110" s="27">
        <v>0</v>
      </c>
      <c r="AZ110" s="27">
        <v>0</v>
      </c>
      <c r="BA110" s="27">
        <v>0</v>
      </c>
      <c r="BB110" s="27">
        <v>0</v>
      </c>
      <c r="BC110" s="27">
        <v>0</v>
      </c>
      <c r="BD110" s="27">
        <v>0</v>
      </c>
      <c r="BE110" s="27">
        <v>0</v>
      </c>
      <c r="BG110" s="4">
        <f t="shared" si="10"/>
        <v>0</v>
      </c>
    </row>
    <row r="111" spans="3:59" x14ac:dyDescent="0.25">
      <c r="C111" s="26"/>
      <c r="D111" s="26"/>
      <c r="E111" s="26"/>
      <c r="F111" s="26"/>
      <c r="G111" s="92"/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  <c r="AE111" s="27">
        <v>0</v>
      </c>
      <c r="AF111" s="27">
        <v>0</v>
      </c>
      <c r="AG111" s="27">
        <v>0</v>
      </c>
      <c r="AH111" s="27">
        <v>0</v>
      </c>
      <c r="AI111" s="27">
        <v>0</v>
      </c>
      <c r="AJ111" s="27">
        <v>0</v>
      </c>
      <c r="AK111" s="27">
        <v>0</v>
      </c>
      <c r="AL111" s="27">
        <v>0</v>
      </c>
      <c r="AM111" s="27">
        <v>0</v>
      </c>
      <c r="AN111" s="27">
        <v>0</v>
      </c>
      <c r="AO111" s="27">
        <v>0</v>
      </c>
      <c r="AP111" s="27">
        <v>0</v>
      </c>
      <c r="AQ111" s="27">
        <v>0</v>
      </c>
      <c r="AR111" s="27">
        <v>0</v>
      </c>
      <c r="AS111" s="27">
        <v>0</v>
      </c>
      <c r="AT111" s="27">
        <v>0</v>
      </c>
      <c r="AU111" s="27">
        <v>0</v>
      </c>
      <c r="AV111" s="27">
        <v>0</v>
      </c>
      <c r="AW111" s="27">
        <v>0</v>
      </c>
      <c r="AX111" s="27">
        <v>0</v>
      </c>
      <c r="AY111" s="27">
        <v>0</v>
      </c>
      <c r="AZ111" s="27">
        <v>0</v>
      </c>
      <c r="BA111" s="27">
        <v>0</v>
      </c>
      <c r="BB111" s="27">
        <v>0</v>
      </c>
      <c r="BC111" s="27">
        <v>0</v>
      </c>
      <c r="BD111" s="27">
        <v>0</v>
      </c>
      <c r="BE111" s="27">
        <v>0</v>
      </c>
      <c r="BG111" s="4">
        <f t="shared" si="10"/>
        <v>0</v>
      </c>
    </row>
    <row r="112" spans="3:59" x14ac:dyDescent="0.25">
      <c r="C112" s="26"/>
      <c r="D112" s="26"/>
      <c r="E112" s="26"/>
      <c r="F112" s="26"/>
      <c r="G112" s="92"/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L112" s="27">
        <v>0</v>
      </c>
      <c r="AM112" s="27">
        <v>0</v>
      </c>
      <c r="AN112" s="27">
        <v>0</v>
      </c>
      <c r="AO112" s="27">
        <v>0</v>
      </c>
      <c r="AP112" s="27">
        <v>0</v>
      </c>
      <c r="AQ112" s="27">
        <v>0</v>
      </c>
      <c r="AR112" s="27">
        <v>0</v>
      </c>
      <c r="AS112" s="27">
        <v>0</v>
      </c>
      <c r="AT112" s="27">
        <v>0</v>
      </c>
      <c r="AU112" s="27">
        <v>0</v>
      </c>
      <c r="AV112" s="27">
        <v>0</v>
      </c>
      <c r="AW112" s="27">
        <v>0</v>
      </c>
      <c r="AX112" s="27">
        <v>0</v>
      </c>
      <c r="AY112" s="27">
        <v>0</v>
      </c>
      <c r="AZ112" s="27">
        <v>0</v>
      </c>
      <c r="BA112" s="27">
        <v>0</v>
      </c>
      <c r="BB112" s="27">
        <v>0</v>
      </c>
      <c r="BC112" s="27">
        <v>0</v>
      </c>
      <c r="BD112" s="27">
        <v>0</v>
      </c>
      <c r="BE112" s="27">
        <v>0</v>
      </c>
      <c r="BG112" s="4">
        <f t="shared" si="10"/>
        <v>0</v>
      </c>
    </row>
    <row r="113" spans="3:59" x14ac:dyDescent="0.25">
      <c r="C113" s="26"/>
      <c r="D113" s="26"/>
      <c r="E113" s="26"/>
      <c r="F113" s="26"/>
      <c r="G113" s="92"/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>
        <v>0</v>
      </c>
      <c r="AM113" s="27">
        <v>0</v>
      </c>
      <c r="AN113" s="27">
        <v>0</v>
      </c>
      <c r="AO113" s="27">
        <v>0</v>
      </c>
      <c r="AP113" s="27">
        <v>0</v>
      </c>
      <c r="AQ113" s="27">
        <v>0</v>
      </c>
      <c r="AR113" s="27">
        <v>0</v>
      </c>
      <c r="AS113" s="27">
        <v>0</v>
      </c>
      <c r="AT113" s="27">
        <v>0</v>
      </c>
      <c r="AU113" s="27">
        <v>0</v>
      </c>
      <c r="AV113" s="27">
        <v>0</v>
      </c>
      <c r="AW113" s="27">
        <v>0</v>
      </c>
      <c r="AX113" s="27">
        <v>0</v>
      </c>
      <c r="AY113" s="27">
        <v>0</v>
      </c>
      <c r="AZ113" s="27">
        <v>0</v>
      </c>
      <c r="BA113" s="27">
        <v>0</v>
      </c>
      <c r="BB113" s="27">
        <v>0</v>
      </c>
      <c r="BC113" s="27">
        <v>0</v>
      </c>
      <c r="BD113" s="27">
        <v>0</v>
      </c>
      <c r="BE113" s="27">
        <v>0</v>
      </c>
      <c r="BG113" s="4">
        <f t="shared" si="10"/>
        <v>0</v>
      </c>
    </row>
    <row r="114" spans="3:59" x14ac:dyDescent="0.25">
      <c r="C114" s="6" t="s">
        <v>99</v>
      </c>
      <c r="D114" s="89"/>
      <c r="E114" s="89"/>
      <c r="F114" s="89"/>
      <c r="G114" s="40"/>
      <c r="H114" s="3">
        <f>SUM(H98:H113)</f>
        <v>0</v>
      </c>
      <c r="I114" s="3">
        <f t="shared" ref="I114:BE114" si="11">SUM(I98:I113)</f>
        <v>0</v>
      </c>
      <c r="J114" s="3">
        <f t="shared" si="11"/>
        <v>0</v>
      </c>
      <c r="K114" s="3">
        <f t="shared" si="11"/>
        <v>0</v>
      </c>
      <c r="L114" s="3">
        <f t="shared" si="11"/>
        <v>0</v>
      </c>
      <c r="M114" s="3">
        <f t="shared" si="11"/>
        <v>0</v>
      </c>
      <c r="N114" s="3">
        <f t="shared" si="11"/>
        <v>0</v>
      </c>
      <c r="O114" s="3">
        <f t="shared" si="11"/>
        <v>0</v>
      </c>
      <c r="P114" s="3">
        <f t="shared" si="11"/>
        <v>0</v>
      </c>
      <c r="Q114" s="3">
        <f t="shared" si="11"/>
        <v>0</v>
      </c>
      <c r="R114" s="3">
        <f t="shared" si="11"/>
        <v>0</v>
      </c>
      <c r="S114" s="3">
        <f t="shared" si="11"/>
        <v>0</v>
      </c>
      <c r="T114" s="3">
        <f t="shared" si="11"/>
        <v>0</v>
      </c>
      <c r="U114" s="3">
        <f t="shared" si="11"/>
        <v>0</v>
      </c>
      <c r="V114" s="3">
        <f t="shared" si="11"/>
        <v>0</v>
      </c>
      <c r="W114" s="3">
        <f t="shared" si="11"/>
        <v>0</v>
      </c>
      <c r="X114" s="3">
        <f t="shared" si="11"/>
        <v>0</v>
      </c>
      <c r="Y114" s="3">
        <f t="shared" si="11"/>
        <v>0</v>
      </c>
      <c r="Z114" s="3">
        <f t="shared" si="11"/>
        <v>0</v>
      </c>
      <c r="AA114" s="3">
        <f t="shared" si="11"/>
        <v>0</v>
      </c>
      <c r="AB114" s="3">
        <f t="shared" si="11"/>
        <v>0</v>
      </c>
      <c r="AC114" s="3">
        <f t="shared" si="11"/>
        <v>0</v>
      </c>
      <c r="AD114" s="3">
        <f t="shared" si="11"/>
        <v>0</v>
      </c>
      <c r="AE114" s="3">
        <f t="shared" si="11"/>
        <v>0</v>
      </c>
      <c r="AF114" s="3">
        <f t="shared" si="11"/>
        <v>0</v>
      </c>
      <c r="AG114" s="3">
        <f t="shared" si="11"/>
        <v>0</v>
      </c>
      <c r="AH114" s="3">
        <f t="shared" si="11"/>
        <v>0</v>
      </c>
      <c r="AI114" s="3">
        <f t="shared" si="11"/>
        <v>0</v>
      </c>
      <c r="AJ114" s="3">
        <f t="shared" si="11"/>
        <v>0</v>
      </c>
      <c r="AK114" s="3">
        <f t="shared" si="11"/>
        <v>0</v>
      </c>
      <c r="AL114" s="3">
        <f t="shared" si="11"/>
        <v>0</v>
      </c>
      <c r="AM114" s="3">
        <f t="shared" si="11"/>
        <v>0</v>
      </c>
      <c r="AN114" s="3">
        <f t="shared" si="11"/>
        <v>0</v>
      </c>
      <c r="AO114" s="3">
        <f t="shared" si="11"/>
        <v>0</v>
      </c>
      <c r="AP114" s="3">
        <f t="shared" si="11"/>
        <v>0</v>
      </c>
      <c r="AQ114" s="3">
        <f t="shared" si="11"/>
        <v>0</v>
      </c>
      <c r="AR114" s="3">
        <f t="shared" si="11"/>
        <v>0</v>
      </c>
      <c r="AS114" s="3">
        <f t="shared" si="11"/>
        <v>0</v>
      </c>
      <c r="AT114" s="3">
        <f t="shared" si="11"/>
        <v>0</v>
      </c>
      <c r="AU114" s="3">
        <f t="shared" si="11"/>
        <v>0</v>
      </c>
      <c r="AV114" s="3">
        <f t="shared" si="11"/>
        <v>0</v>
      </c>
      <c r="AW114" s="3">
        <f t="shared" si="11"/>
        <v>0</v>
      </c>
      <c r="AX114" s="3">
        <f t="shared" si="11"/>
        <v>0</v>
      </c>
      <c r="AY114" s="3">
        <f t="shared" si="11"/>
        <v>0</v>
      </c>
      <c r="AZ114" s="3">
        <f t="shared" si="11"/>
        <v>0</v>
      </c>
      <c r="BA114" s="3">
        <f t="shared" si="11"/>
        <v>0</v>
      </c>
      <c r="BB114" s="3">
        <f t="shared" si="11"/>
        <v>0</v>
      </c>
      <c r="BC114" s="3">
        <f t="shared" si="11"/>
        <v>0</v>
      </c>
      <c r="BD114" s="3">
        <f t="shared" si="11"/>
        <v>0</v>
      </c>
      <c r="BE114" s="3">
        <f t="shared" si="11"/>
        <v>0</v>
      </c>
      <c r="BG114" s="3">
        <f t="shared" si="10"/>
        <v>0</v>
      </c>
    </row>
    <row r="115" spans="3:59" x14ac:dyDescent="0.25"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G115" s="4"/>
    </row>
    <row r="116" spans="3:59" x14ac:dyDescent="0.25">
      <c r="C116" s="33" t="s">
        <v>7</v>
      </c>
      <c r="D116" s="93"/>
      <c r="E116" s="93"/>
      <c r="F116" s="93"/>
      <c r="G116" s="94"/>
      <c r="H116" s="91">
        <f>H114+H95</f>
        <v>0</v>
      </c>
      <c r="I116" s="91">
        <f t="shared" ref="I116:BE116" si="12">I114+I95</f>
        <v>0</v>
      </c>
      <c r="J116" s="91">
        <f t="shared" si="12"/>
        <v>0</v>
      </c>
      <c r="K116" s="91">
        <f t="shared" si="12"/>
        <v>0</v>
      </c>
      <c r="L116" s="91">
        <f t="shared" si="12"/>
        <v>0</v>
      </c>
      <c r="M116" s="91">
        <f t="shared" si="12"/>
        <v>0</v>
      </c>
      <c r="N116" s="91">
        <f t="shared" si="12"/>
        <v>0</v>
      </c>
      <c r="O116" s="91">
        <f t="shared" si="12"/>
        <v>0</v>
      </c>
      <c r="P116" s="91">
        <f t="shared" si="12"/>
        <v>0</v>
      </c>
      <c r="Q116" s="91">
        <f t="shared" si="12"/>
        <v>0</v>
      </c>
      <c r="R116" s="91">
        <f t="shared" si="12"/>
        <v>0</v>
      </c>
      <c r="S116" s="91">
        <f t="shared" si="12"/>
        <v>0</v>
      </c>
      <c r="T116" s="91">
        <f t="shared" si="12"/>
        <v>0</v>
      </c>
      <c r="U116" s="91">
        <f t="shared" si="12"/>
        <v>0</v>
      </c>
      <c r="V116" s="91">
        <f t="shared" si="12"/>
        <v>0</v>
      </c>
      <c r="W116" s="91">
        <f t="shared" si="12"/>
        <v>0</v>
      </c>
      <c r="X116" s="91">
        <f t="shared" si="12"/>
        <v>0</v>
      </c>
      <c r="Y116" s="91">
        <f t="shared" si="12"/>
        <v>0</v>
      </c>
      <c r="Z116" s="91">
        <f t="shared" si="12"/>
        <v>0</v>
      </c>
      <c r="AA116" s="91">
        <f t="shared" si="12"/>
        <v>0</v>
      </c>
      <c r="AB116" s="91">
        <f t="shared" si="12"/>
        <v>0</v>
      </c>
      <c r="AC116" s="91">
        <f t="shared" si="12"/>
        <v>0</v>
      </c>
      <c r="AD116" s="91">
        <f t="shared" si="12"/>
        <v>0</v>
      </c>
      <c r="AE116" s="91">
        <f t="shared" si="12"/>
        <v>0</v>
      </c>
      <c r="AF116" s="91">
        <f t="shared" si="12"/>
        <v>0</v>
      </c>
      <c r="AG116" s="91">
        <f t="shared" si="12"/>
        <v>0</v>
      </c>
      <c r="AH116" s="91">
        <f t="shared" si="12"/>
        <v>0</v>
      </c>
      <c r="AI116" s="91">
        <f t="shared" si="12"/>
        <v>0</v>
      </c>
      <c r="AJ116" s="91">
        <f t="shared" si="12"/>
        <v>0</v>
      </c>
      <c r="AK116" s="91">
        <f t="shared" si="12"/>
        <v>0</v>
      </c>
      <c r="AL116" s="91">
        <f t="shared" si="12"/>
        <v>0</v>
      </c>
      <c r="AM116" s="91">
        <f t="shared" si="12"/>
        <v>0</v>
      </c>
      <c r="AN116" s="91">
        <f t="shared" si="12"/>
        <v>0</v>
      </c>
      <c r="AO116" s="91">
        <f t="shared" si="12"/>
        <v>0</v>
      </c>
      <c r="AP116" s="91">
        <f t="shared" si="12"/>
        <v>0</v>
      </c>
      <c r="AQ116" s="91">
        <f t="shared" si="12"/>
        <v>0</v>
      </c>
      <c r="AR116" s="91">
        <f t="shared" si="12"/>
        <v>0</v>
      </c>
      <c r="AS116" s="91">
        <f t="shared" si="12"/>
        <v>0</v>
      </c>
      <c r="AT116" s="91">
        <f t="shared" si="12"/>
        <v>0</v>
      </c>
      <c r="AU116" s="91">
        <f t="shared" si="12"/>
        <v>0</v>
      </c>
      <c r="AV116" s="91">
        <f t="shared" si="12"/>
        <v>0</v>
      </c>
      <c r="AW116" s="91">
        <f t="shared" si="12"/>
        <v>0</v>
      </c>
      <c r="AX116" s="91">
        <f t="shared" si="12"/>
        <v>0</v>
      </c>
      <c r="AY116" s="91">
        <f t="shared" si="12"/>
        <v>0</v>
      </c>
      <c r="AZ116" s="91">
        <f t="shared" si="12"/>
        <v>0</v>
      </c>
      <c r="BA116" s="91">
        <f t="shared" si="12"/>
        <v>0</v>
      </c>
      <c r="BB116" s="91">
        <f t="shared" si="12"/>
        <v>0</v>
      </c>
      <c r="BC116" s="91">
        <f t="shared" si="12"/>
        <v>0</v>
      </c>
      <c r="BD116" s="91">
        <f t="shared" si="12"/>
        <v>0</v>
      </c>
      <c r="BE116" s="91">
        <f t="shared" si="12"/>
        <v>0</v>
      </c>
      <c r="BG116" s="3">
        <f t="shared" si="10"/>
        <v>0</v>
      </c>
    </row>
    <row r="117" spans="3:59" x14ac:dyDescent="0.25">
      <c r="C117" s="5"/>
      <c r="D117" s="53"/>
      <c r="E117" s="53"/>
      <c r="F117" s="53"/>
      <c r="G117" s="5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G117" s="4"/>
    </row>
    <row r="118" spans="3:59" x14ac:dyDescent="0.25"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G118" s="4"/>
    </row>
    <row r="119" spans="3:59" ht="15.75" thickBot="1" x14ac:dyDescent="0.3">
      <c r="C119" s="59" t="s">
        <v>8</v>
      </c>
      <c r="D119" s="59"/>
      <c r="E119" s="59"/>
      <c r="F119" s="59"/>
      <c r="H119" s="60" t="e">
        <f t="shared" ref="H119:AM119" si="13">H17-H41-H95</f>
        <v>#VALUE!</v>
      </c>
      <c r="I119" s="60" t="e">
        <f t="shared" si="13"/>
        <v>#VALUE!</v>
      </c>
      <c r="J119" s="60" t="e">
        <f t="shared" si="13"/>
        <v>#VALUE!</v>
      </c>
      <c r="K119" s="60" t="e">
        <f t="shared" si="13"/>
        <v>#VALUE!</v>
      </c>
      <c r="L119" s="60" t="e">
        <f t="shared" si="13"/>
        <v>#VALUE!</v>
      </c>
      <c r="M119" s="60" t="e">
        <f t="shared" si="13"/>
        <v>#VALUE!</v>
      </c>
      <c r="N119" s="60" t="e">
        <f t="shared" si="13"/>
        <v>#VALUE!</v>
      </c>
      <c r="O119" s="60" t="e">
        <f t="shared" si="13"/>
        <v>#VALUE!</v>
      </c>
      <c r="P119" s="60" t="e">
        <f t="shared" si="13"/>
        <v>#VALUE!</v>
      </c>
      <c r="Q119" s="60" t="e">
        <f t="shared" si="13"/>
        <v>#VALUE!</v>
      </c>
      <c r="R119" s="60" t="e">
        <f t="shared" si="13"/>
        <v>#VALUE!</v>
      </c>
      <c r="S119" s="60" t="e">
        <f t="shared" si="13"/>
        <v>#VALUE!</v>
      </c>
      <c r="T119" s="60" t="e">
        <f t="shared" si="13"/>
        <v>#VALUE!</v>
      </c>
      <c r="U119" s="60" t="e">
        <f t="shared" si="13"/>
        <v>#VALUE!</v>
      </c>
      <c r="V119" s="60" t="e">
        <f t="shared" si="13"/>
        <v>#VALUE!</v>
      </c>
      <c r="W119" s="60" t="e">
        <f t="shared" si="13"/>
        <v>#VALUE!</v>
      </c>
      <c r="X119" s="60" t="e">
        <f t="shared" si="13"/>
        <v>#VALUE!</v>
      </c>
      <c r="Y119" s="60" t="e">
        <f t="shared" si="13"/>
        <v>#VALUE!</v>
      </c>
      <c r="Z119" s="60" t="e">
        <f t="shared" si="13"/>
        <v>#VALUE!</v>
      </c>
      <c r="AA119" s="60" t="e">
        <f t="shared" si="13"/>
        <v>#VALUE!</v>
      </c>
      <c r="AB119" s="60" t="e">
        <f t="shared" si="13"/>
        <v>#VALUE!</v>
      </c>
      <c r="AC119" s="60" t="e">
        <f t="shared" si="13"/>
        <v>#VALUE!</v>
      </c>
      <c r="AD119" s="60" t="e">
        <f t="shared" si="13"/>
        <v>#VALUE!</v>
      </c>
      <c r="AE119" s="60" t="e">
        <f t="shared" si="13"/>
        <v>#VALUE!</v>
      </c>
      <c r="AF119" s="60" t="e">
        <f t="shared" si="13"/>
        <v>#VALUE!</v>
      </c>
      <c r="AG119" s="60" t="e">
        <f t="shared" si="13"/>
        <v>#VALUE!</v>
      </c>
      <c r="AH119" s="60" t="e">
        <f t="shared" si="13"/>
        <v>#VALUE!</v>
      </c>
      <c r="AI119" s="60" t="e">
        <f t="shared" si="13"/>
        <v>#VALUE!</v>
      </c>
      <c r="AJ119" s="60" t="e">
        <f t="shared" si="13"/>
        <v>#VALUE!</v>
      </c>
      <c r="AK119" s="60" t="e">
        <f t="shared" si="13"/>
        <v>#VALUE!</v>
      </c>
      <c r="AL119" s="60" t="e">
        <f t="shared" si="13"/>
        <v>#VALUE!</v>
      </c>
      <c r="AM119" s="60" t="e">
        <f t="shared" si="13"/>
        <v>#VALUE!</v>
      </c>
      <c r="AN119" s="60" t="e">
        <f t="shared" ref="AN119:BE119" si="14">AN17-AN41-AN95</f>
        <v>#VALUE!</v>
      </c>
      <c r="AO119" s="60" t="e">
        <f t="shared" si="14"/>
        <v>#VALUE!</v>
      </c>
      <c r="AP119" s="60" t="e">
        <f t="shared" si="14"/>
        <v>#VALUE!</v>
      </c>
      <c r="AQ119" s="60" t="e">
        <f t="shared" si="14"/>
        <v>#VALUE!</v>
      </c>
      <c r="AR119" s="60" t="e">
        <f t="shared" si="14"/>
        <v>#VALUE!</v>
      </c>
      <c r="AS119" s="60" t="e">
        <f t="shared" si="14"/>
        <v>#VALUE!</v>
      </c>
      <c r="AT119" s="60" t="e">
        <f t="shared" si="14"/>
        <v>#VALUE!</v>
      </c>
      <c r="AU119" s="60" t="e">
        <f t="shared" si="14"/>
        <v>#VALUE!</v>
      </c>
      <c r="AV119" s="60" t="e">
        <f t="shared" si="14"/>
        <v>#VALUE!</v>
      </c>
      <c r="AW119" s="60" t="e">
        <f t="shared" si="14"/>
        <v>#VALUE!</v>
      </c>
      <c r="AX119" s="60" t="e">
        <f t="shared" si="14"/>
        <v>#VALUE!</v>
      </c>
      <c r="AY119" s="60" t="e">
        <f t="shared" si="14"/>
        <v>#VALUE!</v>
      </c>
      <c r="AZ119" s="60" t="e">
        <f t="shared" si="14"/>
        <v>#VALUE!</v>
      </c>
      <c r="BA119" s="60" t="e">
        <f t="shared" si="14"/>
        <v>#VALUE!</v>
      </c>
      <c r="BB119" s="60" t="e">
        <f t="shared" si="14"/>
        <v>#VALUE!</v>
      </c>
      <c r="BC119" s="60" t="e">
        <f t="shared" si="14"/>
        <v>#VALUE!</v>
      </c>
      <c r="BD119" s="60" t="e">
        <f t="shared" si="14"/>
        <v>#VALUE!</v>
      </c>
      <c r="BE119" s="60" t="e">
        <f t="shared" si="14"/>
        <v>#VALUE!</v>
      </c>
      <c r="BG119" s="3" t="e">
        <f t="shared" si="10"/>
        <v>#VALUE!</v>
      </c>
    </row>
    <row r="120" spans="3:59" x14ac:dyDescent="0.25"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G120" s="4"/>
    </row>
    <row r="121" spans="3:59" x14ac:dyDescent="0.25">
      <c r="BG121" s="4"/>
    </row>
    <row r="122" spans="3:59" x14ac:dyDescent="0.25">
      <c r="C122" s="61"/>
      <c r="D122" s="1"/>
      <c r="E122" s="1"/>
      <c r="F122" s="1"/>
      <c r="G122" s="1"/>
      <c r="BG122" s="4"/>
    </row>
    <row r="123" spans="3:59" x14ac:dyDescent="0.25">
      <c r="C123" s="145" t="s">
        <v>167</v>
      </c>
      <c r="D123" s="146"/>
      <c r="E123" s="146"/>
      <c r="F123" s="157"/>
      <c r="G123" s="74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G123" s="4"/>
    </row>
    <row r="124" spans="3:59" x14ac:dyDescent="0.25"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G124" s="4"/>
    </row>
    <row r="125" spans="3:59" x14ac:dyDescent="0.25">
      <c r="C125" s="1" t="s">
        <v>52</v>
      </c>
      <c r="D125" s="1" t="s">
        <v>104</v>
      </c>
      <c r="E125" s="1" t="s">
        <v>75</v>
      </c>
      <c r="F125" s="1"/>
      <c r="G125" s="1"/>
      <c r="H125" s="1" t="s">
        <v>25</v>
      </c>
      <c r="I125" s="1" t="s">
        <v>25</v>
      </c>
      <c r="J125" s="1" t="s">
        <v>25</v>
      </c>
      <c r="K125" s="1" t="s">
        <v>25</v>
      </c>
      <c r="L125" s="1" t="s">
        <v>25</v>
      </c>
      <c r="M125" s="1" t="s">
        <v>25</v>
      </c>
      <c r="N125" s="1" t="s">
        <v>25</v>
      </c>
      <c r="O125" s="1" t="s">
        <v>25</v>
      </c>
      <c r="P125" s="1" t="s">
        <v>25</v>
      </c>
      <c r="Q125" s="1" t="s">
        <v>25</v>
      </c>
      <c r="R125" s="1" t="s">
        <v>25</v>
      </c>
      <c r="S125" s="1" t="s">
        <v>25</v>
      </c>
      <c r="T125" s="1" t="s">
        <v>25</v>
      </c>
      <c r="U125" s="1" t="s">
        <v>25</v>
      </c>
      <c r="V125" s="1" t="s">
        <v>25</v>
      </c>
      <c r="W125" s="1" t="s">
        <v>25</v>
      </c>
      <c r="X125" s="1" t="s">
        <v>25</v>
      </c>
      <c r="Y125" s="1" t="s">
        <v>25</v>
      </c>
      <c r="Z125" s="1" t="s">
        <v>25</v>
      </c>
      <c r="AA125" s="1" t="s">
        <v>25</v>
      </c>
      <c r="AB125" s="1" t="s">
        <v>25</v>
      </c>
      <c r="AC125" s="1" t="s">
        <v>25</v>
      </c>
      <c r="AD125" s="1" t="s">
        <v>25</v>
      </c>
      <c r="AE125" s="1" t="s">
        <v>25</v>
      </c>
      <c r="AF125" s="1" t="s">
        <v>25</v>
      </c>
      <c r="AG125" s="1" t="s">
        <v>25</v>
      </c>
      <c r="AH125" s="1" t="s">
        <v>25</v>
      </c>
      <c r="AI125" s="1" t="s">
        <v>25</v>
      </c>
      <c r="AJ125" s="1" t="s">
        <v>25</v>
      </c>
      <c r="AK125" s="1" t="s">
        <v>25</v>
      </c>
      <c r="AL125" s="1" t="s">
        <v>25</v>
      </c>
      <c r="AM125" s="1" t="s">
        <v>25</v>
      </c>
      <c r="AN125" s="1" t="s">
        <v>25</v>
      </c>
      <c r="AO125" s="1" t="s">
        <v>25</v>
      </c>
      <c r="AP125" s="1" t="s">
        <v>25</v>
      </c>
      <c r="AQ125" s="1" t="s">
        <v>25</v>
      </c>
      <c r="AR125" s="1" t="s">
        <v>25</v>
      </c>
      <c r="AS125" s="1" t="s">
        <v>25</v>
      </c>
      <c r="AT125" s="1" t="s">
        <v>25</v>
      </c>
      <c r="AU125" s="1" t="s">
        <v>25</v>
      </c>
      <c r="AV125" s="1" t="s">
        <v>25</v>
      </c>
      <c r="AW125" s="1" t="s">
        <v>25</v>
      </c>
      <c r="AX125" s="1" t="s">
        <v>25</v>
      </c>
      <c r="AY125" s="1" t="s">
        <v>25</v>
      </c>
      <c r="AZ125" s="1" t="s">
        <v>25</v>
      </c>
      <c r="BA125" s="1" t="s">
        <v>25</v>
      </c>
      <c r="BB125" s="1" t="s">
        <v>25</v>
      </c>
      <c r="BC125" s="1" t="s">
        <v>25</v>
      </c>
      <c r="BD125" s="1" t="s">
        <v>25</v>
      </c>
      <c r="BE125" s="1" t="s">
        <v>25</v>
      </c>
      <c r="BG125" s="4"/>
    </row>
    <row r="126" spans="3:59" x14ac:dyDescent="0.25">
      <c r="C126" s="28" t="s">
        <v>300</v>
      </c>
      <c r="D126" s="28" t="s">
        <v>301</v>
      </c>
      <c r="E126" s="211" t="s">
        <v>141</v>
      </c>
      <c r="G126" s="96"/>
      <c r="H126" s="29">
        <v>0</v>
      </c>
      <c r="I126" s="29">
        <v>0</v>
      </c>
      <c r="J126" s="29">
        <v>0</v>
      </c>
      <c r="K126" s="29">
        <v>0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0</v>
      </c>
      <c r="R126" s="29">
        <v>0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  <c r="AF126" s="29">
        <v>0</v>
      </c>
      <c r="AG126" s="29">
        <v>0</v>
      </c>
      <c r="AH126" s="29">
        <v>0</v>
      </c>
      <c r="AI126" s="29">
        <v>0</v>
      </c>
      <c r="AJ126" s="29">
        <v>0</v>
      </c>
      <c r="AK126" s="29">
        <v>0</v>
      </c>
      <c r="AL126" s="29">
        <v>0</v>
      </c>
      <c r="AM126" s="29">
        <v>0</v>
      </c>
      <c r="AN126" s="29">
        <v>0</v>
      </c>
      <c r="AO126" s="29">
        <v>0</v>
      </c>
      <c r="AP126" s="29">
        <v>0</v>
      </c>
      <c r="AQ126" s="29">
        <v>0</v>
      </c>
      <c r="AR126" s="29">
        <v>0</v>
      </c>
      <c r="AS126" s="29">
        <v>0</v>
      </c>
      <c r="AT126" s="29">
        <v>0</v>
      </c>
      <c r="AU126" s="29">
        <v>0</v>
      </c>
      <c r="AV126" s="29">
        <v>0</v>
      </c>
      <c r="AW126" s="29">
        <v>0</v>
      </c>
      <c r="AX126" s="29">
        <v>0</v>
      </c>
      <c r="AY126" s="29">
        <v>0</v>
      </c>
      <c r="AZ126" s="29">
        <v>0</v>
      </c>
      <c r="BA126" s="29">
        <v>0</v>
      </c>
      <c r="BB126" s="29">
        <v>0</v>
      </c>
      <c r="BC126" s="29">
        <v>0</v>
      </c>
      <c r="BD126" s="29">
        <v>0</v>
      </c>
      <c r="BE126" s="29">
        <v>0</v>
      </c>
      <c r="BG126" s="4">
        <f t="shared" si="10"/>
        <v>0</v>
      </c>
    </row>
    <row r="127" spans="3:59" x14ac:dyDescent="0.25">
      <c r="C127" s="28"/>
      <c r="D127" s="28"/>
      <c r="E127" s="211"/>
      <c r="G127" s="97"/>
      <c r="H127" s="29">
        <v>0</v>
      </c>
      <c r="I127" s="29">
        <v>0</v>
      </c>
      <c r="J127" s="29">
        <v>0</v>
      </c>
      <c r="K127" s="29">
        <v>0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0</v>
      </c>
      <c r="R127" s="29">
        <v>0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  <c r="AF127" s="29">
        <v>0</v>
      </c>
      <c r="AG127" s="29">
        <v>0</v>
      </c>
      <c r="AH127" s="29">
        <v>0</v>
      </c>
      <c r="AI127" s="29">
        <v>0</v>
      </c>
      <c r="AJ127" s="29">
        <v>0</v>
      </c>
      <c r="AK127" s="29">
        <v>0</v>
      </c>
      <c r="AL127" s="29">
        <v>0</v>
      </c>
      <c r="AM127" s="29">
        <v>0</v>
      </c>
      <c r="AN127" s="29">
        <v>0</v>
      </c>
      <c r="AO127" s="29">
        <v>0</v>
      </c>
      <c r="AP127" s="29">
        <v>0</v>
      </c>
      <c r="AQ127" s="29">
        <v>0</v>
      </c>
      <c r="AR127" s="29">
        <v>0</v>
      </c>
      <c r="AS127" s="29">
        <v>0</v>
      </c>
      <c r="AT127" s="29">
        <v>0</v>
      </c>
      <c r="AU127" s="29">
        <v>0</v>
      </c>
      <c r="AV127" s="29">
        <v>0</v>
      </c>
      <c r="AW127" s="29">
        <v>0</v>
      </c>
      <c r="AX127" s="29">
        <v>0</v>
      </c>
      <c r="AY127" s="29">
        <v>0</v>
      </c>
      <c r="AZ127" s="29">
        <v>0</v>
      </c>
      <c r="BA127" s="29">
        <v>0</v>
      </c>
      <c r="BB127" s="29">
        <v>0</v>
      </c>
      <c r="BC127" s="29">
        <v>0</v>
      </c>
      <c r="BD127" s="29">
        <v>0</v>
      </c>
      <c r="BE127" s="29">
        <v>0</v>
      </c>
      <c r="BG127" s="4">
        <f t="shared" si="10"/>
        <v>0</v>
      </c>
    </row>
    <row r="128" spans="3:59" x14ac:dyDescent="0.25">
      <c r="C128" s="28"/>
      <c r="D128" s="28"/>
      <c r="E128" s="211"/>
      <c r="G128" s="97"/>
      <c r="H128" s="29">
        <v>0</v>
      </c>
      <c r="I128" s="29">
        <v>0</v>
      </c>
      <c r="J128" s="29">
        <v>0</v>
      </c>
      <c r="K128" s="29">
        <v>0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0</v>
      </c>
      <c r="R128" s="29">
        <v>0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  <c r="AF128" s="29">
        <v>0</v>
      </c>
      <c r="AG128" s="29">
        <v>0</v>
      </c>
      <c r="AH128" s="29">
        <v>0</v>
      </c>
      <c r="AI128" s="29">
        <v>0</v>
      </c>
      <c r="AJ128" s="29">
        <v>0</v>
      </c>
      <c r="AK128" s="29">
        <v>0</v>
      </c>
      <c r="AL128" s="29">
        <v>0</v>
      </c>
      <c r="AM128" s="29">
        <v>0</v>
      </c>
      <c r="AN128" s="29">
        <v>0</v>
      </c>
      <c r="AO128" s="29">
        <v>0</v>
      </c>
      <c r="AP128" s="29">
        <v>0</v>
      </c>
      <c r="AQ128" s="29">
        <v>0</v>
      </c>
      <c r="AR128" s="29">
        <v>0</v>
      </c>
      <c r="AS128" s="29">
        <v>0</v>
      </c>
      <c r="AT128" s="29">
        <v>0</v>
      </c>
      <c r="AU128" s="29">
        <v>0</v>
      </c>
      <c r="AV128" s="29">
        <v>0</v>
      </c>
      <c r="AW128" s="29">
        <v>0</v>
      </c>
      <c r="AX128" s="29">
        <v>0</v>
      </c>
      <c r="AY128" s="29">
        <v>0</v>
      </c>
      <c r="AZ128" s="29">
        <v>0</v>
      </c>
      <c r="BA128" s="29">
        <v>0</v>
      </c>
      <c r="BB128" s="29">
        <v>0</v>
      </c>
      <c r="BC128" s="29">
        <v>0</v>
      </c>
      <c r="BD128" s="29">
        <v>0</v>
      </c>
      <c r="BE128" s="29">
        <v>0</v>
      </c>
      <c r="BG128" s="4">
        <f t="shared" si="10"/>
        <v>0</v>
      </c>
    </row>
    <row r="129" spans="3:59" x14ac:dyDescent="0.25">
      <c r="C129" s="28"/>
      <c r="D129" s="28"/>
      <c r="E129" s="211"/>
      <c r="G129" s="97"/>
      <c r="H129" s="29">
        <v>0</v>
      </c>
      <c r="I129" s="29">
        <v>0</v>
      </c>
      <c r="J129" s="29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0</v>
      </c>
      <c r="R129" s="29">
        <v>0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  <c r="AF129" s="29">
        <v>0</v>
      </c>
      <c r="AG129" s="29">
        <v>0</v>
      </c>
      <c r="AH129" s="29">
        <v>0</v>
      </c>
      <c r="AI129" s="29">
        <v>0</v>
      </c>
      <c r="AJ129" s="29">
        <v>0</v>
      </c>
      <c r="AK129" s="29">
        <v>0</v>
      </c>
      <c r="AL129" s="29">
        <v>0</v>
      </c>
      <c r="AM129" s="29">
        <v>0</v>
      </c>
      <c r="AN129" s="29">
        <v>0</v>
      </c>
      <c r="AO129" s="29">
        <v>0</v>
      </c>
      <c r="AP129" s="29">
        <v>0</v>
      </c>
      <c r="AQ129" s="29">
        <v>0</v>
      </c>
      <c r="AR129" s="29">
        <v>0</v>
      </c>
      <c r="AS129" s="29">
        <v>0</v>
      </c>
      <c r="AT129" s="29">
        <v>0</v>
      </c>
      <c r="AU129" s="29">
        <v>0</v>
      </c>
      <c r="AV129" s="29">
        <v>0</v>
      </c>
      <c r="AW129" s="29">
        <v>0</v>
      </c>
      <c r="AX129" s="29">
        <v>0</v>
      </c>
      <c r="AY129" s="29">
        <v>0</v>
      </c>
      <c r="AZ129" s="29">
        <v>0</v>
      </c>
      <c r="BA129" s="29">
        <v>0</v>
      </c>
      <c r="BB129" s="29">
        <v>0</v>
      </c>
      <c r="BC129" s="29">
        <v>0</v>
      </c>
      <c r="BD129" s="29">
        <v>0</v>
      </c>
      <c r="BE129" s="29">
        <v>0</v>
      </c>
      <c r="BG129" s="4">
        <f t="shared" si="10"/>
        <v>0</v>
      </c>
    </row>
    <row r="130" spans="3:59" x14ac:dyDescent="0.25">
      <c r="C130" s="28"/>
      <c r="D130" s="28"/>
      <c r="E130" s="211"/>
      <c r="G130" s="97"/>
      <c r="H130" s="29">
        <v>0</v>
      </c>
      <c r="I130" s="29">
        <v>0</v>
      </c>
      <c r="J130" s="29">
        <v>0</v>
      </c>
      <c r="K130" s="29">
        <v>0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0</v>
      </c>
      <c r="R130" s="29">
        <v>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  <c r="AF130" s="29">
        <v>0</v>
      </c>
      <c r="AG130" s="29">
        <v>0</v>
      </c>
      <c r="AH130" s="29">
        <v>0</v>
      </c>
      <c r="AI130" s="29">
        <v>0</v>
      </c>
      <c r="AJ130" s="29">
        <v>0</v>
      </c>
      <c r="AK130" s="29">
        <v>0</v>
      </c>
      <c r="AL130" s="29">
        <v>0</v>
      </c>
      <c r="AM130" s="29">
        <v>0</v>
      </c>
      <c r="AN130" s="29">
        <v>0</v>
      </c>
      <c r="AO130" s="29">
        <v>0</v>
      </c>
      <c r="AP130" s="29">
        <v>0</v>
      </c>
      <c r="AQ130" s="29">
        <v>0</v>
      </c>
      <c r="AR130" s="29">
        <v>0</v>
      </c>
      <c r="AS130" s="29">
        <v>0</v>
      </c>
      <c r="AT130" s="29">
        <v>0</v>
      </c>
      <c r="AU130" s="29">
        <v>0</v>
      </c>
      <c r="AV130" s="29">
        <v>0</v>
      </c>
      <c r="AW130" s="29">
        <v>0</v>
      </c>
      <c r="AX130" s="29">
        <v>0</v>
      </c>
      <c r="AY130" s="29">
        <v>0</v>
      </c>
      <c r="AZ130" s="29">
        <v>0</v>
      </c>
      <c r="BA130" s="29">
        <v>0</v>
      </c>
      <c r="BB130" s="29">
        <v>0</v>
      </c>
      <c r="BC130" s="29">
        <v>0</v>
      </c>
      <c r="BD130" s="29">
        <v>0</v>
      </c>
      <c r="BE130" s="29">
        <v>0</v>
      </c>
      <c r="BG130" s="4">
        <f t="shared" si="10"/>
        <v>0</v>
      </c>
    </row>
    <row r="131" spans="3:59" x14ac:dyDescent="0.25">
      <c r="C131" s="28"/>
      <c r="D131" s="28"/>
      <c r="E131" s="211"/>
      <c r="G131" s="97"/>
      <c r="H131" s="29">
        <v>0</v>
      </c>
      <c r="I131" s="29">
        <v>0</v>
      </c>
      <c r="J131" s="29">
        <v>0</v>
      </c>
      <c r="K131" s="29">
        <v>0</v>
      </c>
      <c r="L131" s="29">
        <v>0</v>
      </c>
      <c r="M131" s="29">
        <v>0</v>
      </c>
      <c r="N131" s="29">
        <v>0</v>
      </c>
      <c r="O131" s="29">
        <v>0</v>
      </c>
      <c r="P131" s="29">
        <v>0</v>
      </c>
      <c r="Q131" s="29">
        <v>0</v>
      </c>
      <c r="R131" s="29">
        <v>0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  <c r="AF131" s="29">
        <v>0</v>
      </c>
      <c r="AG131" s="29">
        <v>0</v>
      </c>
      <c r="AH131" s="29">
        <v>0</v>
      </c>
      <c r="AI131" s="29">
        <v>0</v>
      </c>
      <c r="AJ131" s="29">
        <v>0</v>
      </c>
      <c r="AK131" s="29">
        <v>0</v>
      </c>
      <c r="AL131" s="29">
        <v>0</v>
      </c>
      <c r="AM131" s="29">
        <v>0</v>
      </c>
      <c r="AN131" s="29">
        <v>0</v>
      </c>
      <c r="AO131" s="29">
        <v>0</v>
      </c>
      <c r="AP131" s="29">
        <v>0</v>
      </c>
      <c r="AQ131" s="29">
        <v>0</v>
      </c>
      <c r="AR131" s="29">
        <v>0</v>
      </c>
      <c r="AS131" s="29">
        <v>0</v>
      </c>
      <c r="AT131" s="29">
        <v>0</v>
      </c>
      <c r="AU131" s="29">
        <v>0</v>
      </c>
      <c r="AV131" s="29">
        <v>0</v>
      </c>
      <c r="AW131" s="29">
        <v>0</v>
      </c>
      <c r="AX131" s="29">
        <v>0</v>
      </c>
      <c r="AY131" s="29">
        <v>0</v>
      </c>
      <c r="AZ131" s="29">
        <v>0</v>
      </c>
      <c r="BA131" s="29">
        <v>0</v>
      </c>
      <c r="BB131" s="29">
        <v>0</v>
      </c>
      <c r="BC131" s="29">
        <v>0</v>
      </c>
      <c r="BD131" s="29">
        <v>0</v>
      </c>
      <c r="BE131" s="29">
        <v>0</v>
      </c>
      <c r="BG131" s="4">
        <f t="shared" si="10"/>
        <v>0</v>
      </c>
    </row>
    <row r="132" spans="3:59" x14ac:dyDescent="0.25">
      <c r="C132" s="28"/>
      <c r="D132" s="28"/>
      <c r="E132" s="211"/>
      <c r="G132" s="97"/>
      <c r="H132" s="29">
        <v>0</v>
      </c>
      <c r="I132" s="29">
        <v>0</v>
      </c>
      <c r="J132" s="29">
        <v>0</v>
      </c>
      <c r="K132" s="29">
        <v>0</v>
      </c>
      <c r="L132" s="29">
        <v>0</v>
      </c>
      <c r="M132" s="29">
        <v>0</v>
      </c>
      <c r="N132" s="29">
        <v>0</v>
      </c>
      <c r="O132" s="29">
        <v>0</v>
      </c>
      <c r="P132" s="29">
        <v>0</v>
      </c>
      <c r="Q132" s="29">
        <v>0</v>
      </c>
      <c r="R132" s="29">
        <v>0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  <c r="AF132" s="29">
        <v>0</v>
      </c>
      <c r="AG132" s="29">
        <v>0</v>
      </c>
      <c r="AH132" s="29">
        <v>0</v>
      </c>
      <c r="AI132" s="29">
        <v>0</v>
      </c>
      <c r="AJ132" s="29">
        <v>0</v>
      </c>
      <c r="AK132" s="29">
        <v>0</v>
      </c>
      <c r="AL132" s="29">
        <v>0</v>
      </c>
      <c r="AM132" s="29">
        <v>0</v>
      </c>
      <c r="AN132" s="29">
        <v>0</v>
      </c>
      <c r="AO132" s="29">
        <v>0</v>
      </c>
      <c r="AP132" s="29">
        <v>0</v>
      </c>
      <c r="AQ132" s="29">
        <v>0</v>
      </c>
      <c r="AR132" s="29">
        <v>0</v>
      </c>
      <c r="AS132" s="29">
        <v>0</v>
      </c>
      <c r="AT132" s="29">
        <v>0</v>
      </c>
      <c r="AU132" s="29">
        <v>0</v>
      </c>
      <c r="AV132" s="29">
        <v>0</v>
      </c>
      <c r="AW132" s="29">
        <v>0</v>
      </c>
      <c r="AX132" s="29">
        <v>0</v>
      </c>
      <c r="AY132" s="29">
        <v>0</v>
      </c>
      <c r="AZ132" s="29">
        <v>0</v>
      </c>
      <c r="BA132" s="29">
        <v>0</v>
      </c>
      <c r="BB132" s="29">
        <v>0</v>
      </c>
      <c r="BC132" s="29">
        <v>0</v>
      </c>
      <c r="BD132" s="29">
        <v>0</v>
      </c>
      <c r="BE132" s="29">
        <v>0</v>
      </c>
      <c r="BG132" s="4">
        <f t="shared" si="10"/>
        <v>0</v>
      </c>
    </row>
    <row r="133" spans="3:59" x14ac:dyDescent="0.25">
      <c r="C133" s="28"/>
      <c r="D133" s="28"/>
      <c r="E133" s="211"/>
      <c r="G133" s="97"/>
      <c r="H133" s="29">
        <v>0</v>
      </c>
      <c r="I133" s="29">
        <v>0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0</v>
      </c>
      <c r="R133" s="29">
        <v>0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  <c r="AF133" s="29">
        <v>0</v>
      </c>
      <c r="AG133" s="29">
        <v>0</v>
      </c>
      <c r="AH133" s="29">
        <v>0</v>
      </c>
      <c r="AI133" s="29">
        <v>0</v>
      </c>
      <c r="AJ133" s="29">
        <v>0</v>
      </c>
      <c r="AK133" s="29">
        <v>0</v>
      </c>
      <c r="AL133" s="29">
        <v>0</v>
      </c>
      <c r="AM133" s="29">
        <v>0</v>
      </c>
      <c r="AN133" s="29">
        <v>0</v>
      </c>
      <c r="AO133" s="29">
        <v>0</v>
      </c>
      <c r="AP133" s="29">
        <v>0</v>
      </c>
      <c r="AQ133" s="29">
        <v>0</v>
      </c>
      <c r="AR133" s="29">
        <v>0</v>
      </c>
      <c r="AS133" s="29">
        <v>0</v>
      </c>
      <c r="AT133" s="29">
        <v>0</v>
      </c>
      <c r="AU133" s="29">
        <v>0</v>
      </c>
      <c r="AV133" s="29">
        <v>0</v>
      </c>
      <c r="AW133" s="29">
        <v>0</v>
      </c>
      <c r="AX133" s="29">
        <v>0</v>
      </c>
      <c r="AY133" s="29">
        <v>0</v>
      </c>
      <c r="AZ133" s="29">
        <v>0</v>
      </c>
      <c r="BA133" s="29">
        <v>0</v>
      </c>
      <c r="BB133" s="29">
        <v>0</v>
      </c>
      <c r="BC133" s="29">
        <v>0</v>
      </c>
      <c r="BD133" s="29">
        <v>0</v>
      </c>
      <c r="BE133" s="29">
        <v>0</v>
      </c>
      <c r="BG133" s="4">
        <f t="shared" si="10"/>
        <v>0</v>
      </c>
    </row>
    <row r="134" spans="3:59" x14ac:dyDescent="0.25">
      <c r="C134" s="28"/>
      <c r="D134" s="28"/>
      <c r="E134" s="211"/>
      <c r="G134" s="97"/>
      <c r="H134" s="29">
        <v>0</v>
      </c>
      <c r="I134" s="29">
        <v>0</v>
      </c>
      <c r="J134" s="29">
        <v>0</v>
      </c>
      <c r="K134" s="29">
        <v>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0</v>
      </c>
      <c r="R134" s="29">
        <v>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  <c r="AF134" s="29">
        <v>0</v>
      </c>
      <c r="AG134" s="29">
        <v>0</v>
      </c>
      <c r="AH134" s="29">
        <v>0</v>
      </c>
      <c r="AI134" s="29">
        <v>0</v>
      </c>
      <c r="AJ134" s="29">
        <v>0</v>
      </c>
      <c r="AK134" s="29">
        <v>0</v>
      </c>
      <c r="AL134" s="29">
        <v>0</v>
      </c>
      <c r="AM134" s="29">
        <v>0</v>
      </c>
      <c r="AN134" s="29">
        <v>0</v>
      </c>
      <c r="AO134" s="29">
        <v>0</v>
      </c>
      <c r="AP134" s="29">
        <v>0</v>
      </c>
      <c r="AQ134" s="29">
        <v>0</v>
      </c>
      <c r="AR134" s="29">
        <v>0</v>
      </c>
      <c r="AS134" s="29">
        <v>0</v>
      </c>
      <c r="AT134" s="29">
        <v>0</v>
      </c>
      <c r="AU134" s="29">
        <v>0</v>
      </c>
      <c r="AV134" s="29">
        <v>0</v>
      </c>
      <c r="AW134" s="29">
        <v>0</v>
      </c>
      <c r="AX134" s="29">
        <v>0</v>
      </c>
      <c r="AY134" s="29">
        <v>0</v>
      </c>
      <c r="AZ134" s="29">
        <v>0</v>
      </c>
      <c r="BA134" s="29">
        <v>0</v>
      </c>
      <c r="BB134" s="29">
        <v>0</v>
      </c>
      <c r="BC134" s="29">
        <v>0</v>
      </c>
      <c r="BD134" s="29">
        <v>0</v>
      </c>
      <c r="BE134" s="29">
        <v>0</v>
      </c>
      <c r="BG134" s="4">
        <f t="shared" si="10"/>
        <v>0</v>
      </c>
    </row>
    <row r="135" spans="3:59" x14ac:dyDescent="0.25">
      <c r="C135" s="28"/>
      <c r="D135" s="28"/>
      <c r="E135" s="211"/>
      <c r="G135" s="97"/>
      <c r="H135" s="29">
        <v>0</v>
      </c>
      <c r="I135" s="29">
        <v>0</v>
      </c>
      <c r="J135" s="29">
        <v>0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0</v>
      </c>
      <c r="R135" s="29">
        <v>0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  <c r="AF135" s="29">
        <v>0</v>
      </c>
      <c r="AG135" s="29">
        <v>0</v>
      </c>
      <c r="AH135" s="29">
        <v>0</v>
      </c>
      <c r="AI135" s="29">
        <v>0</v>
      </c>
      <c r="AJ135" s="29">
        <v>0</v>
      </c>
      <c r="AK135" s="29">
        <v>0</v>
      </c>
      <c r="AL135" s="29">
        <v>0</v>
      </c>
      <c r="AM135" s="29">
        <v>0</v>
      </c>
      <c r="AN135" s="29">
        <v>0</v>
      </c>
      <c r="AO135" s="29">
        <v>0</v>
      </c>
      <c r="AP135" s="29">
        <v>0</v>
      </c>
      <c r="AQ135" s="29">
        <v>0</v>
      </c>
      <c r="AR135" s="29">
        <v>0</v>
      </c>
      <c r="AS135" s="29">
        <v>0</v>
      </c>
      <c r="AT135" s="29">
        <v>0</v>
      </c>
      <c r="AU135" s="29">
        <v>0</v>
      </c>
      <c r="AV135" s="29">
        <v>0</v>
      </c>
      <c r="AW135" s="29">
        <v>0</v>
      </c>
      <c r="AX135" s="29">
        <v>0</v>
      </c>
      <c r="AY135" s="29">
        <v>0</v>
      </c>
      <c r="AZ135" s="29">
        <v>0</v>
      </c>
      <c r="BA135" s="29">
        <v>0</v>
      </c>
      <c r="BB135" s="29">
        <v>0</v>
      </c>
      <c r="BC135" s="29">
        <v>0</v>
      </c>
      <c r="BD135" s="29">
        <v>0</v>
      </c>
      <c r="BE135" s="29">
        <v>0</v>
      </c>
      <c r="BG135" s="4">
        <f t="shared" si="10"/>
        <v>0</v>
      </c>
    </row>
    <row r="136" spans="3:59" x14ac:dyDescent="0.25">
      <c r="C136" s="6" t="s">
        <v>4</v>
      </c>
      <c r="D136" s="89"/>
      <c r="E136" s="133"/>
      <c r="F136" s="90"/>
      <c r="G136" s="98"/>
      <c r="H136" s="3">
        <f t="shared" ref="H136:AI136" si="15">SUM(H126:H135)</f>
        <v>0</v>
      </c>
      <c r="I136" s="3">
        <f t="shared" si="15"/>
        <v>0</v>
      </c>
      <c r="J136" s="3">
        <f t="shared" si="15"/>
        <v>0</v>
      </c>
      <c r="K136" s="3">
        <f t="shared" si="15"/>
        <v>0</v>
      </c>
      <c r="L136" s="3">
        <f t="shared" si="15"/>
        <v>0</v>
      </c>
      <c r="M136" s="3">
        <f t="shared" si="15"/>
        <v>0</v>
      </c>
      <c r="N136" s="3">
        <f t="shared" si="15"/>
        <v>0</v>
      </c>
      <c r="O136" s="3">
        <f t="shared" si="15"/>
        <v>0</v>
      </c>
      <c r="P136" s="3">
        <f t="shared" si="15"/>
        <v>0</v>
      </c>
      <c r="Q136" s="3">
        <f t="shared" si="15"/>
        <v>0</v>
      </c>
      <c r="R136" s="3">
        <f t="shared" si="15"/>
        <v>0</v>
      </c>
      <c r="S136" s="3">
        <f t="shared" si="15"/>
        <v>0</v>
      </c>
      <c r="T136" s="3">
        <f t="shared" si="15"/>
        <v>0</v>
      </c>
      <c r="U136" s="3">
        <f>SUM(U126:U135)</f>
        <v>0</v>
      </c>
      <c r="V136" s="3">
        <f t="shared" si="15"/>
        <v>0</v>
      </c>
      <c r="W136" s="3">
        <f t="shared" si="15"/>
        <v>0</v>
      </c>
      <c r="X136" s="3">
        <f t="shared" si="15"/>
        <v>0</v>
      </c>
      <c r="Y136" s="3">
        <f t="shared" si="15"/>
        <v>0</v>
      </c>
      <c r="Z136" s="3">
        <f t="shared" si="15"/>
        <v>0</v>
      </c>
      <c r="AA136" s="3">
        <f t="shared" si="15"/>
        <v>0</v>
      </c>
      <c r="AB136" s="3">
        <f t="shared" si="15"/>
        <v>0</v>
      </c>
      <c r="AC136" s="3">
        <f t="shared" si="15"/>
        <v>0</v>
      </c>
      <c r="AD136" s="3">
        <f t="shared" si="15"/>
        <v>0</v>
      </c>
      <c r="AE136" s="3">
        <f t="shared" si="15"/>
        <v>0</v>
      </c>
      <c r="AF136" s="3">
        <f t="shared" si="15"/>
        <v>0</v>
      </c>
      <c r="AG136" s="3">
        <f t="shared" si="15"/>
        <v>0</v>
      </c>
      <c r="AH136" s="3">
        <f t="shared" si="15"/>
        <v>0</v>
      </c>
      <c r="AI136" s="3">
        <f t="shared" si="15"/>
        <v>0</v>
      </c>
      <c r="AJ136" s="3">
        <f t="shared" ref="AJ136:BE136" si="16">SUM(AJ126:AJ135)</f>
        <v>0</v>
      </c>
      <c r="AK136" s="3">
        <f t="shared" si="16"/>
        <v>0</v>
      </c>
      <c r="AL136" s="3">
        <f t="shared" si="16"/>
        <v>0</v>
      </c>
      <c r="AM136" s="3">
        <f t="shared" si="16"/>
        <v>0</v>
      </c>
      <c r="AN136" s="3">
        <f t="shared" si="16"/>
        <v>0</v>
      </c>
      <c r="AO136" s="3">
        <f t="shared" si="16"/>
        <v>0</v>
      </c>
      <c r="AP136" s="3">
        <f t="shared" si="16"/>
        <v>0</v>
      </c>
      <c r="AQ136" s="3">
        <f t="shared" si="16"/>
        <v>0</v>
      </c>
      <c r="AR136" s="3">
        <f t="shared" si="16"/>
        <v>0</v>
      </c>
      <c r="AS136" s="3">
        <f t="shared" si="16"/>
        <v>0</v>
      </c>
      <c r="AT136" s="3">
        <f t="shared" si="16"/>
        <v>0</v>
      </c>
      <c r="AU136" s="3">
        <f t="shared" si="16"/>
        <v>0</v>
      </c>
      <c r="AV136" s="3">
        <f t="shared" si="16"/>
        <v>0</v>
      </c>
      <c r="AW136" s="3">
        <f t="shared" si="16"/>
        <v>0</v>
      </c>
      <c r="AX136" s="3">
        <f t="shared" si="16"/>
        <v>0</v>
      </c>
      <c r="AY136" s="3">
        <f t="shared" si="16"/>
        <v>0</v>
      </c>
      <c r="AZ136" s="3">
        <f t="shared" si="16"/>
        <v>0</v>
      </c>
      <c r="BA136" s="3">
        <f t="shared" si="16"/>
        <v>0</v>
      </c>
      <c r="BB136" s="3">
        <f t="shared" si="16"/>
        <v>0</v>
      </c>
      <c r="BC136" s="3">
        <f t="shared" si="16"/>
        <v>0</v>
      </c>
      <c r="BD136" s="3">
        <f t="shared" si="16"/>
        <v>0</v>
      </c>
      <c r="BE136" s="3">
        <f t="shared" si="16"/>
        <v>0</v>
      </c>
      <c r="BG136" s="3">
        <f t="shared" si="10"/>
        <v>0</v>
      </c>
    </row>
    <row r="137" spans="3:59" x14ac:dyDescent="0.25"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G137" s="4"/>
    </row>
    <row r="138" spans="3:59" x14ac:dyDescent="0.25">
      <c r="C138" s="1" t="s">
        <v>53</v>
      </c>
      <c r="D138" s="1" t="s">
        <v>105</v>
      </c>
      <c r="E138" s="1" t="s">
        <v>75</v>
      </c>
      <c r="F138" s="1"/>
      <c r="G138" s="1"/>
      <c r="H138" s="1" t="s">
        <v>25</v>
      </c>
      <c r="I138" s="1" t="s">
        <v>25</v>
      </c>
      <c r="J138" s="1" t="s">
        <v>25</v>
      </c>
      <c r="K138" s="1" t="s">
        <v>25</v>
      </c>
      <c r="L138" s="1" t="s">
        <v>25</v>
      </c>
      <c r="M138" s="1" t="s">
        <v>25</v>
      </c>
      <c r="N138" s="1" t="s">
        <v>25</v>
      </c>
      <c r="O138" s="1" t="s">
        <v>25</v>
      </c>
      <c r="P138" s="1" t="s">
        <v>25</v>
      </c>
      <c r="Q138" s="1" t="s">
        <v>25</v>
      </c>
      <c r="R138" s="1" t="s">
        <v>25</v>
      </c>
      <c r="S138" s="1" t="s">
        <v>25</v>
      </c>
      <c r="T138" s="1" t="s">
        <v>25</v>
      </c>
      <c r="U138" s="1" t="s">
        <v>25</v>
      </c>
      <c r="V138" s="1" t="s">
        <v>25</v>
      </c>
      <c r="W138" s="1" t="s">
        <v>25</v>
      </c>
      <c r="X138" s="1" t="s">
        <v>25</v>
      </c>
      <c r="Y138" s="1" t="s">
        <v>25</v>
      </c>
      <c r="Z138" s="1" t="s">
        <v>25</v>
      </c>
      <c r="AA138" s="1" t="s">
        <v>25</v>
      </c>
      <c r="AB138" s="1" t="s">
        <v>25</v>
      </c>
      <c r="AC138" s="1" t="s">
        <v>25</v>
      </c>
      <c r="AD138" s="1" t="s">
        <v>25</v>
      </c>
      <c r="AE138" s="1" t="s">
        <v>25</v>
      </c>
      <c r="AF138" s="1" t="s">
        <v>25</v>
      </c>
      <c r="AG138" s="1" t="s">
        <v>25</v>
      </c>
      <c r="AH138" s="1" t="s">
        <v>25</v>
      </c>
      <c r="AI138" s="1" t="s">
        <v>25</v>
      </c>
      <c r="AJ138" s="1" t="s">
        <v>25</v>
      </c>
      <c r="AK138" s="1" t="s">
        <v>25</v>
      </c>
      <c r="AL138" s="1" t="s">
        <v>25</v>
      </c>
      <c r="AM138" s="1" t="s">
        <v>25</v>
      </c>
      <c r="AN138" s="1" t="s">
        <v>25</v>
      </c>
      <c r="AO138" s="1" t="s">
        <v>25</v>
      </c>
      <c r="AP138" s="1" t="s">
        <v>25</v>
      </c>
      <c r="AQ138" s="1" t="s">
        <v>25</v>
      </c>
      <c r="AR138" s="1" t="s">
        <v>25</v>
      </c>
      <c r="AS138" s="1" t="s">
        <v>25</v>
      </c>
      <c r="AT138" s="1" t="s">
        <v>25</v>
      </c>
      <c r="AU138" s="1" t="s">
        <v>25</v>
      </c>
      <c r="AV138" s="1" t="s">
        <v>25</v>
      </c>
      <c r="AW138" s="1" t="s">
        <v>25</v>
      </c>
      <c r="AX138" s="1" t="s">
        <v>25</v>
      </c>
      <c r="AY138" s="1" t="s">
        <v>25</v>
      </c>
      <c r="AZ138" s="1" t="s">
        <v>25</v>
      </c>
      <c r="BA138" s="1" t="s">
        <v>25</v>
      </c>
      <c r="BB138" s="1" t="s">
        <v>25</v>
      </c>
      <c r="BC138" s="1" t="s">
        <v>25</v>
      </c>
      <c r="BD138" s="1" t="s">
        <v>25</v>
      </c>
      <c r="BE138" s="1" t="s">
        <v>25</v>
      </c>
      <c r="BG138" s="4"/>
    </row>
    <row r="139" spans="3:59" x14ac:dyDescent="0.25">
      <c r="C139" s="28" t="s">
        <v>262</v>
      </c>
      <c r="D139" s="28" t="s">
        <v>256</v>
      </c>
      <c r="E139" s="211" t="s">
        <v>142</v>
      </c>
      <c r="G139" s="96"/>
      <c r="H139" s="29">
        <f>'(2) Forutsetninger prosjekt'!G56*'(2) Forutsetninger prosjekt'!G58</f>
        <v>0</v>
      </c>
      <c r="I139" s="29">
        <f>'(2) Forutsetninger prosjekt'!H56*'(2) Forutsetninger prosjekt'!H58</f>
        <v>0</v>
      </c>
      <c r="J139" s="29">
        <f>'(2) Forutsetninger prosjekt'!I56*'(2) Forutsetninger prosjekt'!I58</f>
        <v>0</v>
      </c>
      <c r="K139" s="29">
        <f>'(2) Forutsetninger prosjekt'!J56*'(2) Forutsetninger prosjekt'!J58</f>
        <v>0</v>
      </c>
      <c r="L139" s="29">
        <f>'(2) Forutsetninger prosjekt'!K56*'(2) Forutsetninger prosjekt'!K58</f>
        <v>0</v>
      </c>
      <c r="M139" s="29">
        <f>'(2) Forutsetninger prosjekt'!L56*'(2) Forutsetninger prosjekt'!L58</f>
        <v>0</v>
      </c>
      <c r="N139" s="29">
        <f>'(2) Forutsetninger prosjekt'!M56*'(2) Forutsetninger prosjekt'!M58</f>
        <v>0</v>
      </c>
      <c r="O139" s="29">
        <f>'(2) Forutsetninger prosjekt'!N56*'(2) Forutsetninger prosjekt'!N58</f>
        <v>0</v>
      </c>
      <c r="P139" s="29">
        <f>'(2) Forutsetninger prosjekt'!O56*'(2) Forutsetninger prosjekt'!O58</f>
        <v>0</v>
      </c>
      <c r="Q139" s="29">
        <f>'(2) Forutsetninger prosjekt'!P56*'(2) Forutsetninger prosjekt'!P58</f>
        <v>0</v>
      </c>
      <c r="R139" s="29">
        <f>'(2) Forutsetninger prosjekt'!Q56*'(2) Forutsetninger prosjekt'!Q58</f>
        <v>0</v>
      </c>
      <c r="S139" s="29">
        <f>'(2) Forutsetninger prosjekt'!R56*'(2) Forutsetninger prosjekt'!R58</f>
        <v>0</v>
      </c>
      <c r="T139" s="29">
        <f>'(2) Forutsetninger prosjekt'!S56*'(2) Forutsetninger prosjekt'!S58</f>
        <v>0</v>
      </c>
      <c r="U139" s="29">
        <f>'(2) Forutsetninger prosjekt'!T56*'(2) Forutsetninger prosjekt'!T58</f>
        <v>0</v>
      </c>
      <c r="V139" s="29">
        <f>'(2) Forutsetninger prosjekt'!U56*'(2) Forutsetninger prosjekt'!U58</f>
        <v>0</v>
      </c>
      <c r="W139" s="29">
        <f>'(2) Forutsetninger prosjekt'!V56*'(2) Forutsetninger prosjekt'!V58</f>
        <v>0</v>
      </c>
      <c r="X139" s="29">
        <f>'(2) Forutsetninger prosjekt'!W56*'(2) Forutsetninger prosjekt'!W58</f>
        <v>0</v>
      </c>
      <c r="Y139" s="29">
        <f>'(2) Forutsetninger prosjekt'!X56*'(2) Forutsetninger prosjekt'!X58</f>
        <v>0</v>
      </c>
      <c r="Z139" s="29">
        <f>'(2) Forutsetninger prosjekt'!Y56*'(2) Forutsetninger prosjekt'!Y58</f>
        <v>0</v>
      </c>
      <c r="AA139" s="29">
        <f>'(2) Forutsetninger prosjekt'!Z56*'(2) Forutsetninger prosjekt'!Z58</f>
        <v>0</v>
      </c>
      <c r="AB139" s="29">
        <f>'(2) Forutsetninger prosjekt'!AA56*'(2) Forutsetninger prosjekt'!AA58</f>
        <v>0</v>
      </c>
      <c r="AC139" s="29">
        <f>'(2) Forutsetninger prosjekt'!AB56*'(2) Forutsetninger prosjekt'!AB58</f>
        <v>0</v>
      </c>
      <c r="AD139" s="29">
        <f>'(2) Forutsetninger prosjekt'!AC56*'(2) Forutsetninger prosjekt'!AC58</f>
        <v>0</v>
      </c>
      <c r="AE139" s="29">
        <f>'(2) Forutsetninger prosjekt'!AD56*'(2) Forutsetninger prosjekt'!AD58</f>
        <v>0</v>
      </c>
      <c r="AF139" s="29">
        <f>'(2) Forutsetninger prosjekt'!AE56*'(2) Forutsetninger prosjekt'!AE58</f>
        <v>0</v>
      </c>
      <c r="AG139" s="29">
        <f>'(2) Forutsetninger prosjekt'!AF56*'(2) Forutsetninger prosjekt'!AF58</f>
        <v>0</v>
      </c>
      <c r="AH139" s="29">
        <f>'(2) Forutsetninger prosjekt'!AG56*'(2) Forutsetninger prosjekt'!AG58</f>
        <v>0</v>
      </c>
      <c r="AI139" s="29">
        <f>'(2) Forutsetninger prosjekt'!AH56*'(2) Forutsetninger prosjekt'!AH58</f>
        <v>0</v>
      </c>
      <c r="AJ139" s="29">
        <f>'(2) Forutsetninger prosjekt'!AI56*'(2) Forutsetninger prosjekt'!AI58</f>
        <v>0</v>
      </c>
      <c r="AK139" s="29">
        <f>'(2) Forutsetninger prosjekt'!AJ56*'(2) Forutsetninger prosjekt'!AJ58</f>
        <v>0</v>
      </c>
      <c r="AL139" s="29">
        <f>'(2) Forutsetninger prosjekt'!AK56*'(2) Forutsetninger prosjekt'!AK58</f>
        <v>0</v>
      </c>
      <c r="AM139" s="29">
        <f>'(2) Forutsetninger prosjekt'!AL56*'(2) Forutsetninger prosjekt'!AL58</f>
        <v>0</v>
      </c>
      <c r="AN139" s="29">
        <f>'(2) Forutsetninger prosjekt'!AM56*'(2) Forutsetninger prosjekt'!AM58</f>
        <v>0</v>
      </c>
      <c r="AO139" s="29">
        <f>'(2) Forutsetninger prosjekt'!AN56*'(2) Forutsetninger prosjekt'!AN58</f>
        <v>0</v>
      </c>
      <c r="AP139" s="29">
        <f>'(2) Forutsetninger prosjekt'!AO56*'(2) Forutsetninger prosjekt'!AO58</f>
        <v>0</v>
      </c>
      <c r="AQ139" s="29">
        <f>'(2) Forutsetninger prosjekt'!AP56*'(2) Forutsetninger prosjekt'!AP58</f>
        <v>0</v>
      </c>
      <c r="AR139" s="29">
        <f>'(2) Forutsetninger prosjekt'!AQ56*'(2) Forutsetninger prosjekt'!AQ58</f>
        <v>0</v>
      </c>
      <c r="AS139" s="29">
        <f>'(2) Forutsetninger prosjekt'!AR56*'(2) Forutsetninger prosjekt'!AR58</f>
        <v>0</v>
      </c>
      <c r="AT139" s="29">
        <f>'(2) Forutsetninger prosjekt'!AS56*'(2) Forutsetninger prosjekt'!AS58</f>
        <v>0</v>
      </c>
      <c r="AU139" s="29">
        <f>'(2) Forutsetninger prosjekt'!AT56*'(2) Forutsetninger prosjekt'!AT58</f>
        <v>0</v>
      </c>
      <c r="AV139" s="29">
        <f>'(2) Forutsetninger prosjekt'!AU56*'(2) Forutsetninger prosjekt'!AU58</f>
        <v>0</v>
      </c>
      <c r="AW139" s="29">
        <f>'(2) Forutsetninger prosjekt'!AV56*'(2) Forutsetninger prosjekt'!AV58</f>
        <v>0</v>
      </c>
      <c r="AX139" s="29">
        <f>'(2) Forutsetninger prosjekt'!AW56*'(2) Forutsetninger prosjekt'!AW58</f>
        <v>0</v>
      </c>
      <c r="AY139" s="29">
        <f>'(2) Forutsetninger prosjekt'!AX56*'(2) Forutsetninger prosjekt'!AX58</f>
        <v>0</v>
      </c>
      <c r="AZ139" s="29">
        <f>'(2) Forutsetninger prosjekt'!AY56*'(2) Forutsetninger prosjekt'!AY58</f>
        <v>0</v>
      </c>
      <c r="BA139" s="29">
        <f>'(2) Forutsetninger prosjekt'!AZ56*'(2) Forutsetninger prosjekt'!AZ58</f>
        <v>0</v>
      </c>
      <c r="BB139" s="29">
        <f>'(2) Forutsetninger prosjekt'!BA56*'(2) Forutsetninger prosjekt'!BA58</f>
        <v>0</v>
      </c>
      <c r="BC139" s="29">
        <f>'(2) Forutsetninger prosjekt'!BB56*'(2) Forutsetninger prosjekt'!BB58</f>
        <v>0</v>
      </c>
      <c r="BD139" s="29">
        <f>'(2) Forutsetninger prosjekt'!BC56*'(2) Forutsetninger prosjekt'!BC58</f>
        <v>0</v>
      </c>
      <c r="BE139" s="29">
        <f>'(2) Forutsetninger prosjekt'!BD56*'(2) Forutsetninger prosjekt'!BD58</f>
        <v>0</v>
      </c>
      <c r="BG139" s="4">
        <f t="shared" si="10"/>
        <v>0</v>
      </c>
    </row>
    <row r="140" spans="3:59" x14ac:dyDescent="0.25">
      <c r="C140" s="28" t="s">
        <v>257</v>
      </c>
      <c r="D140" s="28" t="s">
        <v>256</v>
      </c>
      <c r="E140" s="211" t="s">
        <v>143</v>
      </c>
      <c r="G140" s="97"/>
      <c r="H140" s="29">
        <f>'(2) Forutsetninger prosjekt'!G59*'(2) Forutsetninger prosjekt'!G57</f>
        <v>0</v>
      </c>
      <c r="I140" s="29">
        <f>'(2) Forutsetninger prosjekt'!H59*'(2) Forutsetninger prosjekt'!H57</f>
        <v>0</v>
      </c>
      <c r="J140" s="29">
        <f>'(2) Forutsetninger prosjekt'!I59*'(2) Forutsetninger prosjekt'!I57</f>
        <v>0</v>
      </c>
      <c r="K140" s="29">
        <f>'(2) Forutsetninger prosjekt'!J59*'(2) Forutsetninger prosjekt'!J57</f>
        <v>0</v>
      </c>
      <c r="L140" s="29">
        <f>'(2) Forutsetninger prosjekt'!K59*'(2) Forutsetninger prosjekt'!K57</f>
        <v>0</v>
      </c>
      <c r="M140" s="29">
        <f>'(2) Forutsetninger prosjekt'!L59*'(2) Forutsetninger prosjekt'!L57</f>
        <v>0</v>
      </c>
      <c r="N140" s="29">
        <f>'(2) Forutsetninger prosjekt'!M59*'(2) Forutsetninger prosjekt'!M57</f>
        <v>0</v>
      </c>
      <c r="O140" s="29">
        <f>'(2) Forutsetninger prosjekt'!N59*'(2) Forutsetninger prosjekt'!N57</f>
        <v>0</v>
      </c>
      <c r="P140" s="29">
        <f>'(2) Forutsetninger prosjekt'!O59*'(2) Forutsetninger prosjekt'!O57</f>
        <v>0</v>
      </c>
      <c r="Q140" s="29">
        <f>'(2) Forutsetninger prosjekt'!P59*'(2) Forutsetninger prosjekt'!P57</f>
        <v>0</v>
      </c>
      <c r="R140" s="29">
        <f>'(2) Forutsetninger prosjekt'!Q59*'(2) Forutsetninger prosjekt'!Q57</f>
        <v>0</v>
      </c>
      <c r="S140" s="29">
        <f>'(2) Forutsetninger prosjekt'!R59*'(2) Forutsetninger prosjekt'!R57</f>
        <v>0</v>
      </c>
      <c r="T140" s="29">
        <f>'(2) Forutsetninger prosjekt'!S59*'(2) Forutsetninger prosjekt'!S57</f>
        <v>0</v>
      </c>
      <c r="U140" s="29">
        <f>'(2) Forutsetninger prosjekt'!T59*'(2) Forutsetninger prosjekt'!T57</f>
        <v>0</v>
      </c>
      <c r="V140" s="29">
        <f>'(2) Forutsetninger prosjekt'!U59*'(2) Forutsetninger prosjekt'!U57</f>
        <v>0</v>
      </c>
      <c r="W140" s="29">
        <f>'(2) Forutsetninger prosjekt'!V59*'(2) Forutsetninger prosjekt'!V57</f>
        <v>0</v>
      </c>
      <c r="X140" s="29">
        <f>'(2) Forutsetninger prosjekt'!W59*'(2) Forutsetninger prosjekt'!W57</f>
        <v>0</v>
      </c>
      <c r="Y140" s="29">
        <f>'(2) Forutsetninger prosjekt'!X59*'(2) Forutsetninger prosjekt'!X57</f>
        <v>0</v>
      </c>
      <c r="Z140" s="29">
        <f>'(2) Forutsetninger prosjekt'!Y59*'(2) Forutsetninger prosjekt'!Y57</f>
        <v>0</v>
      </c>
      <c r="AA140" s="29">
        <f>'(2) Forutsetninger prosjekt'!Z59*'(2) Forutsetninger prosjekt'!Z57</f>
        <v>0</v>
      </c>
      <c r="AB140" s="29">
        <f>'(2) Forutsetninger prosjekt'!AA59*'(2) Forutsetninger prosjekt'!AA57</f>
        <v>0</v>
      </c>
      <c r="AC140" s="29">
        <f>'(2) Forutsetninger prosjekt'!AB59*'(2) Forutsetninger prosjekt'!AB57</f>
        <v>0</v>
      </c>
      <c r="AD140" s="29">
        <f>'(2) Forutsetninger prosjekt'!AC59*'(2) Forutsetninger prosjekt'!AC57</f>
        <v>0</v>
      </c>
      <c r="AE140" s="29">
        <f>'(2) Forutsetninger prosjekt'!AD59*'(2) Forutsetninger prosjekt'!AD57</f>
        <v>0</v>
      </c>
      <c r="AF140" s="29">
        <f>'(2) Forutsetninger prosjekt'!AE59*'(2) Forutsetninger prosjekt'!AE57</f>
        <v>0</v>
      </c>
      <c r="AG140" s="29">
        <f>'(2) Forutsetninger prosjekt'!AF59*'(2) Forutsetninger prosjekt'!AF57</f>
        <v>0</v>
      </c>
      <c r="AH140" s="29">
        <f>'(2) Forutsetninger prosjekt'!AG59*'(2) Forutsetninger prosjekt'!AG57</f>
        <v>0</v>
      </c>
      <c r="AI140" s="29">
        <f>'(2) Forutsetninger prosjekt'!AH59*'(2) Forutsetninger prosjekt'!AH57</f>
        <v>0</v>
      </c>
      <c r="AJ140" s="29">
        <f>'(2) Forutsetninger prosjekt'!AI59*'(2) Forutsetninger prosjekt'!AI57</f>
        <v>0</v>
      </c>
      <c r="AK140" s="29">
        <f>'(2) Forutsetninger prosjekt'!AJ59*'(2) Forutsetninger prosjekt'!AJ57</f>
        <v>0</v>
      </c>
      <c r="AL140" s="29">
        <f>'(2) Forutsetninger prosjekt'!AK59*'(2) Forutsetninger prosjekt'!AK57</f>
        <v>0</v>
      </c>
      <c r="AM140" s="29">
        <f>'(2) Forutsetninger prosjekt'!AL59*'(2) Forutsetninger prosjekt'!AL57</f>
        <v>0</v>
      </c>
      <c r="AN140" s="29">
        <f>'(2) Forutsetninger prosjekt'!AM59*'(2) Forutsetninger prosjekt'!AM57</f>
        <v>0</v>
      </c>
      <c r="AO140" s="29">
        <f>'(2) Forutsetninger prosjekt'!AN59*'(2) Forutsetninger prosjekt'!AN57</f>
        <v>0</v>
      </c>
      <c r="AP140" s="29">
        <f>'(2) Forutsetninger prosjekt'!AO59*'(2) Forutsetninger prosjekt'!AO57</f>
        <v>0</v>
      </c>
      <c r="AQ140" s="29">
        <f>'(2) Forutsetninger prosjekt'!AP59*'(2) Forutsetninger prosjekt'!AP57</f>
        <v>0</v>
      </c>
      <c r="AR140" s="29">
        <f>'(2) Forutsetninger prosjekt'!AQ59*'(2) Forutsetninger prosjekt'!AQ57</f>
        <v>0</v>
      </c>
      <c r="AS140" s="29">
        <f>'(2) Forutsetninger prosjekt'!AR59*'(2) Forutsetninger prosjekt'!AR57</f>
        <v>0</v>
      </c>
      <c r="AT140" s="29">
        <f>'(2) Forutsetninger prosjekt'!AS59*'(2) Forutsetninger prosjekt'!AS57</f>
        <v>0</v>
      </c>
      <c r="AU140" s="29">
        <f>'(2) Forutsetninger prosjekt'!AT59*'(2) Forutsetninger prosjekt'!AT57</f>
        <v>0</v>
      </c>
      <c r="AV140" s="29">
        <f>'(2) Forutsetninger prosjekt'!AU59*'(2) Forutsetninger prosjekt'!AU57</f>
        <v>0</v>
      </c>
      <c r="AW140" s="29">
        <f>'(2) Forutsetninger prosjekt'!AV59*'(2) Forutsetninger prosjekt'!AV57</f>
        <v>0</v>
      </c>
      <c r="AX140" s="29">
        <f>'(2) Forutsetninger prosjekt'!AW59*'(2) Forutsetninger prosjekt'!AW57</f>
        <v>0</v>
      </c>
      <c r="AY140" s="29">
        <f>'(2) Forutsetninger prosjekt'!AX59*'(2) Forutsetninger prosjekt'!AX57</f>
        <v>0</v>
      </c>
      <c r="AZ140" s="29">
        <f>'(2) Forutsetninger prosjekt'!AY59*'(2) Forutsetninger prosjekt'!AY57</f>
        <v>0</v>
      </c>
      <c r="BA140" s="29">
        <f>'(2) Forutsetninger prosjekt'!AZ59*'(2) Forutsetninger prosjekt'!AZ57</f>
        <v>0</v>
      </c>
      <c r="BB140" s="29">
        <f>'(2) Forutsetninger prosjekt'!BA59*'(2) Forutsetninger prosjekt'!BA57</f>
        <v>0</v>
      </c>
      <c r="BC140" s="29">
        <f>'(2) Forutsetninger prosjekt'!BB59*'(2) Forutsetninger prosjekt'!BB57</f>
        <v>0</v>
      </c>
      <c r="BD140" s="29">
        <f>'(2) Forutsetninger prosjekt'!BC59*'(2) Forutsetninger prosjekt'!BC57</f>
        <v>0</v>
      </c>
      <c r="BE140" s="29">
        <f>'(2) Forutsetninger prosjekt'!BD59*'(2) Forutsetninger prosjekt'!BD57</f>
        <v>0</v>
      </c>
      <c r="BG140" s="4">
        <f t="shared" si="10"/>
        <v>0</v>
      </c>
    </row>
    <row r="141" spans="3:59" x14ac:dyDescent="0.25">
      <c r="C141" s="28" t="s">
        <v>258</v>
      </c>
      <c r="D141" s="28" t="s">
        <v>259</v>
      </c>
      <c r="E141" s="211" t="s">
        <v>145</v>
      </c>
      <c r="G141" s="97"/>
      <c r="H141" s="29" t="e">
        <f>'(2) Forutsetninger prosjekt'!G55*'(2) Forutsetninger prosjekt'!G60*'(2) Forutsetninger prosjekt'!G57</f>
        <v>#VALUE!</v>
      </c>
      <c r="I141" s="29" t="e">
        <f>'(2) Forutsetninger prosjekt'!H55*'(2) Forutsetninger prosjekt'!H60*'(2) Forutsetninger prosjekt'!H57</f>
        <v>#VALUE!</v>
      </c>
      <c r="J141" s="29" t="e">
        <f>'(2) Forutsetninger prosjekt'!I55*'(2) Forutsetninger prosjekt'!I60*'(2) Forutsetninger prosjekt'!I57</f>
        <v>#VALUE!</v>
      </c>
      <c r="K141" s="29" t="e">
        <f>'(2) Forutsetninger prosjekt'!J55*'(2) Forutsetninger prosjekt'!J60*'(2) Forutsetninger prosjekt'!J57</f>
        <v>#VALUE!</v>
      </c>
      <c r="L141" s="29" t="e">
        <f>'(2) Forutsetninger prosjekt'!K55*'(2) Forutsetninger prosjekt'!K60*'(2) Forutsetninger prosjekt'!K57</f>
        <v>#VALUE!</v>
      </c>
      <c r="M141" s="29" t="e">
        <f>'(2) Forutsetninger prosjekt'!L55*'(2) Forutsetninger prosjekt'!L60*'(2) Forutsetninger prosjekt'!L57</f>
        <v>#VALUE!</v>
      </c>
      <c r="N141" s="29" t="e">
        <f>'(2) Forutsetninger prosjekt'!M55*'(2) Forutsetninger prosjekt'!M60*'(2) Forutsetninger prosjekt'!M57</f>
        <v>#VALUE!</v>
      </c>
      <c r="O141" s="29" t="e">
        <f>'(2) Forutsetninger prosjekt'!N55*'(2) Forutsetninger prosjekt'!N60*'(2) Forutsetninger prosjekt'!N57</f>
        <v>#VALUE!</v>
      </c>
      <c r="P141" s="29" t="e">
        <f>'(2) Forutsetninger prosjekt'!O55*'(2) Forutsetninger prosjekt'!O60*'(2) Forutsetninger prosjekt'!O57</f>
        <v>#VALUE!</v>
      </c>
      <c r="Q141" s="29" t="e">
        <f>'(2) Forutsetninger prosjekt'!P55*'(2) Forutsetninger prosjekt'!P60*'(2) Forutsetninger prosjekt'!P57</f>
        <v>#VALUE!</v>
      </c>
      <c r="R141" s="29" t="e">
        <f>'(2) Forutsetninger prosjekt'!Q55*'(2) Forutsetninger prosjekt'!Q60*'(2) Forutsetninger prosjekt'!Q57</f>
        <v>#VALUE!</v>
      </c>
      <c r="S141" s="29" t="e">
        <f>'(2) Forutsetninger prosjekt'!R55*'(2) Forutsetninger prosjekt'!R60*'(2) Forutsetninger prosjekt'!R57</f>
        <v>#VALUE!</v>
      </c>
      <c r="T141" s="29" t="e">
        <f>'(2) Forutsetninger prosjekt'!S55*'(2) Forutsetninger prosjekt'!S60*'(2) Forutsetninger prosjekt'!S57</f>
        <v>#VALUE!</v>
      </c>
      <c r="U141" s="29" t="e">
        <f>'(2) Forutsetninger prosjekt'!T55*'(2) Forutsetninger prosjekt'!T60*'(2) Forutsetninger prosjekt'!T57</f>
        <v>#VALUE!</v>
      </c>
      <c r="V141" s="29" t="e">
        <f>'(2) Forutsetninger prosjekt'!U55*'(2) Forutsetninger prosjekt'!U60*'(2) Forutsetninger prosjekt'!U57</f>
        <v>#VALUE!</v>
      </c>
      <c r="W141" s="29" t="e">
        <f>'(2) Forutsetninger prosjekt'!V55*'(2) Forutsetninger prosjekt'!V60*'(2) Forutsetninger prosjekt'!V57</f>
        <v>#VALUE!</v>
      </c>
      <c r="X141" s="29" t="e">
        <f>'(2) Forutsetninger prosjekt'!W55*'(2) Forutsetninger prosjekt'!W60*'(2) Forutsetninger prosjekt'!W57</f>
        <v>#VALUE!</v>
      </c>
      <c r="Y141" s="29" t="e">
        <f>'(2) Forutsetninger prosjekt'!X55*'(2) Forutsetninger prosjekt'!X60*'(2) Forutsetninger prosjekt'!X57</f>
        <v>#VALUE!</v>
      </c>
      <c r="Z141" s="29" t="e">
        <f>'(2) Forutsetninger prosjekt'!Y55*'(2) Forutsetninger prosjekt'!Y60*'(2) Forutsetninger prosjekt'!Y57</f>
        <v>#VALUE!</v>
      </c>
      <c r="AA141" s="29" t="e">
        <f>'(2) Forutsetninger prosjekt'!Z55*'(2) Forutsetninger prosjekt'!Z60*'(2) Forutsetninger prosjekt'!Z57</f>
        <v>#VALUE!</v>
      </c>
      <c r="AB141" s="29" t="e">
        <f>'(2) Forutsetninger prosjekt'!AA55*'(2) Forutsetninger prosjekt'!AA60*'(2) Forutsetninger prosjekt'!AA57</f>
        <v>#VALUE!</v>
      </c>
      <c r="AC141" s="29" t="e">
        <f>'(2) Forutsetninger prosjekt'!AB55*'(2) Forutsetninger prosjekt'!AB60*'(2) Forutsetninger prosjekt'!AB57</f>
        <v>#VALUE!</v>
      </c>
      <c r="AD141" s="29" t="e">
        <f>'(2) Forutsetninger prosjekt'!AC55*'(2) Forutsetninger prosjekt'!AC60*'(2) Forutsetninger prosjekt'!AC57</f>
        <v>#VALUE!</v>
      </c>
      <c r="AE141" s="29" t="e">
        <f>'(2) Forutsetninger prosjekt'!AD55*'(2) Forutsetninger prosjekt'!AD60*'(2) Forutsetninger prosjekt'!AD57</f>
        <v>#VALUE!</v>
      </c>
      <c r="AF141" s="29" t="e">
        <f>'(2) Forutsetninger prosjekt'!AE55*'(2) Forutsetninger prosjekt'!AE60*'(2) Forutsetninger prosjekt'!AE57</f>
        <v>#VALUE!</v>
      </c>
      <c r="AG141" s="29" t="e">
        <f>'(2) Forutsetninger prosjekt'!AF55*'(2) Forutsetninger prosjekt'!AF60*'(2) Forutsetninger prosjekt'!AF57</f>
        <v>#VALUE!</v>
      </c>
      <c r="AH141" s="29" t="e">
        <f>'(2) Forutsetninger prosjekt'!AG55*'(2) Forutsetninger prosjekt'!AG60*'(2) Forutsetninger prosjekt'!AG57</f>
        <v>#VALUE!</v>
      </c>
      <c r="AI141" s="29" t="e">
        <f>'(2) Forutsetninger prosjekt'!AH55*'(2) Forutsetninger prosjekt'!AH60*'(2) Forutsetninger prosjekt'!AH57</f>
        <v>#VALUE!</v>
      </c>
      <c r="AJ141" s="29" t="e">
        <f>'(2) Forutsetninger prosjekt'!AI55*'(2) Forutsetninger prosjekt'!AI60*'(2) Forutsetninger prosjekt'!AI57</f>
        <v>#VALUE!</v>
      </c>
      <c r="AK141" s="29" t="e">
        <f>'(2) Forutsetninger prosjekt'!AJ55*'(2) Forutsetninger prosjekt'!AJ60*'(2) Forutsetninger prosjekt'!AJ57</f>
        <v>#VALUE!</v>
      </c>
      <c r="AL141" s="29" t="e">
        <f>'(2) Forutsetninger prosjekt'!AK55*'(2) Forutsetninger prosjekt'!AK60*'(2) Forutsetninger prosjekt'!AK57</f>
        <v>#VALUE!</v>
      </c>
      <c r="AM141" s="29" t="e">
        <f>'(2) Forutsetninger prosjekt'!AL55*'(2) Forutsetninger prosjekt'!AL60*'(2) Forutsetninger prosjekt'!AL57</f>
        <v>#VALUE!</v>
      </c>
      <c r="AN141" s="29" t="e">
        <f>'(2) Forutsetninger prosjekt'!AM55*'(2) Forutsetninger prosjekt'!AM60*'(2) Forutsetninger prosjekt'!AM57</f>
        <v>#VALUE!</v>
      </c>
      <c r="AO141" s="29" t="e">
        <f>'(2) Forutsetninger prosjekt'!AN55*'(2) Forutsetninger prosjekt'!AN60*'(2) Forutsetninger prosjekt'!AN57</f>
        <v>#VALUE!</v>
      </c>
      <c r="AP141" s="29" t="e">
        <f>'(2) Forutsetninger prosjekt'!AO55*'(2) Forutsetninger prosjekt'!AO60*'(2) Forutsetninger prosjekt'!AO57</f>
        <v>#VALUE!</v>
      </c>
      <c r="AQ141" s="29" t="e">
        <f>'(2) Forutsetninger prosjekt'!AP55*'(2) Forutsetninger prosjekt'!AP60*'(2) Forutsetninger prosjekt'!AP57</f>
        <v>#VALUE!</v>
      </c>
      <c r="AR141" s="29" t="e">
        <f>'(2) Forutsetninger prosjekt'!AQ55*'(2) Forutsetninger prosjekt'!AQ60*'(2) Forutsetninger prosjekt'!AQ57</f>
        <v>#VALUE!</v>
      </c>
      <c r="AS141" s="29" t="e">
        <f>'(2) Forutsetninger prosjekt'!AR55*'(2) Forutsetninger prosjekt'!AR60*'(2) Forutsetninger prosjekt'!AR57</f>
        <v>#VALUE!</v>
      </c>
      <c r="AT141" s="29" t="e">
        <f>'(2) Forutsetninger prosjekt'!AS55*'(2) Forutsetninger prosjekt'!AS60*'(2) Forutsetninger prosjekt'!AS57</f>
        <v>#VALUE!</v>
      </c>
      <c r="AU141" s="29" t="e">
        <f>'(2) Forutsetninger prosjekt'!AT55*'(2) Forutsetninger prosjekt'!AT60*'(2) Forutsetninger prosjekt'!AT57</f>
        <v>#VALUE!</v>
      </c>
      <c r="AV141" s="29" t="e">
        <f>'(2) Forutsetninger prosjekt'!AU55*'(2) Forutsetninger prosjekt'!AU60*'(2) Forutsetninger prosjekt'!AU57</f>
        <v>#VALUE!</v>
      </c>
      <c r="AW141" s="29" t="e">
        <f>'(2) Forutsetninger prosjekt'!AV55*'(2) Forutsetninger prosjekt'!AV60*'(2) Forutsetninger prosjekt'!AV57</f>
        <v>#VALUE!</v>
      </c>
      <c r="AX141" s="29" t="e">
        <f>'(2) Forutsetninger prosjekt'!AW55*'(2) Forutsetninger prosjekt'!AW60*'(2) Forutsetninger prosjekt'!AW57</f>
        <v>#VALUE!</v>
      </c>
      <c r="AY141" s="29" t="e">
        <f>'(2) Forutsetninger prosjekt'!AX55*'(2) Forutsetninger prosjekt'!AX60*'(2) Forutsetninger prosjekt'!AX57</f>
        <v>#VALUE!</v>
      </c>
      <c r="AZ141" s="29" t="e">
        <f>'(2) Forutsetninger prosjekt'!AY55*'(2) Forutsetninger prosjekt'!AY60*'(2) Forutsetninger prosjekt'!AY57</f>
        <v>#VALUE!</v>
      </c>
      <c r="BA141" s="29" t="e">
        <f>'(2) Forutsetninger prosjekt'!AZ55*'(2) Forutsetninger prosjekt'!AZ60*'(2) Forutsetninger prosjekt'!AZ57</f>
        <v>#VALUE!</v>
      </c>
      <c r="BB141" s="29" t="e">
        <f>'(2) Forutsetninger prosjekt'!BA55*'(2) Forutsetninger prosjekt'!BA60*'(2) Forutsetninger prosjekt'!BA57</f>
        <v>#VALUE!</v>
      </c>
      <c r="BC141" s="29" t="e">
        <f>'(2) Forutsetninger prosjekt'!BB55*'(2) Forutsetninger prosjekt'!BB60*'(2) Forutsetninger prosjekt'!BB57</f>
        <v>#VALUE!</v>
      </c>
      <c r="BD141" s="29" t="e">
        <f>'(2) Forutsetninger prosjekt'!BC55*'(2) Forutsetninger prosjekt'!BC60*'(2) Forutsetninger prosjekt'!BC57</f>
        <v>#VALUE!</v>
      </c>
      <c r="BE141" s="29" t="e">
        <f>'(2) Forutsetninger prosjekt'!BD55*'(2) Forutsetninger prosjekt'!BD60*'(2) Forutsetninger prosjekt'!BD57</f>
        <v>#VALUE!</v>
      </c>
      <c r="BG141" s="4" t="e">
        <f t="shared" si="10"/>
        <v>#VALUE!</v>
      </c>
    </row>
    <row r="142" spans="3:59" x14ac:dyDescent="0.25">
      <c r="C142" s="28" t="s">
        <v>299</v>
      </c>
      <c r="D142" s="28"/>
      <c r="E142" s="211"/>
      <c r="G142" s="97"/>
      <c r="H142" s="29">
        <v>0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0</v>
      </c>
      <c r="R142" s="29">
        <v>0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  <c r="AE142" s="29">
        <v>0</v>
      </c>
      <c r="AF142" s="29">
        <v>0</v>
      </c>
      <c r="AG142" s="29">
        <v>0</v>
      </c>
      <c r="AH142" s="29">
        <v>0</v>
      </c>
      <c r="AI142" s="29">
        <v>0</v>
      </c>
      <c r="AJ142" s="29">
        <v>0</v>
      </c>
      <c r="AK142" s="29">
        <v>0</v>
      </c>
      <c r="AL142" s="29">
        <v>0</v>
      </c>
      <c r="AM142" s="29">
        <v>0</v>
      </c>
      <c r="AN142" s="29">
        <v>0</v>
      </c>
      <c r="AO142" s="29">
        <v>0</v>
      </c>
      <c r="AP142" s="29">
        <v>0</v>
      </c>
      <c r="AQ142" s="29">
        <v>0</v>
      </c>
      <c r="AR142" s="29">
        <v>0</v>
      </c>
      <c r="AS142" s="29">
        <v>0</v>
      </c>
      <c r="AT142" s="29">
        <v>0</v>
      </c>
      <c r="AU142" s="29">
        <v>0</v>
      </c>
      <c r="AV142" s="29">
        <v>0</v>
      </c>
      <c r="AW142" s="29">
        <v>0</v>
      </c>
      <c r="AX142" s="29">
        <v>0</v>
      </c>
      <c r="AY142" s="29">
        <v>0</v>
      </c>
      <c r="AZ142" s="29">
        <v>0</v>
      </c>
      <c r="BA142" s="29">
        <v>0</v>
      </c>
      <c r="BB142" s="29">
        <v>0</v>
      </c>
      <c r="BC142" s="29">
        <v>0</v>
      </c>
      <c r="BD142" s="29">
        <v>0</v>
      </c>
      <c r="BE142" s="29">
        <v>0</v>
      </c>
      <c r="BG142" s="4">
        <f t="shared" si="10"/>
        <v>0</v>
      </c>
    </row>
    <row r="143" spans="3:59" x14ac:dyDescent="0.25">
      <c r="C143" s="28"/>
      <c r="D143" s="28"/>
      <c r="E143" s="211"/>
      <c r="G143" s="97"/>
      <c r="H143" s="29">
        <v>0</v>
      </c>
      <c r="I143" s="29">
        <v>0</v>
      </c>
      <c r="J143" s="29">
        <v>0</v>
      </c>
      <c r="K143" s="29">
        <v>0</v>
      </c>
      <c r="L143" s="29">
        <v>0</v>
      </c>
      <c r="M143" s="29">
        <v>0</v>
      </c>
      <c r="N143" s="29">
        <v>0</v>
      </c>
      <c r="O143" s="29">
        <v>0</v>
      </c>
      <c r="P143" s="29">
        <v>0</v>
      </c>
      <c r="Q143" s="29">
        <v>0</v>
      </c>
      <c r="R143" s="29">
        <v>0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  <c r="AE143" s="29">
        <v>0</v>
      </c>
      <c r="AF143" s="29">
        <v>0</v>
      </c>
      <c r="AG143" s="29">
        <v>0</v>
      </c>
      <c r="AH143" s="29">
        <v>0</v>
      </c>
      <c r="AI143" s="29">
        <v>0</v>
      </c>
      <c r="AJ143" s="29">
        <v>0</v>
      </c>
      <c r="AK143" s="29">
        <v>0</v>
      </c>
      <c r="AL143" s="29">
        <v>0</v>
      </c>
      <c r="AM143" s="29">
        <v>0</v>
      </c>
      <c r="AN143" s="29">
        <v>0</v>
      </c>
      <c r="AO143" s="29">
        <v>0</v>
      </c>
      <c r="AP143" s="29">
        <v>0</v>
      </c>
      <c r="AQ143" s="29">
        <v>0</v>
      </c>
      <c r="AR143" s="29">
        <v>0</v>
      </c>
      <c r="AS143" s="29">
        <v>0</v>
      </c>
      <c r="AT143" s="29">
        <v>0</v>
      </c>
      <c r="AU143" s="29">
        <v>0</v>
      </c>
      <c r="AV143" s="29">
        <v>0</v>
      </c>
      <c r="AW143" s="29">
        <v>0</v>
      </c>
      <c r="AX143" s="29">
        <v>0</v>
      </c>
      <c r="AY143" s="29">
        <v>0</v>
      </c>
      <c r="AZ143" s="29">
        <v>0</v>
      </c>
      <c r="BA143" s="29">
        <v>0</v>
      </c>
      <c r="BB143" s="29">
        <v>0</v>
      </c>
      <c r="BC143" s="29">
        <v>0</v>
      </c>
      <c r="BD143" s="29">
        <v>0</v>
      </c>
      <c r="BE143" s="29">
        <v>0</v>
      </c>
      <c r="BG143" s="4">
        <f t="shared" si="10"/>
        <v>0</v>
      </c>
    </row>
    <row r="144" spans="3:59" x14ac:dyDescent="0.25">
      <c r="C144" s="28"/>
      <c r="D144" s="28"/>
      <c r="E144" s="211"/>
      <c r="G144" s="97"/>
      <c r="H144" s="29">
        <v>0</v>
      </c>
      <c r="I144" s="29">
        <v>0</v>
      </c>
      <c r="J144" s="29">
        <v>0</v>
      </c>
      <c r="K144" s="29">
        <v>0</v>
      </c>
      <c r="L144" s="29">
        <v>0</v>
      </c>
      <c r="M144" s="29">
        <v>0</v>
      </c>
      <c r="N144" s="29">
        <v>0</v>
      </c>
      <c r="O144" s="29">
        <v>0</v>
      </c>
      <c r="P144" s="29">
        <v>0</v>
      </c>
      <c r="Q144" s="29">
        <v>0</v>
      </c>
      <c r="R144" s="29">
        <v>0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  <c r="AE144" s="29">
        <v>0</v>
      </c>
      <c r="AF144" s="29">
        <v>0</v>
      </c>
      <c r="AG144" s="29">
        <v>0</v>
      </c>
      <c r="AH144" s="29">
        <v>0</v>
      </c>
      <c r="AI144" s="29">
        <v>0</v>
      </c>
      <c r="AJ144" s="29">
        <v>0</v>
      </c>
      <c r="AK144" s="29">
        <v>0</v>
      </c>
      <c r="AL144" s="29">
        <v>0</v>
      </c>
      <c r="AM144" s="29">
        <v>0</v>
      </c>
      <c r="AN144" s="29">
        <v>0</v>
      </c>
      <c r="AO144" s="29">
        <v>0</v>
      </c>
      <c r="AP144" s="29">
        <v>0</v>
      </c>
      <c r="AQ144" s="29">
        <v>0</v>
      </c>
      <c r="AR144" s="29">
        <v>0</v>
      </c>
      <c r="AS144" s="29">
        <v>0</v>
      </c>
      <c r="AT144" s="29">
        <v>0</v>
      </c>
      <c r="AU144" s="29">
        <v>0</v>
      </c>
      <c r="AV144" s="29">
        <v>0</v>
      </c>
      <c r="AW144" s="29">
        <v>0</v>
      </c>
      <c r="AX144" s="29">
        <v>0</v>
      </c>
      <c r="AY144" s="29">
        <v>0</v>
      </c>
      <c r="AZ144" s="29">
        <v>0</v>
      </c>
      <c r="BA144" s="29">
        <v>0</v>
      </c>
      <c r="BB144" s="29">
        <v>0</v>
      </c>
      <c r="BC144" s="29">
        <v>0</v>
      </c>
      <c r="BD144" s="29">
        <v>0</v>
      </c>
      <c r="BE144" s="29">
        <v>0</v>
      </c>
      <c r="BG144" s="4">
        <f t="shared" si="10"/>
        <v>0</v>
      </c>
    </row>
    <row r="145" spans="3:59" x14ac:dyDescent="0.25">
      <c r="C145" s="28"/>
      <c r="D145" s="28"/>
      <c r="E145" s="211"/>
      <c r="G145" s="97"/>
      <c r="H145" s="29">
        <v>0</v>
      </c>
      <c r="I145" s="29">
        <v>0</v>
      </c>
      <c r="J145" s="29">
        <v>0</v>
      </c>
      <c r="K145" s="29">
        <v>0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0</v>
      </c>
      <c r="R145" s="29">
        <v>0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  <c r="AE145" s="29">
        <v>0</v>
      </c>
      <c r="AF145" s="29">
        <v>0</v>
      </c>
      <c r="AG145" s="29">
        <v>0</v>
      </c>
      <c r="AH145" s="29">
        <v>0</v>
      </c>
      <c r="AI145" s="29">
        <v>0</v>
      </c>
      <c r="AJ145" s="29">
        <v>0</v>
      </c>
      <c r="AK145" s="29">
        <v>0</v>
      </c>
      <c r="AL145" s="29">
        <v>0</v>
      </c>
      <c r="AM145" s="29">
        <v>0</v>
      </c>
      <c r="AN145" s="29">
        <v>0</v>
      </c>
      <c r="AO145" s="29">
        <v>0</v>
      </c>
      <c r="AP145" s="29">
        <v>0</v>
      </c>
      <c r="AQ145" s="29">
        <v>0</v>
      </c>
      <c r="AR145" s="29">
        <v>0</v>
      </c>
      <c r="AS145" s="29">
        <v>0</v>
      </c>
      <c r="AT145" s="29">
        <v>0</v>
      </c>
      <c r="AU145" s="29">
        <v>0</v>
      </c>
      <c r="AV145" s="29">
        <v>0</v>
      </c>
      <c r="AW145" s="29">
        <v>0</v>
      </c>
      <c r="AX145" s="29">
        <v>0</v>
      </c>
      <c r="AY145" s="29">
        <v>0</v>
      </c>
      <c r="AZ145" s="29">
        <v>0</v>
      </c>
      <c r="BA145" s="29">
        <v>0</v>
      </c>
      <c r="BB145" s="29">
        <v>0</v>
      </c>
      <c r="BC145" s="29">
        <v>0</v>
      </c>
      <c r="BD145" s="29">
        <v>0</v>
      </c>
      <c r="BE145" s="29">
        <v>0</v>
      </c>
      <c r="BG145" s="4">
        <f t="shared" si="10"/>
        <v>0</v>
      </c>
    </row>
    <row r="146" spans="3:59" x14ac:dyDescent="0.25">
      <c r="C146" s="28"/>
      <c r="D146" s="28"/>
      <c r="E146" s="211"/>
      <c r="G146" s="97"/>
      <c r="H146" s="29">
        <v>0</v>
      </c>
      <c r="I146" s="29">
        <v>0</v>
      </c>
      <c r="J146" s="29">
        <v>0</v>
      </c>
      <c r="K146" s="29">
        <v>0</v>
      </c>
      <c r="L146" s="29">
        <v>0</v>
      </c>
      <c r="M146" s="29">
        <v>0</v>
      </c>
      <c r="N146" s="29">
        <v>0</v>
      </c>
      <c r="O146" s="29">
        <v>0</v>
      </c>
      <c r="P146" s="29">
        <v>0</v>
      </c>
      <c r="Q146" s="29">
        <v>0</v>
      </c>
      <c r="R146" s="29">
        <v>0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  <c r="AE146" s="29">
        <v>0</v>
      </c>
      <c r="AF146" s="29">
        <v>0</v>
      </c>
      <c r="AG146" s="29">
        <v>0</v>
      </c>
      <c r="AH146" s="29">
        <v>0</v>
      </c>
      <c r="AI146" s="29">
        <v>0</v>
      </c>
      <c r="AJ146" s="29">
        <v>0</v>
      </c>
      <c r="AK146" s="29">
        <v>0</v>
      </c>
      <c r="AL146" s="29">
        <v>0</v>
      </c>
      <c r="AM146" s="29">
        <v>0</v>
      </c>
      <c r="AN146" s="29">
        <v>0</v>
      </c>
      <c r="AO146" s="29">
        <v>0</v>
      </c>
      <c r="AP146" s="29">
        <v>0</v>
      </c>
      <c r="AQ146" s="29">
        <v>0</v>
      </c>
      <c r="AR146" s="29">
        <v>0</v>
      </c>
      <c r="AS146" s="29">
        <v>0</v>
      </c>
      <c r="AT146" s="29">
        <v>0</v>
      </c>
      <c r="AU146" s="29">
        <v>0</v>
      </c>
      <c r="AV146" s="29">
        <v>0</v>
      </c>
      <c r="AW146" s="29">
        <v>0</v>
      </c>
      <c r="AX146" s="29">
        <v>0</v>
      </c>
      <c r="AY146" s="29">
        <v>0</v>
      </c>
      <c r="AZ146" s="29">
        <v>0</v>
      </c>
      <c r="BA146" s="29">
        <v>0</v>
      </c>
      <c r="BB146" s="29">
        <v>0</v>
      </c>
      <c r="BC146" s="29">
        <v>0</v>
      </c>
      <c r="BD146" s="29">
        <v>0</v>
      </c>
      <c r="BE146" s="29">
        <v>0</v>
      </c>
      <c r="BG146" s="4">
        <f t="shared" si="10"/>
        <v>0</v>
      </c>
    </row>
    <row r="147" spans="3:59" x14ac:dyDescent="0.25">
      <c r="C147" s="28"/>
      <c r="D147" s="28"/>
      <c r="E147" s="211"/>
      <c r="G147" s="97"/>
      <c r="H147" s="29">
        <v>0</v>
      </c>
      <c r="I147" s="29">
        <v>0</v>
      </c>
      <c r="J147" s="29">
        <v>0</v>
      </c>
      <c r="K147" s="29">
        <v>0</v>
      </c>
      <c r="L147" s="29">
        <v>0</v>
      </c>
      <c r="M147" s="29">
        <v>0</v>
      </c>
      <c r="N147" s="29">
        <v>0</v>
      </c>
      <c r="O147" s="29">
        <v>0</v>
      </c>
      <c r="P147" s="29">
        <v>0</v>
      </c>
      <c r="Q147" s="29">
        <v>0</v>
      </c>
      <c r="R147" s="29">
        <v>0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  <c r="AE147" s="29">
        <v>0</v>
      </c>
      <c r="AF147" s="29">
        <v>0</v>
      </c>
      <c r="AG147" s="29">
        <v>0</v>
      </c>
      <c r="AH147" s="29">
        <v>0</v>
      </c>
      <c r="AI147" s="29">
        <v>0</v>
      </c>
      <c r="AJ147" s="29">
        <v>0</v>
      </c>
      <c r="AK147" s="29">
        <v>0</v>
      </c>
      <c r="AL147" s="29">
        <v>0</v>
      </c>
      <c r="AM147" s="29">
        <v>0</v>
      </c>
      <c r="AN147" s="29">
        <v>0</v>
      </c>
      <c r="AO147" s="29">
        <v>0</v>
      </c>
      <c r="AP147" s="29">
        <v>0</v>
      </c>
      <c r="AQ147" s="29">
        <v>0</v>
      </c>
      <c r="AR147" s="29">
        <v>0</v>
      </c>
      <c r="AS147" s="29">
        <v>0</v>
      </c>
      <c r="AT147" s="29">
        <v>0</v>
      </c>
      <c r="AU147" s="29">
        <v>0</v>
      </c>
      <c r="AV147" s="29">
        <v>0</v>
      </c>
      <c r="AW147" s="29">
        <v>0</v>
      </c>
      <c r="AX147" s="29">
        <v>0</v>
      </c>
      <c r="AY147" s="29">
        <v>0</v>
      </c>
      <c r="AZ147" s="29">
        <v>0</v>
      </c>
      <c r="BA147" s="29">
        <v>0</v>
      </c>
      <c r="BB147" s="29">
        <v>0</v>
      </c>
      <c r="BC147" s="29">
        <v>0</v>
      </c>
      <c r="BD147" s="29">
        <v>0</v>
      </c>
      <c r="BE147" s="29">
        <v>0</v>
      </c>
      <c r="BG147" s="4">
        <f t="shared" si="10"/>
        <v>0</v>
      </c>
    </row>
    <row r="148" spans="3:59" x14ac:dyDescent="0.25">
      <c r="C148" s="28"/>
      <c r="D148" s="28"/>
      <c r="E148" s="211"/>
      <c r="G148" s="97"/>
      <c r="H148" s="29">
        <v>0</v>
      </c>
      <c r="I148" s="29">
        <v>0</v>
      </c>
      <c r="J148" s="29">
        <v>0</v>
      </c>
      <c r="K148" s="29">
        <v>0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0</v>
      </c>
      <c r="R148" s="29">
        <v>0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  <c r="AE148" s="29">
        <v>0</v>
      </c>
      <c r="AF148" s="29">
        <v>0</v>
      </c>
      <c r="AG148" s="29">
        <v>0</v>
      </c>
      <c r="AH148" s="29">
        <v>0</v>
      </c>
      <c r="AI148" s="29">
        <v>0</v>
      </c>
      <c r="AJ148" s="29">
        <v>0</v>
      </c>
      <c r="AK148" s="29">
        <v>0</v>
      </c>
      <c r="AL148" s="29">
        <v>0</v>
      </c>
      <c r="AM148" s="29">
        <v>0</v>
      </c>
      <c r="AN148" s="29">
        <v>0</v>
      </c>
      <c r="AO148" s="29">
        <v>0</v>
      </c>
      <c r="AP148" s="29">
        <v>0</v>
      </c>
      <c r="AQ148" s="29">
        <v>0</v>
      </c>
      <c r="AR148" s="29">
        <v>0</v>
      </c>
      <c r="AS148" s="29">
        <v>0</v>
      </c>
      <c r="AT148" s="29">
        <v>0</v>
      </c>
      <c r="AU148" s="29">
        <v>0</v>
      </c>
      <c r="AV148" s="29">
        <v>0</v>
      </c>
      <c r="AW148" s="29">
        <v>0</v>
      </c>
      <c r="AX148" s="29">
        <v>0</v>
      </c>
      <c r="AY148" s="29">
        <v>0</v>
      </c>
      <c r="AZ148" s="29">
        <v>0</v>
      </c>
      <c r="BA148" s="29">
        <v>0</v>
      </c>
      <c r="BB148" s="29">
        <v>0</v>
      </c>
      <c r="BC148" s="29">
        <v>0</v>
      </c>
      <c r="BD148" s="29">
        <v>0</v>
      </c>
      <c r="BE148" s="29">
        <v>0</v>
      </c>
      <c r="BG148" s="4">
        <f t="shared" si="10"/>
        <v>0</v>
      </c>
    </row>
    <row r="149" spans="3:59" x14ac:dyDescent="0.25">
      <c r="C149" s="28"/>
      <c r="D149" s="28"/>
      <c r="E149" s="211"/>
      <c r="G149" s="97"/>
      <c r="H149" s="29">
        <v>0</v>
      </c>
      <c r="I149" s="29">
        <v>0</v>
      </c>
      <c r="J149" s="29">
        <v>0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0</v>
      </c>
      <c r="R149" s="29">
        <v>0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  <c r="AE149" s="29">
        <v>0</v>
      </c>
      <c r="AF149" s="29">
        <v>0</v>
      </c>
      <c r="AG149" s="29">
        <v>0</v>
      </c>
      <c r="AH149" s="29">
        <v>0</v>
      </c>
      <c r="AI149" s="29">
        <v>0</v>
      </c>
      <c r="AJ149" s="29">
        <v>0</v>
      </c>
      <c r="AK149" s="29">
        <v>0</v>
      </c>
      <c r="AL149" s="29">
        <v>0</v>
      </c>
      <c r="AM149" s="29">
        <v>0</v>
      </c>
      <c r="AN149" s="29">
        <v>0</v>
      </c>
      <c r="AO149" s="29">
        <v>0</v>
      </c>
      <c r="AP149" s="29">
        <v>0</v>
      </c>
      <c r="AQ149" s="29">
        <v>0</v>
      </c>
      <c r="AR149" s="29">
        <v>0</v>
      </c>
      <c r="AS149" s="29">
        <v>0</v>
      </c>
      <c r="AT149" s="29">
        <v>0</v>
      </c>
      <c r="AU149" s="29">
        <v>0</v>
      </c>
      <c r="AV149" s="29">
        <v>0</v>
      </c>
      <c r="AW149" s="29">
        <v>0</v>
      </c>
      <c r="AX149" s="29">
        <v>0</v>
      </c>
      <c r="AY149" s="29">
        <v>0</v>
      </c>
      <c r="AZ149" s="29">
        <v>0</v>
      </c>
      <c r="BA149" s="29">
        <v>0</v>
      </c>
      <c r="BB149" s="29">
        <v>0</v>
      </c>
      <c r="BC149" s="29">
        <v>0</v>
      </c>
      <c r="BD149" s="29">
        <v>0</v>
      </c>
      <c r="BE149" s="29">
        <v>0</v>
      </c>
      <c r="BG149" s="4">
        <f t="shared" si="10"/>
        <v>0</v>
      </c>
    </row>
    <row r="150" spans="3:59" x14ac:dyDescent="0.25">
      <c r="C150" s="28"/>
      <c r="D150" s="28"/>
      <c r="E150" s="211"/>
      <c r="G150" s="97"/>
      <c r="H150" s="29">
        <v>0</v>
      </c>
      <c r="I150" s="29">
        <v>0</v>
      </c>
      <c r="J150" s="29">
        <v>0</v>
      </c>
      <c r="K150" s="29">
        <v>0</v>
      </c>
      <c r="L150" s="29">
        <v>0</v>
      </c>
      <c r="M150" s="29">
        <v>0</v>
      </c>
      <c r="N150" s="29">
        <v>0</v>
      </c>
      <c r="O150" s="29">
        <v>0</v>
      </c>
      <c r="P150" s="29">
        <v>0</v>
      </c>
      <c r="Q150" s="29">
        <v>0</v>
      </c>
      <c r="R150" s="29">
        <v>0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  <c r="AE150" s="29">
        <v>0</v>
      </c>
      <c r="AF150" s="29">
        <v>0</v>
      </c>
      <c r="AG150" s="29">
        <v>0</v>
      </c>
      <c r="AH150" s="29">
        <v>0</v>
      </c>
      <c r="AI150" s="29">
        <v>0</v>
      </c>
      <c r="AJ150" s="29">
        <v>0</v>
      </c>
      <c r="AK150" s="29">
        <v>0</v>
      </c>
      <c r="AL150" s="29">
        <v>0</v>
      </c>
      <c r="AM150" s="29">
        <v>0</v>
      </c>
      <c r="AN150" s="29">
        <v>0</v>
      </c>
      <c r="AO150" s="29">
        <v>0</v>
      </c>
      <c r="AP150" s="29">
        <v>0</v>
      </c>
      <c r="AQ150" s="29">
        <v>0</v>
      </c>
      <c r="AR150" s="29">
        <v>0</v>
      </c>
      <c r="AS150" s="29">
        <v>0</v>
      </c>
      <c r="AT150" s="29">
        <v>0</v>
      </c>
      <c r="AU150" s="29">
        <v>0</v>
      </c>
      <c r="AV150" s="29">
        <v>0</v>
      </c>
      <c r="AW150" s="29">
        <v>0</v>
      </c>
      <c r="AX150" s="29">
        <v>0</v>
      </c>
      <c r="AY150" s="29">
        <v>0</v>
      </c>
      <c r="AZ150" s="29">
        <v>0</v>
      </c>
      <c r="BA150" s="29">
        <v>0</v>
      </c>
      <c r="BB150" s="29">
        <v>0</v>
      </c>
      <c r="BC150" s="29">
        <v>0</v>
      </c>
      <c r="BD150" s="29">
        <v>0</v>
      </c>
      <c r="BE150" s="29">
        <v>0</v>
      </c>
      <c r="BG150" s="4">
        <f t="shared" si="10"/>
        <v>0</v>
      </c>
    </row>
    <row r="151" spans="3:59" x14ac:dyDescent="0.25">
      <c r="C151" s="28"/>
      <c r="D151" s="28"/>
      <c r="E151" s="211"/>
      <c r="G151" s="97"/>
      <c r="H151" s="29">
        <v>0</v>
      </c>
      <c r="I151" s="29">
        <v>0</v>
      </c>
      <c r="J151" s="29">
        <v>0</v>
      </c>
      <c r="K151" s="29">
        <v>0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  <c r="Q151" s="29">
        <v>0</v>
      </c>
      <c r="R151" s="29">
        <v>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  <c r="AE151" s="29">
        <v>0</v>
      </c>
      <c r="AF151" s="29">
        <v>0</v>
      </c>
      <c r="AG151" s="29">
        <v>0</v>
      </c>
      <c r="AH151" s="29">
        <v>0</v>
      </c>
      <c r="AI151" s="29">
        <v>0</v>
      </c>
      <c r="AJ151" s="29">
        <v>0</v>
      </c>
      <c r="AK151" s="29">
        <v>0</v>
      </c>
      <c r="AL151" s="29">
        <v>0</v>
      </c>
      <c r="AM151" s="29">
        <v>0</v>
      </c>
      <c r="AN151" s="29">
        <v>0</v>
      </c>
      <c r="AO151" s="29">
        <v>0</v>
      </c>
      <c r="AP151" s="29">
        <v>0</v>
      </c>
      <c r="AQ151" s="29">
        <v>0</v>
      </c>
      <c r="AR151" s="29">
        <v>0</v>
      </c>
      <c r="AS151" s="29">
        <v>0</v>
      </c>
      <c r="AT151" s="29">
        <v>0</v>
      </c>
      <c r="AU151" s="29">
        <v>0</v>
      </c>
      <c r="AV151" s="29">
        <v>0</v>
      </c>
      <c r="AW151" s="29">
        <v>0</v>
      </c>
      <c r="AX151" s="29">
        <v>0</v>
      </c>
      <c r="AY151" s="29">
        <v>0</v>
      </c>
      <c r="AZ151" s="29">
        <v>0</v>
      </c>
      <c r="BA151" s="29">
        <v>0</v>
      </c>
      <c r="BB151" s="29">
        <v>0</v>
      </c>
      <c r="BC151" s="29">
        <v>0</v>
      </c>
      <c r="BD151" s="29">
        <v>0</v>
      </c>
      <c r="BE151" s="29">
        <v>0</v>
      </c>
      <c r="BG151" s="4">
        <f t="shared" si="10"/>
        <v>0</v>
      </c>
    </row>
    <row r="152" spans="3:59" x14ac:dyDescent="0.25">
      <c r="C152" s="28"/>
      <c r="D152" s="28"/>
      <c r="E152" s="211"/>
      <c r="G152" s="97"/>
      <c r="H152" s="29">
        <v>0</v>
      </c>
      <c r="I152" s="29">
        <v>0</v>
      </c>
      <c r="J152" s="29">
        <v>0</v>
      </c>
      <c r="K152" s="29">
        <v>0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0</v>
      </c>
      <c r="R152" s="29">
        <v>0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  <c r="AE152" s="29">
        <v>0</v>
      </c>
      <c r="AF152" s="29">
        <v>0</v>
      </c>
      <c r="AG152" s="29">
        <v>0</v>
      </c>
      <c r="AH152" s="29">
        <v>0</v>
      </c>
      <c r="AI152" s="29">
        <v>0</v>
      </c>
      <c r="AJ152" s="29">
        <v>0</v>
      </c>
      <c r="AK152" s="29">
        <v>0</v>
      </c>
      <c r="AL152" s="29">
        <v>0</v>
      </c>
      <c r="AM152" s="29">
        <v>0</v>
      </c>
      <c r="AN152" s="29">
        <v>0</v>
      </c>
      <c r="AO152" s="29">
        <v>0</v>
      </c>
      <c r="AP152" s="29">
        <v>0</v>
      </c>
      <c r="AQ152" s="29">
        <v>0</v>
      </c>
      <c r="AR152" s="29">
        <v>0</v>
      </c>
      <c r="AS152" s="29">
        <v>0</v>
      </c>
      <c r="AT152" s="29">
        <v>0</v>
      </c>
      <c r="AU152" s="29">
        <v>0</v>
      </c>
      <c r="AV152" s="29">
        <v>0</v>
      </c>
      <c r="AW152" s="29">
        <v>0</v>
      </c>
      <c r="AX152" s="29">
        <v>0</v>
      </c>
      <c r="AY152" s="29">
        <v>0</v>
      </c>
      <c r="AZ152" s="29">
        <v>0</v>
      </c>
      <c r="BA152" s="29">
        <v>0</v>
      </c>
      <c r="BB152" s="29">
        <v>0</v>
      </c>
      <c r="BC152" s="29">
        <v>0</v>
      </c>
      <c r="BD152" s="29">
        <v>0</v>
      </c>
      <c r="BE152" s="29">
        <v>0</v>
      </c>
      <c r="BG152" s="4">
        <f t="shared" si="10"/>
        <v>0</v>
      </c>
    </row>
    <row r="153" spans="3:59" x14ac:dyDescent="0.25">
      <c r="C153" s="28"/>
      <c r="D153" s="28"/>
      <c r="E153" s="211"/>
      <c r="G153" s="97"/>
      <c r="H153" s="29">
        <v>0</v>
      </c>
      <c r="I153" s="29">
        <v>0</v>
      </c>
      <c r="J153" s="29">
        <v>0</v>
      </c>
      <c r="K153" s="29">
        <v>0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0</v>
      </c>
      <c r="R153" s="29">
        <v>0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  <c r="AE153" s="29">
        <v>0</v>
      </c>
      <c r="AF153" s="29">
        <v>0</v>
      </c>
      <c r="AG153" s="29">
        <v>0</v>
      </c>
      <c r="AH153" s="29">
        <v>0</v>
      </c>
      <c r="AI153" s="29">
        <v>0</v>
      </c>
      <c r="AJ153" s="29">
        <v>0</v>
      </c>
      <c r="AK153" s="29">
        <v>0</v>
      </c>
      <c r="AL153" s="29">
        <v>0</v>
      </c>
      <c r="AM153" s="29">
        <v>0</v>
      </c>
      <c r="AN153" s="29">
        <v>0</v>
      </c>
      <c r="AO153" s="29">
        <v>0</v>
      </c>
      <c r="AP153" s="29">
        <v>0</v>
      </c>
      <c r="AQ153" s="29">
        <v>0</v>
      </c>
      <c r="AR153" s="29">
        <v>0</v>
      </c>
      <c r="AS153" s="29">
        <v>0</v>
      </c>
      <c r="AT153" s="29">
        <v>0</v>
      </c>
      <c r="AU153" s="29">
        <v>0</v>
      </c>
      <c r="AV153" s="29">
        <v>0</v>
      </c>
      <c r="AW153" s="29">
        <v>0</v>
      </c>
      <c r="AX153" s="29">
        <v>0</v>
      </c>
      <c r="AY153" s="29">
        <v>0</v>
      </c>
      <c r="AZ153" s="29">
        <v>0</v>
      </c>
      <c r="BA153" s="29">
        <v>0</v>
      </c>
      <c r="BB153" s="29">
        <v>0</v>
      </c>
      <c r="BC153" s="29">
        <v>0</v>
      </c>
      <c r="BD153" s="29">
        <v>0</v>
      </c>
      <c r="BE153" s="29">
        <v>0</v>
      </c>
      <c r="BG153" s="4">
        <f t="shared" si="10"/>
        <v>0</v>
      </c>
    </row>
    <row r="154" spans="3:59" x14ac:dyDescent="0.25">
      <c r="C154" s="28"/>
      <c r="D154" s="28"/>
      <c r="E154" s="211"/>
      <c r="G154" s="97"/>
      <c r="H154" s="29">
        <v>0</v>
      </c>
      <c r="I154" s="29">
        <v>0</v>
      </c>
      <c r="J154" s="29">
        <v>0</v>
      </c>
      <c r="K154" s="29">
        <v>0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0</v>
      </c>
      <c r="R154" s="29">
        <v>0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  <c r="AE154" s="29">
        <v>0</v>
      </c>
      <c r="AF154" s="29">
        <v>0</v>
      </c>
      <c r="AG154" s="29">
        <v>0</v>
      </c>
      <c r="AH154" s="29">
        <v>0</v>
      </c>
      <c r="AI154" s="29">
        <v>0</v>
      </c>
      <c r="AJ154" s="29">
        <v>0</v>
      </c>
      <c r="AK154" s="29">
        <v>0</v>
      </c>
      <c r="AL154" s="29">
        <v>0</v>
      </c>
      <c r="AM154" s="29">
        <v>0</v>
      </c>
      <c r="AN154" s="29">
        <v>0</v>
      </c>
      <c r="AO154" s="29">
        <v>0</v>
      </c>
      <c r="AP154" s="29">
        <v>0</v>
      </c>
      <c r="AQ154" s="29">
        <v>0</v>
      </c>
      <c r="AR154" s="29">
        <v>0</v>
      </c>
      <c r="AS154" s="29">
        <v>0</v>
      </c>
      <c r="AT154" s="29">
        <v>0</v>
      </c>
      <c r="AU154" s="29">
        <v>0</v>
      </c>
      <c r="AV154" s="29">
        <v>0</v>
      </c>
      <c r="AW154" s="29">
        <v>0</v>
      </c>
      <c r="AX154" s="29">
        <v>0</v>
      </c>
      <c r="AY154" s="29">
        <v>0</v>
      </c>
      <c r="AZ154" s="29">
        <v>0</v>
      </c>
      <c r="BA154" s="29">
        <v>0</v>
      </c>
      <c r="BB154" s="29">
        <v>0</v>
      </c>
      <c r="BC154" s="29">
        <v>0</v>
      </c>
      <c r="BD154" s="29">
        <v>0</v>
      </c>
      <c r="BE154" s="29">
        <v>0</v>
      </c>
      <c r="BG154" s="4">
        <f t="shared" si="10"/>
        <v>0</v>
      </c>
    </row>
    <row r="155" spans="3:59" x14ac:dyDescent="0.25">
      <c r="C155" s="28"/>
      <c r="D155" s="28"/>
      <c r="E155" s="211"/>
      <c r="G155" s="97"/>
      <c r="H155" s="29">
        <v>0</v>
      </c>
      <c r="I155" s="29">
        <v>0</v>
      </c>
      <c r="J155" s="29">
        <v>0</v>
      </c>
      <c r="K155" s="29">
        <v>0</v>
      </c>
      <c r="L155" s="29">
        <v>0</v>
      </c>
      <c r="M155" s="29">
        <v>0</v>
      </c>
      <c r="N155" s="29">
        <v>0</v>
      </c>
      <c r="O155" s="29">
        <v>0</v>
      </c>
      <c r="P155" s="29">
        <v>0</v>
      </c>
      <c r="Q155" s="29">
        <v>0</v>
      </c>
      <c r="R155" s="29">
        <v>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  <c r="AF155" s="29">
        <v>0</v>
      </c>
      <c r="AG155" s="29">
        <v>0</v>
      </c>
      <c r="AH155" s="29">
        <v>0</v>
      </c>
      <c r="AI155" s="29">
        <v>0</v>
      </c>
      <c r="AJ155" s="29">
        <v>0</v>
      </c>
      <c r="AK155" s="29">
        <v>0</v>
      </c>
      <c r="AL155" s="29">
        <v>0</v>
      </c>
      <c r="AM155" s="29">
        <v>0</v>
      </c>
      <c r="AN155" s="29">
        <v>0</v>
      </c>
      <c r="AO155" s="29">
        <v>0</v>
      </c>
      <c r="AP155" s="29">
        <v>0</v>
      </c>
      <c r="AQ155" s="29">
        <v>0</v>
      </c>
      <c r="AR155" s="29">
        <v>0</v>
      </c>
      <c r="AS155" s="29">
        <v>0</v>
      </c>
      <c r="AT155" s="29">
        <v>0</v>
      </c>
      <c r="AU155" s="29">
        <v>0</v>
      </c>
      <c r="AV155" s="29">
        <v>0</v>
      </c>
      <c r="AW155" s="29">
        <v>0</v>
      </c>
      <c r="AX155" s="29">
        <v>0</v>
      </c>
      <c r="AY155" s="29">
        <v>0</v>
      </c>
      <c r="AZ155" s="29">
        <v>0</v>
      </c>
      <c r="BA155" s="29">
        <v>0</v>
      </c>
      <c r="BB155" s="29">
        <v>0</v>
      </c>
      <c r="BC155" s="29">
        <v>0</v>
      </c>
      <c r="BD155" s="29">
        <v>0</v>
      </c>
      <c r="BE155" s="29">
        <v>0</v>
      </c>
      <c r="BG155" s="4">
        <f t="shared" si="10"/>
        <v>0</v>
      </c>
    </row>
    <row r="156" spans="3:59" x14ac:dyDescent="0.25">
      <c r="C156" s="28"/>
      <c r="D156" s="28"/>
      <c r="E156" s="211"/>
      <c r="G156" s="97"/>
      <c r="H156" s="29">
        <v>0</v>
      </c>
      <c r="I156" s="29">
        <v>0</v>
      </c>
      <c r="J156" s="29">
        <v>0</v>
      </c>
      <c r="K156" s="29">
        <v>0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0</v>
      </c>
      <c r="R156" s="29">
        <v>0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  <c r="AE156" s="29">
        <v>0</v>
      </c>
      <c r="AF156" s="29">
        <v>0</v>
      </c>
      <c r="AG156" s="29">
        <v>0</v>
      </c>
      <c r="AH156" s="29">
        <v>0</v>
      </c>
      <c r="AI156" s="29">
        <v>0</v>
      </c>
      <c r="AJ156" s="29">
        <v>0</v>
      </c>
      <c r="AK156" s="29">
        <v>0</v>
      </c>
      <c r="AL156" s="29">
        <v>0</v>
      </c>
      <c r="AM156" s="29">
        <v>0</v>
      </c>
      <c r="AN156" s="29">
        <v>0</v>
      </c>
      <c r="AO156" s="29">
        <v>0</v>
      </c>
      <c r="AP156" s="29">
        <v>0</v>
      </c>
      <c r="AQ156" s="29">
        <v>0</v>
      </c>
      <c r="AR156" s="29">
        <v>0</v>
      </c>
      <c r="AS156" s="29">
        <v>0</v>
      </c>
      <c r="AT156" s="29">
        <v>0</v>
      </c>
      <c r="AU156" s="29">
        <v>0</v>
      </c>
      <c r="AV156" s="29">
        <v>0</v>
      </c>
      <c r="AW156" s="29">
        <v>0</v>
      </c>
      <c r="AX156" s="29">
        <v>0</v>
      </c>
      <c r="AY156" s="29">
        <v>0</v>
      </c>
      <c r="AZ156" s="29">
        <v>0</v>
      </c>
      <c r="BA156" s="29">
        <v>0</v>
      </c>
      <c r="BB156" s="29">
        <v>0</v>
      </c>
      <c r="BC156" s="29">
        <v>0</v>
      </c>
      <c r="BD156" s="29">
        <v>0</v>
      </c>
      <c r="BE156" s="29">
        <v>0</v>
      </c>
      <c r="BG156" s="4">
        <f t="shared" si="10"/>
        <v>0</v>
      </c>
    </row>
    <row r="157" spans="3:59" x14ac:dyDescent="0.25">
      <c r="C157" s="28"/>
      <c r="D157" s="28"/>
      <c r="E157" s="211"/>
      <c r="G157" s="97"/>
      <c r="H157" s="29">
        <v>0</v>
      </c>
      <c r="I157" s="29">
        <v>0</v>
      </c>
      <c r="J157" s="29">
        <v>0</v>
      </c>
      <c r="K157" s="29">
        <v>0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0</v>
      </c>
      <c r="R157" s="29">
        <v>0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  <c r="AF157" s="29">
        <v>0</v>
      </c>
      <c r="AG157" s="29">
        <v>0</v>
      </c>
      <c r="AH157" s="29">
        <v>0</v>
      </c>
      <c r="AI157" s="29">
        <v>0</v>
      </c>
      <c r="AJ157" s="29">
        <v>0</v>
      </c>
      <c r="AK157" s="29">
        <v>0</v>
      </c>
      <c r="AL157" s="29">
        <v>0</v>
      </c>
      <c r="AM157" s="29">
        <v>0</v>
      </c>
      <c r="AN157" s="29">
        <v>0</v>
      </c>
      <c r="AO157" s="29">
        <v>0</v>
      </c>
      <c r="AP157" s="29">
        <v>0</v>
      </c>
      <c r="AQ157" s="29">
        <v>0</v>
      </c>
      <c r="AR157" s="29">
        <v>0</v>
      </c>
      <c r="AS157" s="29">
        <v>0</v>
      </c>
      <c r="AT157" s="29">
        <v>0</v>
      </c>
      <c r="AU157" s="29">
        <v>0</v>
      </c>
      <c r="AV157" s="29">
        <v>0</v>
      </c>
      <c r="AW157" s="29">
        <v>0</v>
      </c>
      <c r="AX157" s="29">
        <v>0</v>
      </c>
      <c r="AY157" s="29">
        <v>0</v>
      </c>
      <c r="AZ157" s="29">
        <v>0</v>
      </c>
      <c r="BA157" s="29">
        <v>0</v>
      </c>
      <c r="BB157" s="29">
        <v>0</v>
      </c>
      <c r="BC157" s="29">
        <v>0</v>
      </c>
      <c r="BD157" s="29">
        <v>0</v>
      </c>
      <c r="BE157" s="29">
        <v>0</v>
      </c>
      <c r="BG157" s="4">
        <f t="shared" si="10"/>
        <v>0</v>
      </c>
    </row>
    <row r="158" spans="3:59" x14ac:dyDescent="0.25">
      <c r="C158" s="28"/>
      <c r="D158" s="28"/>
      <c r="E158" s="211"/>
      <c r="G158" s="97"/>
      <c r="H158" s="29">
        <v>0</v>
      </c>
      <c r="I158" s="29">
        <v>0</v>
      </c>
      <c r="J158" s="29">
        <v>0</v>
      </c>
      <c r="K158" s="29">
        <v>0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0</v>
      </c>
      <c r="R158" s="29">
        <v>0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  <c r="AF158" s="29">
        <v>0</v>
      </c>
      <c r="AG158" s="29">
        <v>0</v>
      </c>
      <c r="AH158" s="29">
        <v>0</v>
      </c>
      <c r="AI158" s="29">
        <v>0</v>
      </c>
      <c r="AJ158" s="29">
        <v>0</v>
      </c>
      <c r="AK158" s="29">
        <v>0</v>
      </c>
      <c r="AL158" s="29">
        <v>0</v>
      </c>
      <c r="AM158" s="29">
        <v>0</v>
      </c>
      <c r="AN158" s="29">
        <v>0</v>
      </c>
      <c r="AO158" s="29">
        <v>0</v>
      </c>
      <c r="AP158" s="29">
        <v>0</v>
      </c>
      <c r="AQ158" s="29">
        <v>0</v>
      </c>
      <c r="AR158" s="29">
        <v>0</v>
      </c>
      <c r="AS158" s="29">
        <v>0</v>
      </c>
      <c r="AT158" s="29">
        <v>0</v>
      </c>
      <c r="AU158" s="29">
        <v>0</v>
      </c>
      <c r="AV158" s="29">
        <v>0</v>
      </c>
      <c r="AW158" s="29">
        <v>0</v>
      </c>
      <c r="AX158" s="29">
        <v>0</v>
      </c>
      <c r="AY158" s="29">
        <v>0</v>
      </c>
      <c r="AZ158" s="29">
        <v>0</v>
      </c>
      <c r="BA158" s="29">
        <v>0</v>
      </c>
      <c r="BB158" s="29">
        <v>0</v>
      </c>
      <c r="BC158" s="29">
        <v>0</v>
      </c>
      <c r="BD158" s="29">
        <v>0</v>
      </c>
      <c r="BE158" s="29">
        <v>0</v>
      </c>
      <c r="BG158" s="4">
        <f t="shared" si="10"/>
        <v>0</v>
      </c>
    </row>
    <row r="159" spans="3:59" x14ac:dyDescent="0.25">
      <c r="C159" s="6" t="s">
        <v>6</v>
      </c>
      <c r="D159" s="89"/>
      <c r="E159" s="147"/>
      <c r="F159" s="99"/>
      <c r="G159" s="100"/>
      <c r="H159" s="3" t="e">
        <f>SUM(H139:H158)</f>
        <v>#VALUE!</v>
      </c>
      <c r="I159" s="3" t="e">
        <f t="shared" ref="I159:AI159" si="17">SUM(I139:I158)</f>
        <v>#VALUE!</v>
      </c>
      <c r="J159" s="3" t="e">
        <f t="shared" si="17"/>
        <v>#VALUE!</v>
      </c>
      <c r="K159" s="3" t="e">
        <f t="shared" si="17"/>
        <v>#VALUE!</v>
      </c>
      <c r="L159" s="3" t="e">
        <f t="shared" si="17"/>
        <v>#VALUE!</v>
      </c>
      <c r="M159" s="3" t="e">
        <f t="shared" si="17"/>
        <v>#VALUE!</v>
      </c>
      <c r="N159" s="3" t="e">
        <f t="shared" si="17"/>
        <v>#VALUE!</v>
      </c>
      <c r="O159" s="3" t="e">
        <f t="shared" si="17"/>
        <v>#VALUE!</v>
      </c>
      <c r="P159" s="3" t="e">
        <f t="shared" si="17"/>
        <v>#VALUE!</v>
      </c>
      <c r="Q159" s="3" t="e">
        <f t="shared" si="17"/>
        <v>#VALUE!</v>
      </c>
      <c r="R159" s="3" t="e">
        <f t="shared" si="17"/>
        <v>#VALUE!</v>
      </c>
      <c r="S159" s="3" t="e">
        <f t="shared" si="17"/>
        <v>#VALUE!</v>
      </c>
      <c r="T159" s="3" t="e">
        <f t="shared" si="17"/>
        <v>#VALUE!</v>
      </c>
      <c r="U159" s="3" t="e">
        <f t="shared" si="17"/>
        <v>#VALUE!</v>
      </c>
      <c r="V159" s="3" t="e">
        <f t="shared" si="17"/>
        <v>#VALUE!</v>
      </c>
      <c r="W159" s="3" t="e">
        <f t="shared" si="17"/>
        <v>#VALUE!</v>
      </c>
      <c r="X159" s="3" t="e">
        <f t="shared" si="17"/>
        <v>#VALUE!</v>
      </c>
      <c r="Y159" s="3" t="e">
        <f t="shared" si="17"/>
        <v>#VALUE!</v>
      </c>
      <c r="Z159" s="3" t="e">
        <f t="shared" si="17"/>
        <v>#VALUE!</v>
      </c>
      <c r="AA159" s="3" t="e">
        <f t="shared" si="17"/>
        <v>#VALUE!</v>
      </c>
      <c r="AB159" s="3" t="e">
        <f t="shared" si="17"/>
        <v>#VALUE!</v>
      </c>
      <c r="AC159" s="3" t="e">
        <f t="shared" si="17"/>
        <v>#VALUE!</v>
      </c>
      <c r="AD159" s="3" t="e">
        <f t="shared" si="17"/>
        <v>#VALUE!</v>
      </c>
      <c r="AE159" s="3" t="e">
        <f t="shared" si="17"/>
        <v>#VALUE!</v>
      </c>
      <c r="AF159" s="3" t="e">
        <f t="shared" si="17"/>
        <v>#VALUE!</v>
      </c>
      <c r="AG159" s="3" t="e">
        <f t="shared" si="17"/>
        <v>#VALUE!</v>
      </c>
      <c r="AH159" s="3" t="e">
        <f t="shared" si="17"/>
        <v>#VALUE!</v>
      </c>
      <c r="AI159" s="3" t="e">
        <f t="shared" si="17"/>
        <v>#VALUE!</v>
      </c>
      <c r="AJ159" s="3" t="e">
        <f t="shared" ref="AJ159:BE159" si="18">SUM(AJ139:AJ158)</f>
        <v>#VALUE!</v>
      </c>
      <c r="AK159" s="3" t="e">
        <f t="shared" si="18"/>
        <v>#VALUE!</v>
      </c>
      <c r="AL159" s="3" t="e">
        <f t="shared" si="18"/>
        <v>#VALUE!</v>
      </c>
      <c r="AM159" s="3" t="e">
        <f t="shared" si="18"/>
        <v>#VALUE!</v>
      </c>
      <c r="AN159" s="3" t="e">
        <f t="shared" si="18"/>
        <v>#VALUE!</v>
      </c>
      <c r="AO159" s="3" t="e">
        <f t="shared" si="18"/>
        <v>#VALUE!</v>
      </c>
      <c r="AP159" s="3" t="e">
        <f t="shared" si="18"/>
        <v>#VALUE!</v>
      </c>
      <c r="AQ159" s="3" t="e">
        <f t="shared" si="18"/>
        <v>#VALUE!</v>
      </c>
      <c r="AR159" s="3" t="e">
        <f t="shared" si="18"/>
        <v>#VALUE!</v>
      </c>
      <c r="AS159" s="3" t="e">
        <f t="shared" si="18"/>
        <v>#VALUE!</v>
      </c>
      <c r="AT159" s="3" t="e">
        <f t="shared" si="18"/>
        <v>#VALUE!</v>
      </c>
      <c r="AU159" s="3" t="e">
        <f t="shared" si="18"/>
        <v>#VALUE!</v>
      </c>
      <c r="AV159" s="3" t="e">
        <f t="shared" si="18"/>
        <v>#VALUE!</v>
      </c>
      <c r="AW159" s="3" t="e">
        <f t="shared" si="18"/>
        <v>#VALUE!</v>
      </c>
      <c r="AX159" s="3" t="e">
        <f t="shared" si="18"/>
        <v>#VALUE!</v>
      </c>
      <c r="AY159" s="3" t="e">
        <f t="shared" si="18"/>
        <v>#VALUE!</v>
      </c>
      <c r="AZ159" s="3" t="e">
        <f t="shared" si="18"/>
        <v>#VALUE!</v>
      </c>
      <c r="BA159" s="3" t="e">
        <f t="shared" si="18"/>
        <v>#VALUE!</v>
      </c>
      <c r="BB159" s="3" t="e">
        <f t="shared" si="18"/>
        <v>#VALUE!</v>
      </c>
      <c r="BC159" s="3" t="e">
        <f t="shared" si="18"/>
        <v>#VALUE!</v>
      </c>
      <c r="BD159" s="3" t="e">
        <f t="shared" si="18"/>
        <v>#VALUE!</v>
      </c>
      <c r="BE159" s="3" t="e">
        <f t="shared" si="18"/>
        <v>#VALUE!</v>
      </c>
      <c r="BG159" s="3" t="e">
        <f t="shared" si="10"/>
        <v>#VALUE!</v>
      </c>
    </row>
    <row r="160" spans="3:59" x14ac:dyDescent="0.25"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G160" s="4"/>
    </row>
    <row r="161" spans="3:59" x14ac:dyDescent="0.25">
      <c r="C161" s="1" t="s">
        <v>54</v>
      </c>
      <c r="D161" s="1" t="s">
        <v>105</v>
      </c>
      <c r="E161" s="1" t="s">
        <v>75</v>
      </c>
      <c r="F161" s="1"/>
      <c r="G161" s="1"/>
      <c r="H161" s="1" t="s">
        <v>25</v>
      </c>
      <c r="I161" s="1" t="s">
        <v>25</v>
      </c>
      <c r="J161" s="1" t="s">
        <v>25</v>
      </c>
      <c r="K161" s="1" t="s">
        <v>25</v>
      </c>
      <c r="L161" s="1" t="s">
        <v>25</v>
      </c>
      <c r="M161" s="1" t="s">
        <v>25</v>
      </c>
      <c r="N161" s="1" t="s">
        <v>25</v>
      </c>
      <c r="O161" s="1" t="s">
        <v>25</v>
      </c>
      <c r="P161" s="1" t="s">
        <v>25</v>
      </c>
      <c r="Q161" s="1" t="s">
        <v>25</v>
      </c>
      <c r="R161" s="1" t="s">
        <v>25</v>
      </c>
      <c r="S161" s="1" t="s">
        <v>25</v>
      </c>
      <c r="T161" s="1" t="s">
        <v>25</v>
      </c>
      <c r="U161" s="1" t="s">
        <v>25</v>
      </c>
      <c r="V161" s="1" t="s">
        <v>25</v>
      </c>
      <c r="W161" s="1" t="s">
        <v>25</v>
      </c>
      <c r="X161" s="1" t="s">
        <v>25</v>
      </c>
      <c r="Y161" s="1" t="s">
        <v>25</v>
      </c>
      <c r="Z161" s="1" t="s">
        <v>25</v>
      </c>
      <c r="AA161" s="1" t="s">
        <v>25</v>
      </c>
      <c r="AB161" s="1" t="s">
        <v>25</v>
      </c>
      <c r="AC161" s="1" t="s">
        <v>25</v>
      </c>
      <c r="AD161" s="1" t="s">
        <v>25</v>
      </c>
      <c r="AE161" s="1" t="s">
        <v>25</v>
      </c>
      <c r="AF161" s="1" t="s">
        <v>25</v>
      </c>
      <c r="AG161" s="1" t="s">
        <v>25</v>
      </c>
      <c r="AH161" s="1" t="s">
        <v>25</v>
      </c>
      <c r="AI161" s="1" t="s">
        <v>25</v>
      </c>
      <c r="AJ161" s="1" t="s">
        <v>25</v>
      </c>
      <c r="AK161" s="1" t="s">
        <v>25</v>
      </c>
      <c r="AL161" s="1" t="s">
        <v>25</v>
      </c>
      <c r="AM161" s="1" t="s">
        <v>25</v>
      </c>
      <c r="AN161" s="1" t="s">
        <v>25</v>
      </c>
      <c r="AO161" s="1" t="s">
        <v>25</v>
      </c>
      <c r="AP161" s="1" t="s">
        <v>25</v>
      </c>
      <c r="AQ161" s="1" t="s">
        <v>25</v>
      </c>
      <c r="AR161" s="1" t="s">
        <v>25</v>
      </c>
      <c r="AS161" s="1" t="s">
        <v>25</v>
      </c>
      <c r="AT161" s="1" t="s">
        <v>25</v>
      </c>
      <c r="AU161" s="1" t="s">
        <v>25</v>
      </c>
      <c r="AV161" s="1" t="s">
        <v>25</v>
      </c>
      <c r="AW161" s="1" t="s">
        <v>25</v>
      </c>
      <c r="AX161" s="1" t="s">
        <v>25</v>
      </c>
      <c r="AY161" s="1" t="s">
        <v>25</v>
      </c>
      <c r="AZ161" s="1" t="s">
        <v>25</v>
      </c>
      <c r="BA161" s="1" t="s">
        <v>25</v>
      </c>
      <c r="BB161" s="1" t="s">
        <v>25</v>
      </c>
      <c r="BC161" s="1" t="s">
        <v>25</v>
      </c>
      <c r="BD161" s="1" t="s">
        <v>25</v>
      </c>
      <c r="BE161" s="1" t="s">
        <v>25</v>
      </c>
      <c r="BG161" s="4"/>
    </row>
    <row r="162" spans="3:59" x14ac:dyDescent="0.25">
      <c r="C162" s="28"/>
      <c r="D162" s="28"/>
      <c r="E162" s="28"/>
      <c r="F162" s="180"/>
      <c r="G162" s="96"/>
      <c r="H162" s="29">
        <v>0</v>
      </c>
      <c r="I162" s="29">
        <v>0</v>
      </c>
      <c r="J162" s="29">
        <v>0</v>
      </c>
      <c r="K162" s="29">
        <v>0</v>
      </c>
      <c r="L162" s="29">
        <v>0</v>
      </c>
      <c r="M162" s="29">
        <v>0</v>
      </c>
      <c r="N162" s="29">
        <v>0</v>
      </c>
      <c r="O162" s="29">
        <v>0</v>
      </c>
      <c r="P162" s="29">
        <v>0</v>
      </c>
      <c r="Q162" s="29">
        <v>0</v>
      </c>
      <c r="R162" s="29">
        <v>0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  <c r="AE162" s="29">
        <v>0</v>
      </c>
      <c r="AF162" s="29">
        <v>0</v>
      </c>
      <c r="AG162" s="29">
        <v>0</v>
      </c>
      <c r="AH162" s="29">
        <v>0</v>
      </c>
      <c r="AI162" s="29">
        <v>0</v>
      </c>
      <c r="AJ162" s="29">
        <v>0</v>
      </c>
      <c r="AK162" s="29">
        <v>0</v>
      </c>
      <c r="AL162" s="29">
        <v>0</v>
      </c>
      <c r="AM162" s="29">
        <v>0</v>
      </c>
      <c r="AN162" s="29">
        <v>0</v>
      </c>
      <c r="AO162" s="29">
        <v>0</v>
      </c>
      <c r="AP162" s="29">
        <v>0</v>
      </c>
      <c r="AQ162" s="29">
        <v>0</v>
      </c>
      <c r="AR162" s="29">
        <v>0</v>
      </c>
      <c r="AS162" s="29">
        <v>0</v>
      </c>
      <c r="AT162" s="29">
        <v>0</v>
      </c>
      <c r="AU162" s="29">
        <v>0</v>
      </c>
      <c r="AV162" s="29">
        <v>0</v>
      </c>
      <c r="AW162" s="29">
        <v>0</v>
      </c>
      <c r="AX162" s="29">
        <v>0</v>
      </c>
      <c r="AY162" s="29">
        <v>0</v>
      </c>
      <c r="AZ162" s="29">
        <v>0</v>
      </c>
      <c r="BA162" s="29">
        <v>0</v>
      </c>
      <c r="BB162" s="29">
        <v>0</v>
      </c>
      <c r="BC162" s="29">
        <v>0</v>
      </c>
      <c r="BD162" s="29">
        <v>0</v>
      </c>
      <c r="BE162" s="29">
        <v>0</v>
      </c>
      <c r="BG162" s="4">
        <f t="shared" si="10"/>
        <v>0</v>
      </c>
    </row>
    <row r="163" spans="3:59" x14ac:dyDescent="0.25">
      <c r="C163" s="28"/>
      <c r="D163" s="28"/>
      <c r="E163" s="28"/>
      <c r="G163" s="96"/>
      <c r="H163" s="29">
        <v>0</v>
      </c>
      <c r="I163" s="29">
        <v>0</v>
      </c>
      <c r="J163" s="29">
        <v>0</v>
      </c>
      <c r="K163" s="29">
        <v>0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0</v>
      </c>
      <c r="R163" s="29">
        <v>0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  <c r="AE163" s="29">
        <v>0</v>
      </c>
      <c r="AF163" s="29">
        <v>0</v>
      </c>
      <c r="AG163" s="29">
        <v>0</v>
      </c>
      <c r="AH163" s="29">
        <v>0</v>
      </c>
      <c r="AI163" s="29">
        <v>0</v>
      </c>
      <c r="AJ163" s="29">
        <v>0</v>
      </c>
      <c r="AK163" s="29">
        <v>0</v>
      </c>
      <c r="AL163" s="29">
        <v>0</v>
      </c>
      <c r="AM163" s="29">
        <v>0</v>
      </c>
      <c r="AN163" s="29">
        <v>0</v>
      </c>
      <c r="AO163" s="29">
        <v>0</v>
      </c>
      <c r="AP163" s="29">
        <v>0</v>
      </c>
      <c r="AQ163" s="29">
        <v>0</v>
      </c>
      <c r="AR163" s="29">
        <v>0</v>
      </c>
      <c r="AS163" s="29">
        <v>0</v>
      </c>
      <c r="AT163" s="29">
        <v>0</v>
      </c>
      <c r="AU163" s="29">
        <v>0</v>
      </c>
      <c r="AV163" s="29">
        <v>0</v>
      </c>
      <c r="AW163" s="29">
        <v>0</v>
      </c>
      <c r="AX163" s="29">
        <v>0</v>
      </c>
      <c r="AY163" s="29">
        <v>0</v>
      </c>
      <c r="AZ163" s="29">
        <v>0</v>
      </c>
      <c r="BA163" s="29">
        <v>0</v>
      </c>
      <c r="BB163" s="29">
        <v>0</v>
      </c>
      <c r="BC163" s="29">
        <v>0</v>
      </c>
      <c r="BD163" s="29">
        <v>0</v>
      </c>
      <c r="BE163" s="29">
        <v>0</v>
      </c>
      <c r="BG163" s="4">
        <f t="shared" si="10"/>
        <v>0</v>
      </c>
    </row>
    <row r="164" spans="3:59" x14ac:dyDescent="0.25">
      <c r="C164" s="28"/>
      <c r="D164" s="28"/>
      <c r="E164" s="28"/>
      <c r="G164" s="96"/>
      <c r="H164" s="29">
        <v>0</v>
      </c>
      <c r="I164" s="29">
        <v>0</v>
      </c>
      <c r="J164" s="29">
        <v>0</v>
      </c>
      <c r="K164" s="29">
        <v>0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0</v>
      </c>
      <c r="R164" s="29">
        <v>0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  <c r="AE164" s="29">
        <v>0</v>
      </c>
      <c r="AF164" s="29">
        <v>0</v>
      </c>
      <c r="AG164" s="29">
        <v>0</v>
      </c>
      <c r="AH164" s="29">
        <v>0</v>
      </c>
      <c r="AI164" s="29">
        <v>0</v>
      </c>
      <c r="AJ164" s="29">
        <v>0</v>
      </c>
      <c r="AK164" s="29">
        <v>0</v>
      </c>
      <c r="AL164" s="29">
        <v>0</v>
      </c>
      <c r="AM164" s="29">
        <v>0</v>
      </c>
      <c r="AN164" s="29">
        <v>0</v>
      </c>
      <c r="AO164" s="29">
        <v>0</v>
      </c>
      <c r="AP164" s="29">
        <v>0</v>
      </c>
      <c r="AQ164" s="29">
        <v>0</v>
      </c>
      <c r="AR164" s="29">
        <v>0</v>
      </c>
      <c r="AS164" s="29">
        <v>0</v>
      </c>
      <c r="AT164" s="29">
        <v>0</v>
      </c>
      <c r="AU164" s="29">
        <v>0</v>
      </c>
      <c r="AV164" s="29">
        <v>0</v>
      </c>
      <c r="AW164" s="29">
        <v>0</v>
      </c>
      <c r="AX164" s="29">
        <v>0</v>
      </c>
      <c r="AY164" s="29">
        <v>0</v>
      </c>
      <c r="AZ164" s="29">
        <v>0</v>
      </c>
      <c r="BA164" s="29">
        <v>0</v>
      </c>
      <c r="BB164" s="29">
        <v>0</v>
      </c>
      <c r="BC164" s="29">
        <v>0</v>
      </c>
      <c r="BD164" s="29">
        <v>0</v>
      </c>
      <c r="BE164" s="29">
        <v>0</v>
      </c>
      <c r="BG164" s="4">
        <f t="shared" si="10"/>
        <v>0</v>
      </c>
    </row>
    <row r="165" spans="3:59" x14ac:dyDescent="0.25">
      <c r="C165" s="28"/>
      <c r="D165" s="28"/>
      <c r="E165" s="28"/>
      <c r="G165" s="96"/>
      <c r="H165" s="29">
        <v>0</v>
      </c>
      <c r="I165" s="29">
        <v>0</v>
      </c>
      <c r="J165" s="29">
        <v>0</v>
      </c>
      <c r="K165" s="29">
        <v>0</v>
      </c>
      <c r="L165" s="29">
        <v>0</v>
      </c>
      <c r="M165" s="29">
        <v>0</v>
      </c>
      <c r="N165" s="29">
        <v>0</v>
      </c>
      <c r="O165" s="29">
        <v>0</v>
      </c>
      <c r="P165" s="29">
        <v>0</v>
      </c>
      <c r="Q165" s="29">
        <v>0</v>
      </c>
      <c r="R165" s="29">
        <v>0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  <c r="AE165" s="29">
        <v>0</v>
      </c>
      <c r="AF165" s="29">
        <v>0</v>
      </c>
      <c r="AG165" s="29">
        <v>0</v>
      </c>
      <c r="AH165" s="29">
        <v>0</v>
      </c>
      <c r="AI165" s="29">
        <v>0</v>
      </c>
      <c r="AJ165" s="29">
        <v>0</v>
      </c>
      <c r="AK165" s="29">
        <v>0</v>
      </c>
      <c r="AL165" s="29">
        <v>0</v>
      </c>
      <c r="AM165" s="29">
        <v>0</v>
      </c>
      <c r="AN165" s="29">
        <v>0</v>
      </c>
      <c r="AO165" s="29">
        <v>0</v>
      </c>
      <c r="AP165" s="29">
        <v>0</v>
      </c>
      <c r="AQ165" s="29">
        <v>0</v>
      </c>
      <c r="AR165" s="29">
        <v>0</v>
      </c>
      <c r="AS165" s="29">
        <v>0</v>
      </c>
      <c r="AT165" s="29">
        <v>0</v>
      </c>
      <c r="AU165" s="29">
        <v>0</v>
      </c>
      <c r="AV165" s="29">
        <v>0</v>
      </c>
      <c r="AW165" s="29">
        <v>0</v>
      </c>
      <c r="AX165" s="29">
        <v>0</v>
      </c>
      <c r="AY165" s="29">
        <v>0</v>
      </c>
      <c r="AZ165" s="29">
        <v>0</v>
      </c>
      <c r="BA165" s="29">
        <v>0</v>
      </c>
      <c r="BB165" s="29">
        <v>0</v>
      </c>
      <c r="BC165" s="29">
        <v>0</v>
      </c>
      <c r="BD165" s="29">
        <v>0</v>
      </c>
      <c r="BE165" s="29">
        <v>0</v>
      </c>
      <c r="BG165" s="4">
        <f t="shared" si="10"/>
        <v>0</v>
      </c>
    </row>
    <row r="166" spans="3:59" x14ac:dyDescent="0.25">
      <c r="C166" s="28"/>
      <c r="D166" s="28"/>
      <c r="E166" s="28"/>
      <c r="G166" s="96"/>
      <c r="H166" s="29">
        <v>0</v>
      </c>
      <c r="I166" s="29">
        <v>0</v>
      </c>
      <c r="J166" s="29">
        <v>0</v>
      </c>
      <c r="K166" s="29">
        <v>0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0</v>
      </c>
      <c r="R166" s="29">
        <v>0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  <c r="AE166" s="29">
        <v>0</v>
      </c>
      <c r="AF166" s="29">
        <v>0</v>
      </c>
      <c r="AG166" s="29">
        <v>0</v>
      </c>
      <c r="AH166" s="29">
        <v>0</v>
      </c>
      <c r="AI166" s="29">
        <v>0</v>
      </c>
      <c r="AJ166" s="29">
        <v>0</v>
      </c>
      <c r="AK166" s="29">
        <v>0</v>
      </c>
      <c r="AL166" s="29">
        <v>0</v>
      </c>
      <c r="AM166" s="29">
        <v>0</v>
      </c>
      <c r="AN166" s="29">
        <v>0</v>
      </c>
      <c r="AO166" s="29">
        <v>0</v>
      </c>
      <c r="AP166" s="29">
        <v>0</v>
      </c>
      <c r="AQ166" s="29">
        <v>0</v>
      </c>
      <c r="AR166" s="29">
        <v>0</v>
      </c>
      <c r="AS166" s="29">
        <v>0</v>
      </c>
      <c r="AT166" s="29">
        <v>0</v>
      </c>
      <c r="AU166" s="29">
        <v>0</v>
      </c>
      <c r="AV166" s="29">
        <v>0</v>
      </c>
      <c r="AW166" s="29">
        <v>0</v>
      </c>
      <c r="AX166" s="29">
        <v>0</v>
      </c>
      <c r="AY166" s="29">
        <v>0</v>
      </c>
      <c r="AZ166" s="29">
        <v>0</v>
      </c>
      <c r="BA166" s="29">
        <v>0</v>
      </c>
      <c r="BB166" s="29">
        <v>0</v>
      </c>
      <c r="BC166" s="29">
        <v>0</v>
      </c>
      <c r="BD166" s="29">
        <v>0</v>
      </c>
      <c r="BE166" s="29">
        <v>0</v>
      </c>
      <c r="BG166" s="4">
        <f t="shared" si="10"/>
        <v>0</v>
      </c>
    </row>
    <row r="167" spans="3:59" x14ac:dyDescent="0.25">
      <c r="C167" s="28"/>
      <c r="D167" s="28"/>
      <c r="E167" s="28"/>
      <c r="G167" s="96"/>
      <c r="H167" s="29">
        <v>0</v>
      </c>
      <c r="I167" s="29">
        <v>0</v>
      </c>
      <c r="J167" s="29">
        <v>0</v>
      </c>
      <c r="K167" s="29">
        <v>0</v>
      </c>
      <c r="L167" s="29">
        <v>0</v>
      </c>
      <c r="M167" s="29">
        <v>0</v>
      </c>
      <c r="N167" s="29">
        <v>0</v>
      </c>
      <c r="O167" s="29">
        <v>0</v>
      </c>
      <c r="P167" s="29">
        <v>0</v>
      </c>
      <c r="Q167" s="29">
        <v>0</v>
      </c>
      <c r="R167" s="29">
        <v>0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  <c r="AE167" s="29">
        <v>0</v>
      </c>
      <c r="AF167" s="29">
        <v>0</v>
      </c>
      <c r="AG167" s="29">
        <v>0</v>
      </c>
      <c r="AH167" s="29">
        <v>0</v>
      </c>
      <c r="AI167" s="29">
        <v>0</v>
      </c>
      <c r="AJ167" s="29">
        <v>0</v>
      </c>
      <c r="AK167" s="29">
        <v>0</v>
      </c>
      <c r="AL167" s="29">
        <v>0</v>
      </c>
      <c r="AM167" s="29">
        <v>0</v>
      </c>
      <c r="AN167" s="29">
        <v>0</v>
      </c>
      <c r="AO167" s="29">
        <v>0</v>
      </c>
      <c r="AP167" s="29">
        <v>0</v>
      </c>
      <c r="AQ167" s="29">
        <v>0</v>
      </c>
      <c r="AR167" s="29">
        <v>0</v>
      </c>
      <c r="AS167" s="29">
        <v>0</v>
      </c>
      <c r="AT167" s="29">
        <v>0</v>
      </c>
      <c r="AU167" s="29">
        <v>0</v>
      </c>
      <c r="AV167" s="29">
        <v>0</v>
      </c>
      <c r="AW167" s="29">
        <v>0</v>
      </c>
      <c r="AX167" s="29">
        <v>0</v>
      </c>
      <c r="AY167" s="29">
        <v>0</v>
      </c>
      <c r="AZ167" s="29">
        <v>0</v>
      </c>
      <c r="BA167" s="29">
        <v>0</v>
      </c>
      <c r="BB167" s="29">
        <v>0</v>
      </c>
      <c r="BC167" s="29">
        <v>0</v>
      </c>
      <c r="BD167" s="29">
        <v>0</v>
      </c>
      <c r="BE167" s="29">
        <v>0</v>
      </c>
      <c r="BG167" s="4">
        <f t="shared" ref="BG167:BG185" si="19">SUM(H167:BE167)</f>
        <v>0</v>
      </c>
    </row>
    <row r="168" spans="3:59" x14ac:dyDescent="0.25">
      <c r="C168" s="28"/>
      <c r="D168" s="28"/>
      <c r="E168" s="28"/>
      <c r="G168" s="96"/>
      <c r="H168" s="29">
        <v>0</v>
      </c>
      <c r="I168" s="29">
        <v>0</v>
      </c>
      <c r="J168" s="29">
        <v>0</v>
      </c>
      <c r="K168" s="29">
        <v>0</v>
      </c>
      <c r="L168" s="29">
        <v>0</v>
      </c>
      <c r="M168" s="29">
        <v>0</v>
      </c>
      <c r="N168" s="29">
        <v>0</v>
      </c>
      <c r="O168" s="29">
        <v>0</v>
      </c>
      <c r="P168" s="29">
        <v>0</v>
      </c>
      <c r="Q168" s="29">
        <v>0</v>
      </c>
      <c r="R168" s="29">
        <v>0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  <c r="AF168" s="29">
        <v>0</v>
      </c>
      <c r="AG168" s="29">
        <v>0</v>
      </c>
      <c r="AH168" s="29">
        <v>0</v>
      </c>
      <c r="AI168" s="29">
        <v>0</v>
      </c>
      <c r="AJ168" s="29">
        <v>0</v>
      </c>
      <c r="AK168" s="29">
        <v>0</v>
      </c>
      <c r="AL168" s="29">
        <v>0</v>
      </c>
      <c r="AM168" s="29">
        <v>0</v>
      </c>
      <c r="AN168" s="29">
        <v>0</v>
      </c>
      <c r="AO168" s="29">
        <v>0</v>
      </c>
      <c r="AP168" s="29">
        <v>0</v>
      </c>
      <c r="AQ168" s="29">
        <v>0</v>
      </c>
      <c r="AR168" s="29">
        <v>0</v>
      </c>
      <c r="AS168" s="29">
        <v>0</v>
      </c>
      <c r="AT168" s="29">
        <v>0</v>
      </c>
      <c r="AU168" s="29">
        <v>0</v>
      </c>
      <c r="AV168" s="29">
        <v>0</v>
      </c>
      <c r="AW168" s="29">
        <v>0</v>
      </c>
      <c r="AX168" s="29">
        <v>0</v>
      </c>
      <c r="AY168" s="29">
        <v>0</v>
      </c>
      <c r="AZ168" s="29">
        <v>0</v>
      </c>
      <c r="BA168" s="29">
        <v>0</v>
      </c>
      <c r="BB168" s="29">
        <v>0</v>
      </c>
      <c r="BC168" s="29">
        <v>0</v>
      </c>
      <c r="BD168" s="29">
        <v>0</v>
      </c>
      <c r="BE168" s="29">
        <v>0</v>
      </c>
      <c r="BG168" s="4">
        <f t="shared" si="19"/>
        <v>0</v>
      </c>
    </row>
    <row r="169" spans="3:59" x14ac:dyDescent="0.25">
      <c r="C169" s="28"/>
      <c r="D169" s="28"/>
      <c r="E169" s="28"/>
      <c r="G169" s="96"/>
      <c r="H169" s="29">
        <v>0</v>
      </c>
      <c r="I169" s="29">
        <v>0</v>
      </c>
      <c r="J169" s="29">
        <v>0</v>
      </c>
      <c r="K169" s="29">
        <v>0</v>
      </c>
      <c r="L169" s="29">
        <v>0</v>
      </c>
      <c r="M169" s="29">
        <v>0</v>
      </c>
      <c r="N169" s="29">
        <v>0</v>
      </c>
      <c r="O169" s="29">
        <v>0</v>
      </c>
      <c r="P169" s="29">
        <v>0</v>
      </c>
      <c r="Q169" s="29">
        <v>0</v>
      </c>
      <c r="R169" s="29">
        <v>0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  <c r="AF169" s="29">
        <v>0</v>
      </c>
      <c r="AG169" s="29">
        <v>0</v>
      </c>
      <c r="AH169" s="29">
        <v>0</v>
      </c>
      <c r="AI169" s="29">
        <v>0</v>
      </c>
      <c r="AJ169" s="29">
        <v>0</v>
      </c>
      <c r="AK169" s="29">
        <v>0</v>
      </c>
      <c r="AL169" s="29">
        <v>0</v>
      </c>
      <c r="AM169" s="29">
        <v>0</v>
      </c>
      <c r="AN169" s="29">
        <v>0</v>
      </c>
      <c r="AO169" s="29">
        <v>0</v>
      </c>
      <c r="AP169" s="29">
        <v>0</v>
      </c>
      <c r="AQ169" s="29">
        <v>0</v>
      </c>
      <c r="AR169" s="29">
        <v>0</v>
      </c>
      <c r="AS169" s="29">
        <v>0</v>
      </c>
      <c r="AT169" s="29">
        <v>0</v>
      </c>
      <c r="AU169" s="29">
        <v>0</v>
      </c>
      <c r="AV169" s="29">
        <v>0</v>
      </c>
      <c r="AW169" s="29">
        <v>0</v>
      </c>
      <c r="AX169" s="29">
        <v>0</v>
      </c>
      <c r="AY169" s="29">
        <v>0</v>
      </c>
      <c r="AZ169" s="29">
        <v>0</v>
      </c>
      <c r="BA169" s="29">
        <v>0</v>
      </c>
      <c r="BB169" s="29">
        <v>0</v>
      </c>
      <c r="BC169" s="29">
        <v>0</v>
      </c>
      <c r="BD169" s="29">
        <v>0</v>
      </c>
      <c r="BE169" s="29">
        <v>0</v>
      </c>
      <c r="BG169" s="4">
        <f t="shared" si="19"/>
        <v>0</v>
      </c>
    </row>
    <row r="170" spans="3:59" x14ac:dyDescent="0.25">
      <c r="C170" s="28"/>
      <c r="D170" s="28"/>
      <c r="E170" s="28"/>
      <c r="G170" s="96"/>
      <c r="H170" s="29">
        <v>0</v>
      </c>
      <c r="I170" s="29">
        <v>0</v>
      </c>
      <c r="J170" s="29">
        <v>0</v>
      </c>
      <c r="K170" s="29">
        <v>0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0</v>
      </c>
      <c r="R170" s="29">
        <v>0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  <c r="AE170" s="29">
        <v>0</v>
      </c>
      <c r="AF170" s="29">
        <v>0</v>
      </c>
      <c r="AG170" s="29">
        <v>0</v>
      </c>
      <c r="AH170" s="29">
        <v>0</v>
      </c>
      <c r="AI170" s="29">
        <v>0</v>
      </c>
      <c r="AJ170" s="29">
        <v>0</v>
      </c>
      <c r="AK170" s="29">
        <v>0</v>
      </c>
      <c r="AL170" s="29">
        <v>0</v>
      </c>
      <c r="AM170" s="29">
        <v>0</v>
      </c>
      <c r="AN170" s="29">
        <v>0</v>
      </c>
      <c r="AO170" s="29">
        <v>0</v>
      </c>
      <c r="AP170" s="29">
        <v>0</v>
      </c>
      <c r="AQ170" s="29">
        <v>0</v>
      </c>
      <c r="AR170" s="29">
        <v>0</v>
      </c>
      <c r="AS170" s="29">
        <v>0</v>
      </c>
      <c r="AT170" s="29">
        <v>0</v>
      </c>
      <c r="AU170" s="29">
        <v>0</v>
      </c>
      <c r="AV170" s="29">
        <v>0</v>
      </c>
      <c r="AW170" s="29">
        <v>0</v>
      </c>
      <c r="AX170" s="29">
        <v>0</v>
      </c>
      <c r="AY170" s="29">
        <v>0</v>
      </c>
      <c r="AZ170" s="29">
        <v>0</v>
      </c>
      <c r="BA170" s="29">
        <v>0</v>
      </c>
      <c r="BB170" s="29">
        <v>0</v>
      </c>
      <c r="BC170" s="29">
        <v>0</v>
      </c>
      <c r="BD170" s="29">
        <v>0</v>
      </c>
      <c r="BE170" s="29">
        <v>0</v>
      </c>
      <c r="BG170" s="4">
        <f t="shared" si="19"/>
        <v>0</v>
      </c>
    </row>
    <row r="171" spans="3:59" x14ac:dyDescent="0.25">
      <c r="C171" s="28"/>
      <c r="D171" s="28"/>
      <c r="E171" s="28"/>
      <c r="G171" s="96"/>
      <c r="H171" s="29">
        <v>0</v>
      </c>
      <c r="I171" s="29">
        <v>0</v>
      </c>
      <c r="J171" s="29">
        <v>0</v>
      </c>
      <c r="K171" s="29">
        <v>0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0</v>
      </c>
      <c r="R171" s="29">
        <v>0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  <c r="AE171" s="29">
        <v>0</v>
      </c>
      <c r="AF171" s="29">
        <v>0</v>
      </c>
      <c r="AG171" s="29">
        <v>0</v>
      </c>
      <c r="AH171" s="29">
        <v>0</v>
      </c>
      <c r="AI171" s="29">
        <v>0</v>
      </c>
      <c r="AJ171" s="29">
        <v>0</v>
      </c>
      <c r="AK171" s="29">
        <v>0</v>
      </c>
      <c r="AL171" s="29">
        <v>0</v>
      </c>
      <c r="AM171" s="29">
        <v>0</v>
      </c>
      <c r="AN171" s="29">
        <v>0</v>
      </c>
      <c r="AO171" s="29">
        <v>0</v>
      </c>
      <c r="AP171" s="29">
        <v>0</v>
      </c>
      <c r="AQ171" s="29">
        <v>0</v>
      </c>
      <c r="AR171" s="29">
        <v>0</v>
      </c>
      <c r="AS171" s="29">
        <v>0</v>
      </c>
      <c r="AT171" s="29">
        <v>0</v>
      </c>
      <c r="AU171" s="29">
        <v>0</v>
      </c>
      <c r="AV171" s="29">
        <v>0</v>
      </c>
      <c r="AW171" s="29">
        <v>0</v>
      </c>
      <c r="AX171" s="29">
        <v>0</v>
      </c>
      <c r="AY171" s="29">
        <v>0</v>
      </c>
      <c r="AZ171" s="29">
        <v>0</v>
      </c>
      <c r="BA171" s="29">
        <v>0</v>
      </c>
      <c r="BB171" s="29">
        <v>0</v>
      </c>
      <c r="BC171" s="29">
        <v>0</v>
      </c>
      <c r="BD171" s="29">
        <v>0</v>
      </c>
      <c r="BE171" s="29">
        <v>0</v>
      </c>
      <c r="BG171" s="4">
        <f t="shared" si="19"/>
        <v>0</v>
      </c>
    </row>
    <row r="172" spans="3:59" x14ac:dyDescent="0.25">
      <c r="C172" s="28"/>
      <c r="D172" s="28"/>
      <c r="E172" s="28"/>
      <c r="G172" s="96"/>
      <c r="H172" s="29">
        <v>0</v>
      </c>
      <c r="I172" s="29">
        <v>0</v>
      </c>
      <c r="J172" s="29">
        <v>0</v>
      </c>
      <c r="K172" s="29">
        <v>0</v>
      </c>
      <c r="L172" s="29">
        <v>0</v>
      </c>
      <c r="M172" s="29">
        <v>0</v>
      </c>
      <c r="N172" s="29">
        <v>0</v>
      </c>
      <c r="O172" s="29">
        <v>0</v>
      </c>
      <c r="P172" s="29">
        <v>0</v>
      </c>
      <c r="Q172" s="29">
        <v>0</v>
      </c>
      <c r="R172" s="29">
        <v>0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  <c r="AE172" s="29">
        <v>0</v>
      </c>
      <c r="AF172" s="29">
        <v>0</v>
      </c>
      <c r="AG172" s="29">
        <v>0</v>
      </c>
      <c r="AH172" s="29">
        <v>0</v>
      </c>
      <c r="AI172" s="29">
        <v>0</v>
      </c>
      <c r="AJ172" s="29">
        <v>0</v>
      </c>
      <c r="AK172" s="29">
        <v>0</v>
      </c>
      <c r="AL172" s="29">
        <v>0</v>
      </c>
      <c r="AM172" s="29">
        <v>0</v>
      </c>
      <c r="AN172" s="29">
        <v>0</v>
      </c>
      <c r="AO172" s="29">
        <v>0</v>
      </c>
      <c r="AP172" s="29">
        <v>0</v>
      </c>
      <c r="AQ172" s="29">
        <v>0</v>
      </c>
      <c r="AR172" s="29">
        <v>0</v>
      </c>
      <c r="AS172" s="29">
        <v>0</v>
      </c>
      <c r="AT172" s="29">
        <v>0</v>
      </c>
      <c r="AU172" s="29">
        <v>0</v>
      </c>
      <c r="AV172" s="29">
        <v>0</v>
      </c>
      <c r="AW172" s="29">
        <v>0</v>
      </c>
      <c r="AX172" s="29">
        <v>0</v>
      </c>
      <c r="AY172" s="29">
        <v>0</v>
      </c>
      <c r="AZ172" s="29">
        <v>0</v>
      </c>
      <c r="BA172" s="29">
        <v>0</v>
      </c>
      <c r="BB172" s="29">
        <v>0</v>
      </c>
      <c r="BC172" s="29">
        <v>0</v>
      </c>
      <c r="BD172" s="29">
        <v>0</v>
      </c>
      <c r="BE172" s="29">
        <v>0</v>
      </c>
      <c r="BG172" s="4">
        <f t="shared" si="19"/>
        <v>0</v>
      </c>
    </row>
    <row r="173" spans="3:59" x14ac:dyDescent="0.25">
      <c r="C173" s="28"/>
      <c r="D173" s="28"/>
      <c r="E173" s="28"/>
      <c r="G173" s="96"/>
      <c r="H173" s="29">
        <v>0</v>
      </c>
      <c r="I173" s="29">
        <v>0</v>
      </c>
      <c r="J173" s="29">
        <v>0</v>
      </c>
      <c r="K173" s="29">
        <v>0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0</v>
      </c>
      <c r="R173" s="29">
        <v>0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  <c r="AE173" s="29">
        <v>0</v>
      </c>
      <c r="AF173" s="29">
        <v>0</v>
      </c>
      <c r="AG173" s="29">
        <v>0</v>
      </c>
      <c r="AH173" s="29">
        <v>0</v>
      </c>
      <c r="AI173" s="29">
        <v>0</v>
      </c>
      <c r="AJ173" s="29">
        <v>0</v>
      </c>
      <c r="AK173" s="29">
        <v>0</v>
      </c>
      <c r="AL173" s="29">
        <v>0</v>
      </c>
      <c r="AM173" s="29">
        <v>0</v>
      </c>
      <c r="AN173" s="29">
        <v>0</v>
      </c>
      <c r="AO173" s="29">
        <v>0</v>
      </c>
      <c r="AP173" s="29">
        <v>0</v>
      </c>
      <c r="AQ173" s="29">
        <v>0</v>
      </c>
      <c r="AR173" s="29">
        <v>0</v>
      </c>
      <c r="AS173" s="29">
        <v>0</v>
      </c>
      <c r="AT173" s="29">
        <v>0</v>
      </c>
      <c r="AU173" s="29">
        <v>0</v>
      </c>
      <c r="AV173" s="29">
        <v>0</v>
      </c>
      <c r="AW173" s="29">
        <v>0</v>
      </c>
      <c r="AX173" s="29">
        <v>0</v>
      </c>
      <c r="AY173" s="29">
        <v>0</v>
      </c>
      <c r="AZ173" s="29">
        <v>0</v>
      </c>
      <c r="BA173" s="29">
        <v>0</v>
      </c>
      <c r="BB173" s="29">
        <v>0</v>
      </c>
      <c r="BC173" s="29">
        <v>0</v>
      </c>
      <c r="BD173" s="29">
        <v>0</v>
      </c>
      <c r="BE173" s="29">
        <v>0</v>
      </c>
      <c r="BG173" s="4">
        <f t="shared" si="19"/>
        <v>0</v>
      </c>
    </row>
    <row r="174" spans="3:59" x14ac:dyDescent="0.25">
      <c r="C174" s="28"/>
      <c r="D174" s="28"/>
      <c r="E174" s="28"/>
      <c r="G174" s="96"/>
      <c r="H174" s="29">
        <v>0</v>
      </c>
      <c r="I174" s="29">
        <v>0</v>
      </c>
      <c r="J174" s="29">
        <v>0</v>
      </c>
      <c r="K174" s="29">
        <v>0</v>
      </c>
      <c r="L174" s="29">
        <v>0</v>
      </c>
      <c r="M174" s="29">
        <v>0</v>
      </c>
      <c r="N174" s="29">
        <v>0</v>
      </c>
      <c r="O174" s="29">
        <v>0</v>
      </c>
      <c r="P174" s="29">
        <v>0</v>
      </c>
      <c r="Q174" s="29">
        <v>0</v>
      </c>
      <c r="R174" s="29">
        <v>0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  <c r="AE174" s="29">
        <v>0</v>
      </c>
      <c r="AF174" s="29">
        <v>0</v>
      </c>
      <c r="AG174" s="29">
        <v>0</v>
      </c>
      <c r="AH174" s="29">
        <v>0</v>
      </c>
      <c r="AI174" s="29">
        <v>0</v>
      </c>
      <c r="AJ174" s="29">
        <v>0</v>
      </c>
      <c r="AK174" s="29">
        <v>0</v>
      </c>
      <c r="AL174" s="29">
        <v>0</v>
      </c>
      <c r="AM174" s="29">
        <v>0</v>
      </c>
      <c r="AN174" s="29">
        <v>0</v>
      </c>
      <c r="AO174" s="29">
        <v>0</v>
      </c>
      <c r="AP174" s="29">
        <v>0</v>
      </c>
      <c r="AQ174" s="29">
        <v>0</v>
      </c>
      <c r="AR174" s="29">
        <v>0</v>
      </c>
      <c r="AS174" s="29">
        <v>0</v>
      </c>
      <c r="AT174" s="29">
        <v>0</v>
      </c>
      <c r="AU174" s="29">
        <v>0</v>
      </c>
      <c r="AV174" s="29">
        <v>0</v>
      </c>
      <c r="AW174" s="29">
        <v>0</v>
      </c>
      <c r="AX174" s="29">
        <v>0</v>
      </c>
      <c r="AY174" s="29">
        <v>0</v>
      </c>
      <c r="AZ174" s="29">
        <v>0</v>
      </c>
      <c r="BA174" s="29">
        <v>0</v>
      </c>
      <c r="BB174" s="29">
        <v>0</v>
      </c>
      <c r="BC174" s="29">
        <v>0</v>
      </c>
      <c r="BD174" s="29">
        <v>0</v>
      </c>
      <c r="BE174" s="29">
        <v>0</v>
      </c>
      <c r="BG174" s="4">
        <f t="shared" si="19"/>
        <v>0</v>
      </c>
    </row>
    <row r="175" spans="3:59" x14ac:dyDescent="0.25">
      <c r="C175" s="28"/>
      <c r="D175" s="28"/>
      <c r="E175" s="28"/>
      <c r="G175" s="96"/>
      <c r="H175" s="29">
        <v>0</v>
      </c>
      <c r="I175" s="29">
        <v>0</v>
      </c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G175" s="4"/>
    </row>
    <row r="176" spans="3:59" x14ac:dyDescent="0.25">
      <c r="C176" s="28"/>
      <c r="D176" s="28"/>
      <c r="E176" s="28"/>
      <c r="G176" s="96"/>
      <c r="H176" s="29">
        <v>0</v>
      </c>
      <c r="I176" s="29">
        <v>0</v>
      </c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G176" s="4"/>
    </row>
    <row r="177" spans="3:59" x14ac:dyDescent="0.25">
      <c r="C177" s="28"/>
      <c r="D177" s="28"/>
      <c r="E177" s="28"/>
      <c r="G177" s="96"/>
      <c r="H177" s="29">
        <v>0</v>
      </c>
      <c r="I177" s="29">
        <v>0</v>
      </c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G177" s="4"/>
    </row>
    <row r="178" spans="3:59" x14ac:dyDescent="0.25">
      <c r="C178" s="28"/>
      <c r="D178" s="28"/>
      <c r="E178" s="28"/>
      <c r="G178" s="96"/>
      <c r="H178" s="29">
        <v>0</v>
      </c>
      <c r="I178" s="29">
        <v>0</v>
      </c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G178" s="4"/>
    </row>
    <row r="179" spans="3:59" x14ac:dyDescent="0.25">
      <c r="C179" s="28"/>
      <c r="D179" s="28"/>
      <c r="E179" s="28"/>
      <c r="G179" s="96"/>
      <c r="H179" s="29">
        <v>0</v>
      </c>
      <c r="I179" s="29">
        <v>0</v>
      </c>
      <c r="J179" s="29">
        <v>0</v>
      </c>
      <c r="K179" s="29">
        <v>0</v>
      </c>
      <c r="L179" s="29">
        <v>0</v>
      </c>
      <c r="M179" s="29">
        <v>0</v>
      </c>
      <c r="N179" s="29">
        <v>0</v>
      </c>
      <c r="O179" s="29">
        <v>0</v>
      </c>
      <c r="P179" s="29">
        <v>0</v>
      </c>
      <c r="Q179" s="29">
        <v>0</v>
      </c>
      <c r="R179" s="29">
        <v>0</v>
      </c>
      <c r="S179" s="29">
        <v>0</v>
      </c>
      <c r="T179" s="29">
        <v>0</v>
      </c>
      <c r="U179" s="29">
        <v>0</v>
      </c>
      <c r="V179" s="29">
        <v>0</v>
      </c>
      <c r="W179" s="29">
        <v>0</v>
      </c>
      <c r="X179" s="29">
        <v>0</v>
      </c>
      <c r="Y179" s="29">
        <v>0</v>
      </c>
      <c r="Z179" s="29">
        <v>0</v>
      </c>
      <c r="AA179" s="29">
        <v>0</v>
      </c>
      <c r="AB179" s="29">
        <v>0</v>
      </c>
      <c r="AC179" s="29">
        <v>0</v>
      </c>
      <c r="AD179" s="29">
        <v>0</v>
      </c>
      <c r="AE179" s="29">
        <v>0</v>
      </c>
      <c r="AF179" s="29">
        <v>0</v>
      </c>
      <c r="AG179" s="29">
        <v>0</v>
      </c>
      <c r="AH179" s="29">
        <v>0</v>
      </c>
      <c r="AI179" s="29">
        <v>0</v>
      </c>
      <c r="AJ179" s="29">
        <v>0</v>
      </c>
      <c r="AK179" s="29">
        <v>0</v>
      </c>
      <c r="AL179" s="29">
        <v>0</v>
      </c>
      <c r="AM179" s="29">
        <v>0</v>
      </c>
      <c r="AN179" s="29">
        <v>0</v>
      </c>
      <c r="AO179" s="29">
        <v>0</v>
      </c>
      <c r="AP179" s="29">
        <v>0</v>
      </c>
      <c r="AQ179" s="29">
        <v>0</v>
      </c>
      <c r="AR179" s="29">
        <v>0</v>
      </c>
      <c r="AS179" s="29">
        <v>0</v>
      </c>
      <c r="AT179" s="29">
        <v>0</v>
      </c>
      <c r="AU179" s="29">
        <v>0</v>
      </c>
      <c r="AV179" s="29">
        <v>0</v>
      </c>
      <c r="AW179" s="29">
        <v>0</v>
      </c>
      <c r="AX179" s="29">
        <v>0</v>
      </c>
      <c r="AY179" s="29">
        <v>0</v>
      </c>
      <c r="AZ179" s="29">
        <v>0</v>
      </c>
      <c r="BA179" s="29">
        <v>0</v>
      </c>
      <c r="BB179" s="29">
        <v>0</v>
      </c>
      <c r="BC179" s="29">
        <v>0</v>
      </c>
      <c r="BD179" s="29">
        <v>0</v>
      </c>
      <c r="BE179" s="29">
        <v>0</v>
      </c>
      <c r="BG179" s="4">
        <f t="shared" si="19"/>
        <v>0</v>
      </c>
    </row>
    <row r="180" spans="3:59" x14ac:dyDescent="0.25">
      <c r="C180" s="28"/>
      <c r="D180" s="28"/>
      <c r="E180" s="28"/>
      <c r="G180" s="96"/>
      <c r="H180" s="29">
        <v>0</v>
      </c>
      <c r="I180" s="29">
        <v>0</v>
      </c>
      <c r="J180" s="29">
        <v>0</v>
      </c>
      <c r="K180" s="29">
        <v>0</v>
      </c>
      <c r="L180" s="29">
        <v>0</v>
      </c>
      <c r="M180" s="29">
        <v>0</v>
      </c>
      <c r="N180" s="29">
        <v>0</v>
      </c>
      <c r="O180" s="29">
        <v>0</v>
      </c>
      <c r="P180" s="29">
        <v>0</v>
      </c>
      <c r="Q180" s="29">
        <v>0</v>
      </c>
      <c r="R180" s="29">
        <v>0</v>
      </c>
      <c r="S180" s="29">
        <v>0</v>
      </c>
      <c r="T180" s="29">
        <v>0</v>
      </c>
      <c r="U180" s="29">
        <v>0</v>
      </c>
      <c r="V180" s="29">
        <v>0</v>
      </c>
      <c r="W180" s="29">
        <v>0</v>
      </c>
      <c r="X180" s="29">
        <v>0</v>
      </c>
      <c r="Y180" s="29">
        <v>0</v>
      </c>
      <c r="Z180" s="29">
        <v>0</v>
      </c>
      <c r="AA180" s="29">
        <v>0</v>
      </c>
      <c r="AB180" s="29">
        <v>0</v>
      </c>
      <c r="AC180" s="29">
        <v>0</v>
      </c>
      <c r="AD180" s="29">
        <v>0</v>
      </c>
      <c r="AE180" s="29">
        <v>0</v>
      </c>
      <c r="AF180" s="29">
        <v>0</v>
      </c>
      <c r="AG180" s="29">
        <v>0</v>
      </c>
      <c r="AH180" s="29">
        <v>0</v>
      </c>
      <c r="AI180" s="29">
        <v>0</v>
      </c>
      <c r="AJ180" s="29">
        <v>0</v>
      </c>
      <c r="AK180" s="29">
        <v>0</v>
      </c>
      <c r="AL180" s="29">
        <v>0</v>
      </c>
      <c r="AM180" s="29">
        <v>0</v>
      </c>
      <c r="AN180" s="29">
        <v>0</v>
      </c>
      <c r="AO180" s="29">
        <v>0</v>
      </c>
      <c r="AP180" s="29">
        <v>0</v>
      </c>
      <c r="AQ180" s="29">
        <v>0</v>
      </c>
      <c r="AR180" s="29">
        <v>0</v>
      </c>
      <c r="AS180" s="29">
        <v>0</v>
      </c>
      <c r="AT180" s="29">
        <v>0</v>
      </c>
      <c r="AU180" s="29">
        <v>0</v>
      </c>
      <c r="AV180" s="29">
        <v>0</v>
      </c>
      <c r="AW180" s="29">
        <v>0</v>
      </c>
      <c r="AX180" s="29">
        <v>0</v>
      </c>
      <c r="AY180" s="29">
        <v>0</v>
      </c>
      <c r="AZ180" s="29">
        <v>0</v>
      </c>
      <c r="BA180" s="29">
        <v>0</v>
      </c>
      <c r="BB180" s="29">
        <v>0</v>
      </c>
      <c r="BC180" s="29">
        <v>0</v>
      </c>
      <c r="BD180" s="29">
        <v>0</v>
      </c>
      <c r="BE180" s="29">
        <v>0</v>
      </c>
      <c r="BG180" s="4">
        <f t="shared" si="19"/>
        <v>0</v>
      </c>
    </row>
    <row r="181" spans="3:59" x14ac:dyDescent="0.25">
      <c r="C181" s="28"/>
      <c r="D181" s="28"/>
      <c r="E181" s="28"/>
      <c r="G181" s="96"/>
      <c r="H181" s="29">
        <v>0</v>
      </c>
      <c r="I181" s="29">
        <v>0</v>
      </c>
      <c r="J181" s="29">
        <v>0</v>
      </c>
      <c r="K181" s="29">
        <v>0</v>
      </c>
      <c r="L181" s="29">
        <v>0</v>
      </c>
      <c r="M181" s="29">
        <v>0</v>
      </c>
      <c r="N181" s="29">
        <v>0</v>
      </c>
      <c r="O181" s="29">
        <v>0</v>
      </c>
      <c r="P181" s="29">
        <v>0</v>
      </c>
      <c r="Q181" s="29">
        <v>0</v>
      </c>
      <c r="R181" s="29">
        <v>0</v>
      </c>
      <c r="S181" s="29">
        <v>0</v>
      </c>
      <c r="T181" s="29">
        <v>0</v>
      </c>
      <c r="U181" s="29">
        <v>0</v>
      </c>
      <c r="V181" s="29">
        <v>0</v>
      </c>
      <c r="W181" s="29">
        <v>0</v>
      </c>
      <c r="X181" s="29">
        <v>0</v>
      </c>
      <c r="Y181" s="29">
        <v>0</v>
      </c>
      <c r="Z181" s="29">
        <v>0</v>
      </c>
      <c r="AA181" s="29">
        <v>0</v>
      </c>
      <c r="AB181" s="29">
        <v>0</v>
      </c>
      <c r="AC181" s="29">
        <v>0</v>
      </c>
      <c r="AD181" s="29">
        <v>0</v>
      </c>
      <c r="AE181" s="29">
        <v>0</v>
      </c>
      <c r="AF181" s="29">
        <v>0</v>
      </c>
      <c r="AG181" s="29">
        <v>0</v>
      </c>
      <c r="AH181" s="29">
        <v>0</v>
      </c>
      <c r="AI181" s="29">
        <v>0</v>
      </c>
      <c r="AJ181" s="29">
        <v>0</v>
      </c>
      <c r="AK181" s="29">
        <v>0</v>
      </c>
      <c r="AL181" s="29">
        <v>0</v>
      </c>
      <c r="AM181" s="29">
        <v>0</v>
      </c>
      <c r="AN181" s="29">
        <v>0</v>
      </c>
      <c r="AO181" s="29">
        <v>0</v>
      </c>
      <c r="AP181" s="29">
        <v>0</v>
      </c>
      <c r="AQ181" s="29">
        <v>0</v>
      </c>
      <c r="AR181" s="29">
        <v>0</v>
      </c>
      <c r="AS181" s="29">
        <v>0</v>
      </c>
      <c r="AT181" s="29">
        <v>0</v>
      </c>
      <c r="AU181" s="29">
        <v>0</v>
      </c>
      <c r="AV181" s="29">
        <v>0</v>
      </c>
      <c r="AW181" s="29">
        <v>0</v>
      </c>
      <c r="AX181" s="29">
        <v>0</v>
      </c>
      <c r="AY181" s="29">
        <v>0</v>
      </c>
      <c r="AZ181" s="29">
        <v>0</v>
      </c>
      <c r="BA181" s="29">
        <v>0</v>
      </c>
      <c r="BB181" s="29">
        <v>0</v>
      </c>
      <c r="BC181" s="29">
        <v>0</v>
      </c>
      <c r="BD181" s="29">
        <v>0</v>
      </c>
      <c r="BE181" s="29">
        <v>0</v>
      </c>
      <c r="BG181" s="4">
        <f t="shared" si="19"/>
        <v>0</v>
      </c>
    </row>
    <row r="182" spans="3:59" x14ac:dyDescent="0.25">
      <c r="C182" s="28"/>
      <c r="D182" s="28"/>
      <c r="E182" s="28"/>
      <c r="G182" s="96"/>
      <c r="H182" s="29">
        <v>0</v>
      </c>
      <c r="I182" s="29">
        <v>0</v>
      </c>
      <c r="J182" s="29">
        <v>0</v>
      </c>
      <c r="K182" s="29">
        <v>0</v>
      </c>
      <c r="L182" s="29">
        <v>0</v>
      </c>
      <c r="M182" s="29">
        <v>0</v>
      </c>
      <c r="N182" s="29">
        <v>0</v>
      </c>
      <c r="O182" s="29">
        <v>0</v>
      </c>
      <c r="P182" s="29">
        <v>0</v>
      </c>
      <c r="Q182" s="29">
        <v>0</v>
      </c>
      <c r="R182" s="29">
        <v>0</v>
      </c>
      <c r="S182" s="29">
        <v>0</v>
      </c>
      <c r="T182" s="29">
        <v>0</v>
      </c>
      <c r="U182" s="29">
        <v>0</v>
      </c>
      <c r="V182" s="29">
        <v>0</v>
      </c>
      <c r="W182" s="29">
        <v>0</v>
      </c>
      <c r="X182" s="29">
        <v>0</v>
      </c>
      <c r="Y182" s="29">
        <v>0</v>
      </c>
      <c r="Z182" s="29">
        <v>0</v>
      </c>
      <c r="AA182" s="29">
        <v>0</v>
      </c>
      <c r="AB182" s="29">
        <v>0</v>
      </c>
      <c r="AC182" s="29">
        <v>0</v>
      </c>
      <c r="AD182" s="29">
        <v>0</v>
      </c>
      <c r="AE182" s="29">
        <v>0</v>
      </c>
      <c r="AF182" s="29">
        <v>0</v>
      </c>
      <c r="AG182" s="29">
        <v>0</v>
      </c>
      <c r="AH182" s="29">
        <v>0</v>
      </c>
      <c r="AI182" s="29">
        <v>0</v>
      </c>
      <c r="AJ182" s="29">
        <v>0</v>
      </c>
      <c r="AK182" s="29">
        <v>0</v>
      </c>
      <c r="AL182" s="29">
        <v>0</v>
      </c>
      <c r="AM182" s="29">
        <v>0</v>
      </c>
      <c r="AN182" s="29">
        <v>0</v>
      </c>
      <c r="AO182" s="29">
        <v>0</v>
      </c>
      <c r="AP182" s="29">
        <v>0</v>
      </c>
      <c r="AQ182" s="29">
        <v>0</v>
      </c>
      <c r="AR182" s="29">
        <v>0</v>
      </c>
      <c r="AS182" s="29">
        <v>0</v>
      </c>
      <c r="AT182" s="29">
        <v>0</v>
      </c>
      <c r="AU182" s="29">
        <v>0</v>
      </c>
      <c r="AV182" s="29">
        <v>0</v>
      </c>
      <c r="AW182" s="29">
        <v>0</v>
      </c>
      <c r="AX182" s="29">
        <v>0</v>
      </c>
      <c r="AY182" s="29">
        <v>0</v>
      </c>
      <c r="AZ182" s="29">
        <v>0</v>
      </c>
      <c r="BA182" s="29">
        <v>0</v>
      </c>
      <c r="BB182" s="29">
        <v>0</v>
      </c>
      <c r="BC182" s="29">
        <v>0</v>
      </c>
      <c r="BD182" s="29">
        <v>0</v>
      </c>
      <c r="BE182" s="29">
        <v>0</v>
      </c>
      <c r="BG182" s="4">
        <f t="shared" si="19"/>
        <v>0</v>
      </c>
    </row>
    <row r="183" spans="3:59" x14ac:dyDescent="0.25">
      <c r="C183" s="6" t="s">
        <v>7</v>
      </c>
      <c r="D183" s="89"/>
      <c r="E183" s="89"/>
      <c r="F183" s="53"/>
      <c r="G183" s="40"/>
      <c r="H183" s="3">
        <f>SUM(H162:H182)</f>
        <v>0</v>
      </c>
      <c r="I183" s="3">
        <f t="shared" ref="I183:AI183" si="20">SUM(I162:I182)</f>
        <v>0</v>
      </c>
      <c r="J183" s="3">
        <f t="shared" si="20"/>
        <v>0</v>
      </c>
      <c r="K183" s="3">
        <f t="shared" si="20"/>
        <v>0</v>
      </c>
      <c r="L183" s="3">
        <f t="shared" si="20"/>
        <v>0</v>
      </c>
      <c r="M183" s="3">
        <f t="shared" si="20"/>
        <v>0</v>
      </c>
      <c r="N183" s="3">
        <f t="shared" si="20"/>
        <v>0</v>
      </c>
      <c r="O183" s="3">
        <f t="shared" si="20"/>
        <v>0</v>
      </c>
      <c r="P183" s="3">
        <f t="shared" si="20"/>
        <v>0</v>
      </c>
      <c r="Q183" s="3">
        <f t="shared" si="20"/>
        <v>0</v>
      </c>
      <c r="R183" s="3">
        <f t="shared" si="20"/>
        <v>0</v>
      </c>
      <c r="S183" s="3">
        <f t="shared" si="20"/>
        <v>0</v>
      </c>
      <c r="T183" s="3">
        <f t="shared" si="20"/>
        <v>0</v>
      </c>
      <c r="U183" s="3">
        <f t="shared" si="20"/>
        <v>0</v>
      </c>
      <c r="V183" s="3">
        <f t="shared" si="20"/>
        <v>0</v>
      </c>
      <c r="W183" s="3">
        <f t="shared" si="20"/>
        <v>0</v>
      </c>
      <c r="X183" s="3">
        <f t="shared" si="20"/>
        <v>0</v>
      </c>
      <c r="Y183" s="3">
        <f t="shared" si="20"/>
        <v>0</v>
      </c>
      <c r="Z183" s="3">
        <f t="shared" si="20"/>
        <v>0</v>
      </c>
      <c r="AA183" s="3">
        <f t="shared" si="20"/>
        <v>0</v>
      </c>
      <c r="AB183" s="3">
        <f t="shared" si="20"/>
        <v>0</v>
      </c>
      <c r="AC183" s="3">
        <f t="shared" si="20"/>
        <v>0</v>
      </c>
      <c r="AD183" s="3">
        <f t="shared" si="20"/>
        <v>0</v>
      </c>
      <c r="AE183" s="3">
        <f t="shared" si="20"/>
        <v>0</v>
      </c>
      <c r="AF183" s="3">
        <f t="shared" si="20"/>
        <v>0</v>
      </c>
      <c r="AG183" s="3">
        <f t="shared" si="20"/>
        <v>0</v>
      </c>
      <c r="AH183" s="3">
        <f t="shared" si="20"/>
        <v>0</v>
      </c>
      <c r="AI183" s="3">
        <f t="shared" si="20"/>
        <v>0</v>
      </c>
      <c r="AJ183" s="3">
        <f t="shared" ref="AJ183:BE183" si="21">SUM(AJ162:AJ182)</f>
        <v>0</v>
      </c>
      <c r="AK183" s="3">
        <f t="shared" si="21"/>
        <v>0</v>
      </c>
      <c r="AL183" s="3">
        <f t="shared" si="21"/>
        <v>0</v>
      </c>
      <c r="AM183" s="3">
        <f t="shared" si="21"/>
        <v>0</v>
      </c>
      <c r="AN183" s="3">
        <f t="shared" si="21"/>
        <v>0</v>
      </c>
      <c r="AO183" s="3">
        <f t="shared" si="21"/>
        <v>0</v>
      </c>
      <c r="AP183" s="3">
        <f t="shared" si="21"/>
        <v>0</v>
      </c>
      <c r="AQ183" s="3">
        <f t="shared" si="21"/>
        <v>0</v>
      </c>
      <c r="AR183" s="3">
        <f t="shared" si="21"/>
        <v>0</v>
      </c>
      <c r="AS183" s="3">
        <f t="shared" si="21"/>
        <v>0</v>
      </c>
      <c r="AT183" s="3">
        <f t="shared" si="21"/>
        <v>0</v>
      </c>
      <c r="AU183" s="3">
        <f t="shared" si="21"/>
        <v>0</v>
      </c>
      <c r="AV183" s="3">
        <f t="shared" si="21"/>
        <v>0</v>
      </c>
      <c r="AW183" s="3">
        <f t="shared" si="21"/>
        <v>0</v>
      </c>
      <c r="AX183" s="3">
        <f t="shared" si="21"/>
        <v>0</v>
      </c>
      <c r="AY183" s="3">
        <f t="shared" si="21"/>
        <v>0</v>
      </c>
      <c r="AZ183" s="3">
        <f t="shared" si="21"/>
        <v>0</v>
      </c>
      <c r="BA183" s="3">
        <f t="shared" si="21"/>
        <v>0</v>
      </c>
      <c r="BB183" s="3">
        <f t="shared" si="21"/>
        <v>0</v>
      </c>
      <c r="BC183" s="3">
        <f t="shared" si="21"/>
        <v>0</v>
      </c>
      <c r="BD183" s="3">
        <f t="shared" si="21"/>
        <v>0</v>
      </c>
      <c r="BE183" s="3">
        <f t="shared" si="21"/>
        <v>0</v>
      </c>
      <c r="BG183" s="3">
        <f t="shared" si="19"/>
        <v>0</v>
      </c>
    </row>
    <row r="184" spans="3:59" x14ac:dyDescent="0.25"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G184" s="4"/>
    </row>
    <row r="185" spans="3:59" ht="15.75" thickBot="1" x14ac:dyDescent="0.3">
      <c r="C185" s="59" t="s">
        <v>8</v>
      </c>
      <c r="D185" s="59"/>
      <c r="E185" s="59"/>
      <c r="H185" s="60" t="e">
        <f>H136-H159-H183</f>
        <v>#VALUE!</v>
      </c>
      <c r="I185" s="60" t="e">
        <f t="shared" ref="I185:AI185" si="22">I136-I159-I183</f>
        <v>#VALUE!</v>
      </c>
      <c r="J185" s="60" t="e">
        <f t="shared" si="22"/>
        <v>#VALUE!</v>
      </c>
      <c r="K185" s="60" t="e">
        <f t="shared" si="22"/>
        <v>#VALUE!</v>
      </c>
      <c r="L185" s="60" t="e">
        <f>L136-L159-L183</f>
        <v>#VALUE!</v>
      </c>
      <c r="M185" s="60" t="e">
        <f t="shared" si="22"/>
        <v>#VALUE!</v>
      </c>
      <c r="N185" s="60" t="e">
        <f t="shared" si="22"/>
        <v>#VALUE!</v>
      </c>
      <c r="O185" s="60" t="e">
        <f t="shared" si="22"/>
        <v>#VALUE!</v>
      </c>
      <c r="P185" s="60" t="e">
        <f t="shared" si="22"/>
        <v>#VALUE!</v>
      </c>
      <c r="Q185" s="60" t="e">
        <f t="shared" si="22"/>
        <v>#VALUE!</v>
      </c>
      <c r="R185" s="60" t="e">
        <f t="shared" si="22"/>
        <v>#VALUE!</v>
      </c>
      <c r="S185" s="60" t="e">
        <f t="shared" si="22"/>
        <v>#VALUE!</v>
      </c>
      <c r="T185" s="60" t="e">
        <f t="shared" si="22"/>
        <v>#VALUE!</v>
      </c>
      <c r="U185" s="60" t="e">
        <f t="shared" si="22"/>
        <v>#VALUE!</v>
      </c>
      <c r="V185" s="60" t="e">
        <f t="shared" si="22"/>
        <v>#VALUE!</v>
      </c>
      <c r="W185" s="60" t="e">
        <f t="shared" si="22"/>
        <v>#VALUE!</v>
      </c>
      <c r="X185" s="60" t="e">
        <f t="shared" si="22"/>
        <v>#VALUE!</v>
      </c>
      <c r="Y185" s="60" t="e">
        <f t="shared" si="22"/>
        <v>#VALUE!</v>
      </c>
      <c r="Z185" s="60" t="e">
        <f t="shared" si="22"/>
        <v>#VALUE!</v>
      </c>
      <c r="AA185" s="60" t="e">
        <f t="shared" si="22"/>
        <v>#VALUE!</v>
      </c>
      <c r="AB185" s="60" t="e">
        <f t="shared" si="22"/>
        <v>#VALUE!</v>
      </c>
      <c r="AC185" s="60" t="e">
        <f t="shared" si="22"/>
        <v>#VALUE!</v>
      </c>
      <c r="AD185" s="60" t="e">
        <f t="shared" si="22"/>
        <v>#VALUE!</v>
      </c>
      <c r="AE185" s="60" t="e">
        <f t="shared" si="22"/>
        <v>#VALUE!</v>
      </c>
      <c r="AF185" s="60" t="e">
        <f t="shared" si="22"/>
        <v>#VALUE!</v>
      </c>
      <c r="AG185" s="60" t="e">
        <f t="shared" si="22"/>
        <v>#VALUE!</v>
      </c>
      <c r="AH185" s="60" t="e">
        <f t="shared" si="22"/>
        <v>#VALUE!</v>
      </c>
      <c r="AI185" s="60" t="e">
        <f t="shared" si="22"/>
        <v>#VALUE!</v>
      </c>
      <c r="AJ185" s="60" t="e">
        <f t="shared" ref="AJ185:BE185" si="23">AJ136-AJ159-AJ183</f>
        <v>#VALUE!</v>
      </c>
      <c r="AK185" s="60" t="e">
        <f t="shared" si="23"/>
        <v>#VALUE!</v>
      </c>
      <c r="AL185" s="60" t="e">
        <f t="shared" si="23"/>
        <v>#VALUE!</v>
      </c>
      <c r="AM185" s="60" t="e">
        <f t="shared" si="23"/>
        <v>#VALUE!</v>
      </c>
      <c r="AN185" s="60" t="e">
        <f t="shared" si="23"/>
        <v>#VALUE!</v>
      </c>
      <c r="AO185" s="60" t="e">
        <f t="shared" si="23"/>
        <v>#VALUE!</v>
      </c>
      <c r="AP185" s="60" t="e">
        <f t="shared" si="23"/>
        <v>#VALUE!</v>
      </c>
      <c r="AQ185" s="60" t="e">
        <f t="shared" si="23"/>
        <v>#VALUE!</v>
      </c>
      <c r="AR185" s="60" t="e">
        <f t="shared" si="23"/>
        <v>#VALUE!</v>
      </c>
      <c r="AS185" s="60" t="e">
        <f t="shared" si="23"/>
        <v>#VALUE!</v>
      </c>
      <c r="AT185" s="60" t="e">
        <f t="shared" si="23"/>
        <v>#VALUE!</v>
      </c>
      <c r="AU185" s="60" t="e">
        <f t="shared" si="23"/>
        <v>#VALUE!</v>
      </c>
      <c r="AV185" s="60" t="e">
        <f t="shared" si="23"/>
        <v>#VALUE!</v>
      </c>
      <c r="AW185" s="60" t="e">
        <f t="shared" si="23"/>
        <v>#VALUE!</v>
      </c>
      <c r="AX185" s="60" t="e">
        <f t="shared" si="23"/>
        <v>#VALUE!</v>
      </c>
      <c r="AY185" s="60" t="e">
        <f t="shared" si="23"/>
        <v>#VALUE!</v>
      </c>
      <c r="AZ185" s="60" t="e">
        <f t="shared" si="23"/>
        <v>#VALUE!</v>
      </c>
      <c r="BA185" s="60" t="e">
        <f t="shared" si="23"/>
        <v>#VALUE!</v>
      </c>
      <c r="BB185" s="60" t="e">
        <f t="shared" si="23"/>
        <v>#VALUE!</v>
      </c>
      <c r="BC185" s="60" t="e">
        <f t="shared" si="23"/>
        <v>#VALUE!</v>
      </c>
      <c r="BD185" s="60" t="e">
        <f t="shared" si="23"/>
        <v>#VALUE!</v>
      </c>
      <c r="BE185" s="60" t="e">
        <f t="shared" si="23"/>
        <v>#VALUE!</v>
      </c>
      <c r="BG185" s="3" t="e">
        <f t="shared" si="19"/>
        <v>#VALUE!</v>
      </c>
    </row>
    <row r="186" spans="3:59" x14ac:dyDescent="0.25"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</row>
    <row r="187" spans="3:59" x14ac:dyDescent="0.25"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</row>
  </sheetData>
  <sheetProtection algorithmName="SHA-512" hashValue="r+oqhvIdMVvE7Cti3vmfDVpXThcuGPgBIGVUVrF8VyHCqWWzYBLTsRrrtiV78vjoMMtF+hbYPl8842A5feM1rQ==" saltValue="q+1+QO++4JaP+W1lzrcm3A==" spinCount="100000" sheet="1" formatCells="0" formatColumns="0" formatRows="0" insertColumns="0" insertRows="0"/>
  <phoneticPr fontId="3" type="noConversion"/>
  <conditionalFormatting sqref="D97:BE97 C98:BE114">
    <cfRule type="expression" dxfId="6" priority="3">
      <formula>$C$97="SKAL IKKE FYLLES UT"</formula>
    </cfRule>
  </conditionalFormatting>
  <conditionalFormatting sqref="E125">
    <cfRule type="expression" dxfId="5" priority="2">
      <formula>$C$97="SKAL IKKE FYLLES UT"</formula>
    </cfRule>
  </conditionalFormatting>
  <conditionalFormatting sqref="E138">
    <cfRule type="expression" dxfId="4" priority="1">
      <formula>$C$97="SKAL IKKE FYLLES UT"</formula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2842B2B-0909-4233-B62D-4152AFEBA6EA}">
          <x14:formula1>
            <xm:f>'Lister (skjules)'!$C$3:$C$6</xm:f>
          </x14:formula1>
          <xm:sqref>E44:E94 E98:E113 E162:E182</xm:sqref>
        </x14:dataValidation>
        <x14:dataValidation type="list" allowBlank="1" showInputMessage="1" showErrorMessage="1" xr:uid="{1EB980EF-9F90-4785-858D-9DBBD8452649}">
          <x14:formula1>
            <xm:f>'Lister (skjules)'!$G$3:$G$4</xm:f>
          </x14:formula1>
          <xm:sqref>E6:E16 E126:E135</xm:sqref>
        </x14:dataValidation>
        <x14:dataValidation type="list" allowBlank="1" showInputMessage="1" showErrorMessage="1" xr:uid="{9B96EAA4-E40C-4699-A47A-68A867B7CAF1}">
          <x14:formula1>
            <xm:f>'Lister (skjules)'!$E$3:$E$8</xm:f>
          </x14:formula1>
          <xm:sqref>E20:E40 E139:E158</xm:sqref>
        </x14:dataValidation>
        <x14:dataValidation type="list" allowBlank="1" showInputMessage="1" showErrorMessage="1" xr:uid="{A4A0A937-D753-4C6B-BA11-6E9D95F27340}">
          <x14:formula1>
            <xm:f>'LES MEG'!$B$30:$B$37</xm:f>
          </x14:formula1>
          <xm:sqref>F44:F94 F98:F113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95C5-A6F3-4BAE-B024-99E6A7ED9D57}">
  <sheetPr codeName="Sheet4"/>
  <dimension ref="A1:CY80"/>
  <sheetViews>
    <sheetView showGridLines="0" showZeros="0" zoomScale="80" zoomScaleNormal="80" workbookViewId="0">
      <pane ySplit="19" topLeftCell="A20" activePane="bottomLeft" state="frozen"/>
      <selection pane="bottomLeft" activeCell="F14" sqref="F14"/>
    </sheetView>
  </sheetViews>
  <sheetFormatPr defaultColWidth="11.42578125" defaultRowHeight="15" x14ac:dyDescent="0.25"/>
  <cols>
    <col min="1" max="1" width="11.42578125" style="55"/>
    <col min="2" max="2" width="57.5703125" customWidth="1"/>
    <col min="3" max="3" width="25.28515625" customWidth="1"/>
    <col min="4" max="4" width="15.28515625" customWidth="1"/>
    <col min="5" max="53" width="15.140625" customWidth="1"/>
  </cols>
  <sheetData>
    <row r="1" spans="2:12" ht="5.0999999999999996" customHeight="1" x14ac:dyDescent="0.25"/>
    <row r="2" spans="2:12" ht="18.75" x14ac:dyDescent="0.3">
      <c r="B2" s="51" t="s">
        <v>39</v>
      </c>
      <c r="C2" s="5"/>
    </row>
    <row r="3" spans="2:12" x14ac:dyDescent="0.25">
      <c r="B3" t="s">
        <v>181</v>
      </c>
      <c r="C3" s="5"/>
    </row>
    <row r="5" spans="2:12" x14ac:dyDescent="0.25">
      <c r="B5" t="s">
        <v>122</v>
      </c>
      <c r="D5" s="108">
        <v>0</v>
      </c>
      <c r="E5" s="137" t="s">
        <v>157</v>
      </c>
    </row>
    <row r="6" spans="2:12" ht="14.45" customHeight="1" x14ac:dyDescent="0.25">
      <c r="B6" t="s">
        <v>112</v>
      </c>
      <c r="D6" s="3" t="str">
        <f>IF('LES MEG'!C22="","Se ark 'LES MEG'",SUM(D54:BA54))</f>
        <v>Se ark 'LES MEG'</v>
      </c>
      <c r="E6" s="136" t="s">
        <v>230</v>
      </c>
    </row>
    <row r="7" spans="2:12" x14ac:dyDescent="0.25">
      <c r="B7" t="s">
        <v>113</v>
      </c>
      <c r="D7" s="48">
        <v>0</v>
      </c>
      <c r="E7" s="136" t="s">
        <v>205</v>
      </c>
    </row>
    <row r="8" spans="2:12" x14ac:dyDescent="0.25">
      <c r="B8" t="s">
        <v>18</v>
      </c>
      <c r="D8" s="3" t="e">
        <f>D6*D7</f>
        <v>#VALUE!</v>
      </c>
      <c r="E8" s="137" t="s">
        <v>206</v>
      </c>
    </row>
    <row r="9" spans="2:12" x14ac:dyDescent="0.25">
      <c r="F9" s="4"/>
    </row>
    <row r="10" spans="2:12" ht="18.75" x14ac:dyDescent="0.3">
      <c r="B10" s="51" t="s">
        <v>180</v>
      </c>
      <c r="F10" s="4"/>
    </row>
    <row r="11" spans="2:12" ht="14.45" customHeight="1" x14ac:dyDescent="0.25">
      <c r="B11" t="s">
        <v>231</v>
      </c>
      <c r="F11" s="4"/>
    </row>
    <row r="12" spans="2:12" x14ac:dyDescent="0.25">
      <c r="F12" s="4"/>
    </row>
    <row r="13" spans="2:12" x14ac:dyDescent="0.25">
      <c r="B13" s="175"/>
      <c r="C13" s="176" t="s">
        <v>224</v>
      </c>
      <c r="D13" s="177" t="s">
        <v>0</v>
      </c>
      <c r="E13" s="178" t="s">
        <v>179</v>
      </c>
    </row>
    <row r="14" spans="2:12" x14ac:dyDescent="0.25">
      <c r="B14" s="46" t="s">
        <v>82</v>
      </c>
      <c r="C14" s="168" t="e">
        <f>D66</f>
        <v>#VALUE!</v>
      </c>
      <c r="D14" s="167" t="e">
        <f>D27</f>
        <v>#VALUE!</v>
      </c>
      <c r="E14" s="179" t="e">
        <f>D36</f>
        <v>#VALUE!</v>
      </c>
      <c r="H14" s="137"/>
    </row>
    <row r="15" spans="2:12" x14ac:dyDescent="0.25">
      <c r="B15" s="46" t="s">
        <v>17</v>
      </c>
      <c r="C15" s="168" t="e">
        <f>D71</f>
        <v>#VALUE!</v>
      </c>
      <c r="D15" s="166" t="s">
        <v>101</v>
      </c>
      <c r="E15" s="179" t="s">
        <v>101</v>
      </c>
      <c r="H15" s="137"/>
    </row>
    <row r="16" spans="2:12" x14ac:dyDescent="0.25">
      <c r="D16" s="4"/>
      <c r="E16" s="137"/>
      <c r="F16" s="4"/>
    </row>
    <row r="17" spans="1:103" ht="18.75" x14ac:dyDescent="0.3">
      <c r="B17" s="51" t="s">
        <v>207</v>
      </c>
      <c r="C17" s="5"/>
      <c r="D17" s="4"/>
    </row>
    <row r="18" spans="1:103" x14ac:dyDescent="0.25">
      <c r="B18" s="23" t="s">
        <v>5</v>
      </c>
      <c r="C18" s="23"/>
      <c r="D18" s="55">
        <f>'LES MEG'!C19</f>
        <v>0</v>
      </c>
      <c r="E18" s="55">
        <f>D18+1</f>
        <v>1</v>
      </c>
      <c r="F18" s="55">
        <f t="shared" ref="F18:AF18" si="0">E18+1</f>
        <v>2</v>
      </c>
      <c r="G18" s="55">
        <f t="shared" si="0"/>
        <v>3</v>
      </c>
      <c r="H18" s="55">
        <f t="shared" si="0"/>
        <v>4</v>
      </c>
      <c r="I18" s="55">
        <f t="shared" si="0"/>
        <v>5</v>
      </c>
      <c r="J18" s="55">
        <f t="shared" si="0"/>
        <v>6</v>
      </c>
      <c r="K18" s="55">
        <f t="shared" si="0"/>
        <v>7</v>
      </c>
      <c r="L18" s="55">
        <f t="shared" si="0"/>
        <v>8</v>
      </c>
      <c r="M18" s="55">
        <f t="shared" si="0"/>
        <v>9</v>
      </c>
      <c r="N18" s="55">
        <f t="shared" si="0"/>
        <v>10</v>
      </c>
      <c r="O18" s="55">
        <f t="shared" si="0"/>
        <v>11</v>
      </c>
      <c r="P18" s="55">
        <f t="shared" si="0"/>
        <v>12</v>
      </c>
      <c r="Q18" s="55">
        <f t="shared" si="0"/>
        <v>13</v>
      </c>
      <c r="R18" s="55">
        <f t="shared" si="0"/>
        <v>14</v>
      </c>
      <c r="S18" s="55">
        <f t="shared" si="0"/>
        <v>15</v>
      </c>
      <c r="T18" s="55">
        <f t="shared" si="0"/>
        <v>16</v>
      </c>
      <c r="U18" s="55">
        <f t="shared" si="0"/>
        <v>17</v>
      </c>
      <c r="V18" s="55">
        <f t="shared" si="0"/>
        <v>18</v>
      </c>
      <c r="W18" s="55">
        <f t="shared" si="0"/>
        <v>19</v>
      </c>
      <c r="X18" s="55">
        <f t="shared" si="0"/>
        <v>20</v>
      </c>
      <c r="Y18" s="55">
        <f t="shared" si="0"/>
        <v>21</v>
      </c>
      <c r="Z18" s="55">
        <f t="shared" si="0"/>
        <v>22</v>
      </c>
      <c r="AA18" s="55">
        <f t="shared" si="0"/>
        <v>23</v>
      </c>
      <c r="AB18" s="55">
        <f t="shared" si="0"/>
        <v>24</v>
      </c>
      <c r="AC18" s="55">
        <f t="shared" si="0"/>
        <v>25</v>
      </c>
      <c r="AD18" s="55">
        <f t="shared" si="0"/>
        <v>26</v>
      </c>
      <c r="AE18" s="55">
        <f t="shared" si="0"/>
        <v>27</v>
      </c>
      <c r="AF18" s="55">
        <f t="shared" si="0"/>
        <v>28</v>
      </c>
      <c r="AG18" s="55">
        <f t="shared" ref="AG18:BA18" si="1">AF18+1</f>
        <v>29</v>
      </c>
      <c r="AH18" s="55">
        <f t="shared" si="1"/>
        <v>30</v>
      </c>
      <c r="AI18" s="55">
        <f t="shared" si="1"/>
        <v>31</v>
      </c>
      <c r="AJ18" s="55">
        <f t="shared" si="1"/>
        <v>32</v>
      </c>
      <c r="AK18" s="55">
        <f t="shared" si="1"/>
        <v>33</v>
      </c>
      <c r="AL18" s="55">
        <f t="shared" si="1"/>
        <v>34</v>
      </c>
      <c r="AM18" s="55">
        <f t="shared" si="1"/>
        <v>35</v>
      </c>
      <c r="AN18" s="55">
        <f t="shared" si="1"/>
        <v>36</v>
      </c>
      <c r="AO18" s="55">
        <f t="shared" si="1"/>
        <v>37</v>
      </c>
      <c r="AP18" s="55">
        <f t="shared" si="1"/>
        <v>38</v>
      </c>
      <c r="AQ18" s="55">
        <f t="shared" si="1"/>
        <v>39</v>
      </c>
      <c r="AR18" s="55">
        <f t="shared" si="1"/>
        <v>40</v>
      </c>
      <c r="AS18" s="55">
        <f t="shared" si="1"/>
        <v>41</v>
      </c>
      <c r="AT18" s="55">
        <f t="shared" si="1"/>
        <v>42</v>
      </c>
      <c r="AU18" s="55">
        <f t="shared" si="1"/>
        <v>43</v>
      </c>
      <c r="AV18" s="55">
        <f t="shared" si="1"/>
        <v>44</v>
      </c>
      <c r="AW18" s="55">
        <f t="shared" si="1"/>
        <v>45</v>
      </c>
      <c r="AX18" s="55">
        <f t="shared" si="1"/>
        <v>46</v>
      </c>
      <c r="AY18" s="55">
        <f t="shared" si="1"/>
        <v>47</v>
      </c>
      <c r="AZ18" s="55">
        <f t="shared" si="1"/>
        <v>48</v>
      </c>
      <c r="BA18" s="55">
        <f t="shared" si="1"/>
        <v>49</v>
      </c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</row>
    <row r="19" spans="1:103" x14ac:dyDescent="0.25">
      <c r="B19" t="s">
        <v>161</v>
      </c>
      <c r="D19" s="182">
        <f>'(1) Detaljerte budsjetter'!H2</f>
        <v>0</v>
      </c>
      <c r="E19" s="182">
        <f>'(1) Detaljerte budsjetter'!I2</f>
        <v>1</v>
      </c>
      <c r="F19" s="182">
        <f>'(1) Detaljerte budsjetter'!J2</f>
        <v>2</v>
      </c>
      <c r="G19" s="182">
        <f>'(1) Detaljerte budsjetter'!K2</f>
        <v>3</v>
      </c>
      <c r="H19" s="182">
        <f>'(1) Detaljerte budsjetter'!L2</f>
        <v>4</v>
      </c>
      <c r="I19" s="182">
        <f>'(1) Detaljerte budsjetter'!M2</f>
        <v>5</v>
      </c>
      <c r="J19" s="182">
        <f>'(1) Detaljerte budsjetter'!N2</f>
        <v>6</v>
      </c>
      <c r="K19" s="182">
        <f>'(1) Detaljerte budsjetter'!O2</f>
        <v>7</v>
      </c>
      <c r="L19" s="182">
        <f>'(1) Detaljerte budsjetter'!P2</f>
        <v>8</v>
      </c>
      <c r="M19" s="182">
        <f>'(1) Detaljerte budsjetter'!Q2</f>
        <v>9</v>
      </c>
      <c r="N19" s="182">
        <f>'(1) Detaljerte budsjetter'!R2</f>
        <v>10</v>
      </c>
      <c r="O19" s="182">
        <f>'(1) Detaljerte budsjetter'!S2</f>
        <v>11</v>
      </c>
      <c r="P19" s="182">
        <f>'(1) Detaljerte budsjetter'!T2</f>
        <v>12</v>
      </c>
      <c r="Q19" s="182">
        <f>'(1) Detaljerte budsjetter'!U2</f>
        <v>13</v>
      </c>
      <c r="R19" s="182">
        <f>'(1) Detaljerte budsjetter'!V2</f>
        <v>14</v>
      </c>
      <c r="S19" s="182">
        <f>'(1) Detaljerte budsjetter'!W2</f>
        <v>15</v>
      </c>
      <c r="T19" s="182">
        <f>'(1) Detaljerte budsjetter'!X2</f>
        <v>16</v>
      </c>
      <c r="U19" s="182">
        <f>'(1) Detaljerte budsjetter'!Y2</f>
        <v>17</v>
      </c>
      <c r="V19" s="182">
        <f>'(1) Detaljerte budsjetter'!Z2</f>
        <v>18</v>
      </c>
      <c r="W19" s="182">
        <f>'(1) Detaljerte budsjetter'!AA2</f>
        <v>19</v>
      </c>
      <c r="X19" s="182">
        <f>'(1) Detaljerte budsjetter'!AB2</f>
        <v>20</v>
      </c>
      <c r="Y19" s="182">
        <f>'(1) Detaljerte budsjetter'!AC2</f>
        <v>21</v>
      </c>
      <c r="Z19" s="182">
        <f>'(1) Detaljerte budsjetter'!AD2</f>
        <v>22</v>
      </c>
      <c r="AA19" s="182">
        <f>'(1) Detaljerte budsjetter'!AE2</f>
        <v>23</v>
      </c>
      <c r="AB19" s="182">
        <f>'(1) Detaljerte budsjetter'!AF2</f>
        <v>24</v>
      </c>
      <c r="AC19" s="182">
        <f>'(1) Detaljerte budsjetter'!AG2</f>
        <v>25</v>
      </c>
      <c r="AD19" s="182">
        <f>'(1) Detaljerte budsjetter'!AH2</f>
        <v>26</v>
      </c>
      <c r="AE19" s="182">
        <f>'(1) Detaljerte budsjetter'!AI2</f>
        <v>27</v>
      </c>
      <c r="AF19" s="182">
        <f>'(1) Detaljerte budsjetter'!AJ2</f>
        <v>28</v>
      </c>
      <c r="AG19" s="182">
        <f>'(1) Detaljerte budsjetter'!AK2</f>
        <v>29</v>
      </c>
      <c r="AH19" s="182">
        <f>'(1) Detaljerte budsjetter'!AL2</f>
        <v>30</v>
      </c>
      <c r="AI19" s="182">
        <f>'(1) Detaljerte budsjetter'!AM2</f>
        <v>31</v>
      </c>
      <c r="AJ19" s="182">
        <f>'(1) Detaljerte budsjetter'!AN2</f>
        <v>32</v>
      </c>
      <c r="AK19" s="182">
        <f>'(1) Detaljerte budsjetter'!AO2</f>
        <v>33</v>
      </c>
      <c r="AL19" s="182">
        <f>'(1) Detaljerte budsjetter'!AP2</f>
        <v>34</v>
      </c>
      <c r="AM19" s="182">
        <f>'(1) Detaljerte budsjetter'!AQ2</f>
        <v>35</v>
      </c>
      <c r="AN19" s="182">
        <f>'(1) Detaljerte budsjetter'!AR2</f>
        <v>36</v>
      </c>
      <c r="AO19" s="182">
        <f>'(1) Detaljerte budsjetter'!AS2</f>
        <v>37</v>
      </c>
      <c r="AP19" s="182">
        <f>'(1) Detaljerte budsjetter'!AT2</f>
        <v>38</v>
      </c>
      <c r="AQ19" s="182">
        <f>'(1) Detaljerte budsjetter'!AU2</f>
        <v>39</v>
      </c>
      <c r="AR19" s="182">
        <f>'(1) Detaljerte budsjetter'!AV2</f>
        <v>40</v>
      </c>
      <c r="AS19" s="182">
        <f>'(1) Detaljerte budsjetter'!AW2</f>
        <v>41</v>
      </c>
      <c r="AT19" s="182">
        <f>'(1) Detaljerte budsjetter'!AX2</f>
        <v>42</v>
      </c>
      <c r="AU19" s="182">
        <f>'(1) Detaljerte budsjetter'!AY2</f>
        <v>43</v>
      </c>
      <c r="AV19" s="182">
        <f>'(1) Detaljerte budsjetter'!AZ2</f>
        <v>44</v>
      </c>
      <c r="AW19" s="182">
        <f>'(1) Detaljerte budsjetter'!BA2</f>
        <v>45</v>
      </c>
      <c r="AX19" s="182">
        <f>'(1) Detaljerte budsjetter'!BB2</f>
        <v>46</v>
      </c>
      <c r="AY19" s="182">
        <f>'(1) Detaljerte budsjetter'!BC2</f>
        <v>47</v>
      </c>
      <c r="AZ19" s="182">
        <f>'(1) Detaljerte budsjetter'!BD2</f>
        <v>48</v>
      </c>
      <c r="BA19" s="182">
        <f>'(1) Detaljerte budsjetter'!BE2</f>
        <v>49</v>
      </c>
    </row>
    <row r="20" spans="1:103" x14ac:dyDescent="0.25"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pans="1:103" x14ac:dyDescent="0.25">
      <c r="B21" s="148" t="s">
        <v>0</v>
      </c>
      <c r="C21" s="149"/>
      <c r="D21" s="162" t="str">
        <f>'(1) Detaljerte budsjetter'!H3</f>
        <v/>
      </c>
      <c r="E21" s="162" t="str">
        <f>'(1) Detaljerte budsjetter'!I3</f>
        <v/>
      </c>
      <c r="F21" s="162" t="str">
        <f>'(1) Detaljerte budsjetter'!J3</f>
        <v/>
      </c>
      <c r="G21" s="162" t="str">
        <f>'(1) Detaljerte budsjetter'!K3</f>
        <v/>
      </c>
      <c r="H21" s="162" t="str">
        <f>'(1) Detaljerte budsjetter'!L3</f>
        <v/>
      </c>
      <c r="I21" s="162" t="str">
        <f>'(1) Detaljerte budsjetter'!M3</f>
        <v/>
      </c>
      <c r="J21" s="162" t="str">
        <f>'(1) Detaljerte budsjetter'!N3</f>
        <v/>
      </c>
      <c r="K21" s="162" t="str">
        <f>'(1) Detaljerte budsjetter'!O3</f>
        <v/>
      </c>
      <c r="L21" s="162" t="str">
        <f>'(1) Detaljerte budsjetter'!P3</f>
        <v/>
      </c>
      <c r="M21" s="162" t="str">
        <f>'(1) Detaljerte budsjetter'!Q3</f>
        <v/>
      </c>
      <c r="N21" s="162" t="str">
        <f>'(1) Detaljerte budsjetter'!R3</f>
        <v/>
      </c>
      <c r="O21" s="162" t="str">
        <f>'(1) Detaljerte budsjetter'!S3</f>
        <v/>
      </c>
      <c r="P21" s="162" t="str">
        <f>'(1) Detaljerte budsjetter'!T3</f>
        <v/>
      </c>
      <c r="Q21" s="162" t="str">
        <f>'(1) Detaljerte budsjetter'!U3</f>
        <v/>
      </c>
      <c r="R21" s="162" t="str">
        <f>'(1) Detaljerte budsjetter'!V3</f>
        <v/>
      </c>
      <c r="S21" s="162" t="str">
        <f>'(1) Detaljerte budsjetter'!W3</f>
        <v/>
      </c>
      <c r="T21" s="162" t="str">
        <f>'(1) Detaljerte budsjetter'!X3</f>
        <v/>
      </c>
      <c r="U21" s="162" t="str">
        <f>'(1) Detaljerte budsjetter'!Y3</f>
        <v/>
      </c>
      <c r="V21" s="162" t="str">
        <f>'(1) Detaljerte budsjetter'!Z3</f>
        <v/>
      </c>
      <c r="W21" s="162" t="str">
        <f>'(1) Detaljerte budsjetter'!AA3</f>
        <v/>
      </c>
      <c r="X21" s="162" t="str">
        <f>'(1) Detaljerte budsjetter'!AB3</f>
        <v/>
      </c>
      <c r="Y21" s="162" t="str">
        <f>'(1) Detaljerte budsjetter'!AC3</f>
        <v/>
      </c>
      <c r="Z21" s="162" t="str">
        <f>'(1) Detaljerte budsjetter'!AD3</f>
        <v/>
      </c>
      <c r="AA21" s="162" t="str">
        <f>'(1) Detaljerte budsjetter'!AE3</f>
        <v/>
      </c>
      <c r="AB21" s="162" t="str">
        <f>'(1) Detaljerte budsjetter'!AF3</f>
        <v/>
      </c>
      <c r="AC21" s="162" t="str">
        <f>'(1) Detaljerte budsjetter'!AG3</f>
        <v/>
      </c>
      <c r="AD21" s="162" t="str">
        <f>'(1) Detaljerte budsjetter'!AH3</f>
        <v/>
      </c>
      <c r="AE21" s="162" t="str">
        <f>'(1) Detaljerte budsjetter'!AI3</f>
        <v/>
      </c>
      <c r="AF21" s="162" t="str">
        <f>'(1) Detaljerte budsjetter'!AJ3</f>
        <v/>
      </c>
      <c r="AG21" s="162" t="str">
        <f>'(1) Detaljerte budsjetter'!AK3</f>
        <v/>
      </c>
      <c r="AH21" s="162" t="str">
        <f>'(1) Detaljerte budsjetter'!AL3</f>
        <v/>
      </c>
      <c r="AI21" s="162" t="str">
        <f>'(1) Detaljerte budsjetter'!AM3</f>
        <v/>
      </c>
      <c r="AJ21" s="162" t="str">
        <f>'(1) Detaljerte budsjetter'!AN3</f>
        <v/>
      </c>
      <c r="AK21" s="162" t="str">
        <f>'(1) Detaljerte budsjetter'!AO3</f>
        <v/>
      </c>
      <c r="AL21" s="162" t="str">
        <f>'(1) Detaljerte budsjetter'!AP3</f>
        <v/>
      </c>
      <c r="AM21" s="162" t="str">
        <f>'(1) Detaljerte budsjetter'!AQ3</f>
        <v/>
      </c>
      <c r="AN21" s="162" t="str">
        <f>'(1) Detaljerte budsjetter'!AR3</f>
        <v/>
      </c>
      <c r="AO21" s="162" t="str">
        <f>'(1) Detaljerte budsjetter'!AS3</f>
        <v/>
      </c>
      <c r="AP21" s="162" t="str">
        <f>'(1) Detaljerte budsjetter'!AT3</f>
        <v/>
      </c>
      <c r="AQ21" s="162" t="str">
        <f>'(1) Detaljerte budsjetter'!AU3</f>
        <v/>
      </c>
      <c r="AR21" s="162" t="str">
        <f>'(1) Detaljerte budsjetter'!AV3</f>
        <v/>
      </c>
      <c r="AS21" s="162" t="str">
        <f>'(1) Detaljerte budsjetter'!AW3</f>
        <v/>
      </c>
      <c r="AT21" s="162" t="str">
        <f>'(1) Detaljerte budsjetter'!AX3</f>
        <v/>
      </c>
      <c r="AU21" s="162" t="str">
        <f>'(1) Detaljerte budsjetter'!AY3</f>
        <v/>
      </c>
      <c r="AV21" s="162" t="str">
        <f>'(1) Detaljerte budsjetter'!AZ3</f>
        <v/>
      </c>
      <c r="AW21" s="162" t="str">
        <f>'(1) Detaljerte budsjetter'!BA3</f>
        <v/>
      </c>
      <c r="AX21" s="162" t="str">
        <f>'(1) Detaljerte budsjetter'!BB3</f>
        <v/>
      </c>
      <c r="AY21" s="162" t="str">
        <f>'(1) Detaljerte budsjetter'!BC3</f>
        <v/>
      </c>
      <c r="AZ21" s="162" t="str">
        <f>'(1) Detaljerte budsjetter'!BD3</f>
        <v/>
      </c>
      <c r="BA21" s="162" t="str">
        <f>'(1) Detaljerte budsjetter'!BE3</f>
        <v/>
      </c>
    </row>
    <row r="22" spans="1:103" x14ac:dyDescent="0.25">
      <c r="A22" s="57"/>
      <c r="B22" t="s">
        <v>1</v>
      </c>
      <c r="D22" s="4">
        <f>'(1) Detaljerte budsjetter'!H17</f>
        <v>0</v>
      </c>
      <c r="E22" s="4">
        <f>'(1) Detaljerte budsjetter'!I17</f>
        <v>0</v>
      </c>
      <c r="F22" s="4">
        <f>'(1) Detaljerte budsjetter'!J17</f>
        <v>0</v>
      </c>
      <c r="G22" s="4">
        <f>'(1) Detaljerte budsjetter'!K17</f>
        <v>0</v>
      </c>
      <c r="H22" s="4">
        <f>'(1) Detaljerte budsjetter'!L17</f>
        <v>0</v>
      </c>
      <c r="I22" s="4">
        <f>'(1) Detaljerte budsjetter'!M17</f>
        <v>0</v>
      </c>
      <c r="J22" s="4">
        <f>'(1) Detaljerte budsjetter'!N17</f>
        <v>0</v>
      </c>
      <c r="K22" s="4">
        <f>'(1) Detaljerte budsjetter'!O17</f>
        <v>0</v>
      </c>
      <c r="L22" s="4">
        <f>'(1) Detaljerte budsjetter'!P17</f>
        <v>0</v>
      </c>
      <c r="M22" s="4">
        <f>'(1) Detaljerte budsjetter'!Q17</f>
        <v>0</v>
      </c>
      <c r="N22" s="4">
        <f>'(1) Detaljerte budsjetter'!R17</f>
        <v>0</v>
      </c>
      <c r="O22" s="4">
        <f>'(1) Detaljerte budsjetter'!S17</f>
        <v>0</v>
      </c>
      <c r="P22" s="4">
        <f>'(1) Detaljerte budsjetter'!T17</f>
        <v>0</v>
      </c>
      <c r="Q22" s="4">
        <f>'(1) Detaljerte budsjetter'!U17</f>
        <v>0</v>
      </c>
      <c r="R22" s="4">
        <f>'(1) Detaljerte budsjetter'!V17</f>
        <v>0</v>
      </c>
      <c r="S22" s="4">
        <f>'(1) Detaljerte budsjetter'!W17</f>
        <v>0</v>
      </c>
      <c r="T22" s="4">
        <f>'(1) Detaljerte budsjetter'!X17</f>
        <v>0</v>
      </c>
      <c r="U22" s="4">
        <f>'(1) Detaljerte budsjetter'!Y17</f>
        <v>0</v>
      </c>
      <c r="V22" s="4">
        <f>'(1) Detaljerte budsjetter'!Z17</f>
        <v>0</v>
      </c>
      <c r="W22" s="4">
        <f>'(1) Detaljerte budsjetter'!AA17</f>
        <v>0</v>
      </c>
      <c r="X22" s="4">
        <f>'(1) Detaljerte budsjetter'!AB17</f>
        <v>0</v>
      </c>
      <c r="Y22" s="4">
        <f>'(1) Detaljerte budsjetter'!AC17</f>
        <v>0</v>
      </c>
      <c r="Z22" s="4">
        <f>'(1) Detaljerte budsjetter'!AD17</f>
        <v>0</v>
      </c>
      <c r="AA22" s="4">
        <f>'(1) Detaljerte budsjetter'!AE17</f>
        <v>0</v>
      </c>
      <c r="AB22" s="4">
        <f>'(1) Detaljerte budsjetter'!AF17</f>
        <v>0</v>
      </c>
      <c r="AC22" s="4">
        <f>'(1) Detaljerte budsjetter'!AG17</f>
        <v>0</v>
      </c>
      <c r="AD22" s="4">
        <f>'(1) Detaljerte budsjetter'!AH17</f>
        <v>0</v>
      </c>
      <c r="AE22" s="4">
        <f>'(1) Detaljerte budsjetter'!AI17</f>
        <v>0</v>
      </c>
      <c r="AF22" s="4">
        <f>'(1) Detaljerte budsjetter'!AJ17</f>
        <v>0</v>
      </c>
      <c r="AG22" s="4">
        <f>'(1) Detaljerte budsjetter'!AK17</f>
        <v>0</v>
      </c>
      <c r="AH22" s="4">
        <f>'(1) Detaljerte budsjetter'!AL17</f>
        <v>0</v>
      </c>
      <c r="AI22" s="4">
        <f>'(1) Detaljerte budsjetter'!AM17</f>
        <v>0</v>
      </c>
      <c r="AJ22" s="4">
        <f>'(1) Detaljerte budsjetter'!AN17</f>
        <v>0</v>
      </c>
      <c r="AK22" s="4">
        <f>'(1) Detaljerte budsjetter'!AO17</f>
        <v>0</v>
      </c>
      <c r="AL22" s="4">
        <f>'(1) Detaljerte budsjetter'!AP17</f>
        <v>0</v>
      </c>
      <c r="AM22" s="4">
        <f>'(1) Detaljerte budsjetter'!AQ17</f>
        <v>0</v>
      </c>
      <c r="AN22" s="4">
        <f>'(1) Detaljerte budsjetter'!AR17</f>
        <v>0</v>
      </c>
      <c r="AO22" s="4">
        <f>'(1) Detaljerte budsjetter'!AS17</f>
        <v>0</v>
      </c>
      <c r="AP22" s="4">
        <f>'(1) Detaljerte budsjetter'!AT17</f>
        <v>0</v>
      </c>
      <c r="AQ22" s="4">
        <f>'(1) Detaljerte budsjetter'!AU17</f>
        <v>0</v>
      </c>
      <c r="AR22" s="4">
        <f>'(1) Detaljerte budsjetter'!AV17</f>
        <v>0</v>
      </c>
      <c r="AS22" s="4">
        <f>'(1) Detaljerte budsjetter'!AW17</f>
        <v>0</v>
      </c>
      <c r="AT22" s="4">
        <f>'(1) Detaljerte budsjetter'!AX17</f>
        <v>0</v>
      </c>
      <c r="AU22" s="4">
        <f>'(1) Detaljerte budsjetter'!AY17</f>
        <v>0</v>
      </c>
      <c r="AV22" s="4">
        <f>'(1) Detaljerte budsjetter'!AZ17</f>
        <v>0</v>
      </c>
      <c r="AW22" s="4">
        <f>'(1) Detaljerte budsjetter'!BA17</f>
        <v>0</v>
      </c>
      <c r="AX22" s="4">
        <f>'(1) Detaljerte budsjetter'!BB17</f>
        <v>0</v>
      </c>
      <c r="AY22" s="4">
        <f>'(1) Detaljerte budsjetter'!BC17</f>
        <v>0</v>
      </c>
      <c r="AZ22" s="4">
        <f>'(1) Detaljerte budsjetter'!BD17</f>
        <v>0</v>
      </c>
      <c r="BA22" s="4">
        <f>'(1) Detaljerte budsjetter'!BE17</f>
        <v>0</v>
      </c>
    </row>
    <row r="23" spans="1:103" x14ac:dyDescent="0.25">
      <c r="A23" s="57"/>
      <c r="B23" t="s">
        <v>2</v>
      </c>
      <c r="D23" s="4" t="e">
        <f>'(1) Detaljerte budsjetter'!H41</f>
        <v>#VALUE!</v>
      </c>
      <c r="E23" s="4" t="e">
        <f>'(1) Detaljerte budsjetter'!I41</f>
        <v>#VALUE!</v>
      </c>
      <c r="F23" s="4" t="e">
        <f>'(1) Detaljerte budsjetter'!J41</f>
        <v>#VALUE!</v>
      </c>
      <c r="G23" s="4" t="e">
        <f>'(1) Detaljerte budsjetter'!K41</f>
        <v>#VALUE!</v>
      </c>
      <c r="H23" s="4" t="e">
        <f>'(1) Detaljerte budsjetter'!L41</f>
        <v>#VALUE!</v>
      </c>
      <c r="I23" s="4" t="e">
        <f>'(1) Detaljerte budsjetter'!M41</f>
        <v>#VALUE!</v>
      </c>
      <c r="J23" s="4" t="e">
        <f>'(1) Detaljerte budsjetter'!N41</f>
        <v>#VALUE!</v>
      </c>
      <c r="K23" s="4" t="e">
        <f>'(1) Detaljerte budsjetter'!O41</f>
        <v>#VALUE!</v>
      </c>
      <c r="L23" s="4" t="e">
        <f>'(1) Detaljerte budsjetter'!P41</f>
        <v>#VALUE!</v>
      </c>
      <c r="M23" s="4" t="e">
        <f>'(1) Detaljerte budsjetter'!Q41</f>
        <v>#VALUE!</v>
      </c>
      <c r="N23" s="4" t="e">
        <f>'(1) Detaljerte budsjetter'!R41</f>
        <v>#VALUE!</v>
      </c>
      <c r="O23" s="4" t="e">
        <f>'(1) Detaljerte budsjetter'!S41</f>
        <v>#VALUE!</v>
      </c>
      <c r="P23" s="4" t="e">
        <f>'(1) Detaljerte budsjetter'!T41</f>
        <v>#VALUE!</v>
      </c>
      <c r="Q23" s="4" t="e">
        <f>'(1) Detaljerte budsjetter'!U41</f>
        <v>#VALUE!</v>
      </c>
      <c r="R23" s="4" t="e">
        <f>'(1) Detaljerte budsjetter'!V41</f>
        <v>#VALUE!</v>
      </c>
      <c r="S23" s="4" t="e">
        <f>'(1) Detaljerte budsjetter'!W41</f>
        <v>#VALUE!</v>
      </c>
      <c r="T23" s="4" t="e">
        <f>'(1) Detaljerte budsjetter'!X41</f>
        <v>#VALUE!</v>
      </c>
      <c r="U23" s="4" t="e">
        <f>'(1) Detaljerte budsjetter'!Y41</f>
        <v>#VALUE!</v>
      </c>
      <c r="V23" s="4" t="e">
        <f>'(1) Detaljerte budsjetter'!Z41</f>
        <v>#VALUE!</v>
      </c>
      <c r="W23" s="4" t="e">
        <f>'(1) Detaljerte budsjetter'!AA41</f>
        <v>#VALUE!</v>
      </c>
      <c r="X23" s="4" t="e">
        <f>'(1) Detaljerte budsjetter'!AB41</f>
        <v>#VALUE!</v>
      </c>
      <c r="Y23" s="4" t="e">
        <f>'(1) Detaljerte budsjetter'!AC41</f>
        <v>#VALUE!</v>
      </c>
      <c r="Z23" s="4" t="e">
        <f>'(1) Detaljerte budsjetter'!AD41</f>
        <v>#VALUE!</v>
      </c>
      <c r="AA23" s="4" t="e">
        <f>'(1) Detaljerte budsjetter'!AE41</f>
        <v>#VALUE!</v>
      </c>
      <c r="AB23" s="4" t="e">
        <f>'(1) Detaljerte budsjetter'!AF41</f>
        <v>#VALUE!</v>
      </c>
      <c r="AC23" s="4" t="e">
        <f>'(1) Detaljerte budsjetter'!AG41</f>
        <v>#VALUE!</v>
      </c>
      <c r="AD23" s="4" t="e">
        <f>'(1) Detaljerte budsjetter'!AH41</f>
        <v>#VALUE!</v>
      </c>
      <c r="AE23" s="4" t="e">
        <f>'(1) Detaljerte budsjetter'!AI41</f>
        <v>#VALUE!</v>
      </c>
      <c r="AF23" s="4" t="e">
        <f>'(1) Detaljerte budsjetter'!AJ41</f>
        <v>#VALUE!</v>
      </c>
      <c r="AG23" s="4" t="e">
        <f>'(1) Detaljerte budsjetter'!AK41</f>
        <v>#VALUE!</v>
      </c>
      <c r="AH23" s="4" t="e">
        <f>'(1) Detaljerte budsjetter'!AL41</f>
        <v>#VALUE!</v>
      </c>
      <c r="AI23" s="4" t="e">
        <f>'(1) Detaljerte budsjetter'!AM41</f>
        <v>#VALUE!</v>
      </c>
      <c r="AJ23" s="4" t="e">
        <f>'(1) Detaljerte budsjetter'!AN41</f>
        <v>#VALUE!</v>
      </c>
      <c r="AK23" s="4" t="e">
        <f>'(1) Detaljerte budsjetter'!AO41</f>
        <v>#VALUE!</v>
      </c>
      <c r="AL23" s="4" t="e">
        <f>'(1) Detaljerte budsjetter'!AP41</f>
        <v>#VALUE!</v>
      </c>
      <c r="AM23" s="4" t="e">
        <f>'(1) Detaljerte budsjetter'!AQ41</f>
        <v>#VALUE!</v>
      </c>
      <c r="AN23" s="4" t="e">
        <f>'(1) Detaljerte budsjetter'!AR41</f>
        <v>#VALUE!</v>
      </c>
      <c r="AO23" s="4" t="e">
        <f>'(1) Detaljerte budsjetter'!AS41</f>
        <v>#VALUE!</v>
      </c>
      <c r="AP23" s="4" t="e">
        <f>'(1) Detaljerte budsjetter'!AT41</f>
        <v>#VALUE!</v>
      </c>
      <c r="AQ23" s="4" t="e">
        <f>'(1) Detaljerte budsjetter'!AU41</f>
        <v>#VALUE!</v>
      </c>
      <c r="AR23" s="4" t="e">
        <f>'(1) Detaljerte budsjetter'!AV41</f>
        <v>#VALUE!</v>
      </c>
      <c r="AS23" s="4" t="e">
        <f>'(1) Detaljerte budsjetter'!AW41</f>
        <v>#VALUE!</v>
      </c>
      <c r="AT23" s="4" t="e">
        <f>'(1) Detaljerte budsjetter'!AX41</f>
        <v>#VALUE!</v>
      </c>
      <c r="AU23" s="4" t="e">
        <f>'(1) Detaljerte budsjetter'!AY41</f>
        <v>#VALUE!</v>
      </c>
      <c r="AV23" s="4" t="e">
        <f>'(1) Detaljerte budsjetter'!AZ41</f>
        <v>#VALUE!</v>
      </c>
      <c r="AW23" s="4" t="e">
        <f>'(1) Detaljerte budsjetter'!BA41</f>
        <v>#VALUE!</v>
      </c>
      <c r="AX23" s="4" t="e">
        <f>'(1) Detaljerte budsjetter'!BB41</f>
        <v>#VALUE!</v>
      </c>
      <c r="AY23" s="4" t="e">
        <f>'(1) Detaljerte budsjetter'!BC41</f>
        <v>#VALUE!</v>
      </c>
      <c r="AZ23" s="4" t="e">
        <f>'(1) Detaljerte budsjetter'!BD41</f>
        <v>#VALUE!</v>
      </c>
      <c r="BA23" s="4" t="e">
        <f>'(1) Detaljerte budsjetter'!BE41</f>
        <v>#VALUE!</v>
      </c>
    </row>
    <row r="24" spans="1:103" x14ac:dyDescent="0.25">
      <c r="A24" s="57"/>
      <c r="B24" t="s">
        <v>86</v>
      </c>
      <c r="D24" s="4">
        <f>'(1) Detaljerte budsjetter'!H114</f>
        <v>0</v>
      </c>
      <c r="E24" s="4">
        <f>'(1) Detaljerte budsjetter'!I114</f>
        <v>0</v>
      </c>
      <c r="F24" s="4">
        <f>'(1) Detaljerte budsjetter'!J114</f>
        <v>0</v>
      </c>
      <c r="G24" s="4">
        <f>'(1) Detaljerte budsjetter'!K114</f>
        <v>0</v>
      </c>
      <c r="H24" s="4">
        <f>'(1) Detaljerte budsjetter'!L114</f>
        <v>0</v>
      </c>
      <c r="I24" s="4">
        <f>'(1) Detaljerte budsjetter'!M114</f>
        <v>0</v>
      </c>
      <c r="J24" s="4">
        <f>'(1) Detaljerte budsjetter'!N114</f>
        <v>0</v>
      </c>
      <c r="K24" s="4">
        <f>'(1) Detaljerte budsjetter'!O114</f>
        <v>0</v>
      </c>
      <c r="L24" s="4">
        <f>'(1) Detaljerte budsjetter'!P114</f>
        <v>0</v>
      </c>
      <c r="M24" s="4">
        <f>'(1) Detaljerte budsjetter'!Q114</f>
        <v>0</v>
      </c>
      <c r="N24" s="4">
        <f>'(1) Detaljerte budsjetter'!R114</f>
        <v>0</v>
      </c>
      <c r="O24" s="4">
        <f>'(1) Detaljerte budsjetter'!S114</f>
        <v>0</v>
      </c>
      <c r="P24" s="4">
        <f>'(1) Detaljerte budsjetter'!T114</f>
        <v>0</v>
      </c>
      <c r="Q24" s="4">
        <f>'(1) Detaljerte budsjetter'!U114</f>
        <v>0</v>
      </c>
      <c r="R24" s="4">
        <f>'(1) Detaljerte budsjetter'!V114</f>
        <v>0</v>
      </c>
      <c r="S24" s="4">
        <f>'(1) Detaljerte budsjetter'!W114</f>
        <v>0</v>
      </c>
      <c r="T24" s="4">
        <f>'(1) Detaljerte budsjetter'!X114</f>
        <v>0</v>
      </c>
      <c r="U24" s="4">
        <f>'(1) Detaljerte budsjetter'!Y114</f>
        <v>0</v>
      </c>
      <c r="V24" s="4">
        <f>'(1) Detaljerte budsjetter'!Z114</f>
        <v>0</v>
      </c>
      <c r="W24" s="4">
        <f>'(1) Detaljerte budsjetter'!AA114</f>
        <v>0</v>
      </c>
      <c r="X24" s="4">
        <f>'(1) Detaljerte budsjetter'!AB114</f>
        <v>0</v>
      </c>
      <c r="Y24" s="4">
        <f>'(1) Detaljerte budsjetter'!AC114</f>
        <v>0</v>
      </c>
      <c r="Z24" s="4">
        <f>'(1) Detaljerte budsjetter'!AD114</f>
        <v>0</v>
      </c>
      <c r="AA24" s="4">
        <f>'(1) Detaljerte budsjetter'!AE114</f>
        <v>0</v>
      </c>
      <c r="AB24" s="4">
        <f>'(1) Detaljerte budsjetter'!AF114</f>
        <v>0</v>
      </c>
      <c r="AC24" s="4">
        <f>'(1) Detaljerte budsjetter'!AG114</f>
        <v>0</v>
      </c>
      <c r="AD24" s="4">
        <f>'(1) Detaljerte budsjetter'!AH114</f>
        <v>0</v>
      </c>
      <c r="AE24" s="4">
        <f>'(1) Detaljerte budsjetter'!AI114</f>
        <v>0</v>
      </c>
      <c r="AF24" s="4">
        <f>'(1) Detaljerte budsjetter'!AJ114</f>
        <v>0</v>
      </c>
      <c r="AG24" s="4">
        <f>'(1) Detaljerte budsjetter'!AK114</f>
        <v>0</v>
      </c>
      <c r="AH24" s="4">
        <f>'(1) Detaljerte budsjetter'!AL114</f>
        <v>0</v>
      </c>
      <c r="AI24" s="4">
        <f>'(1) Detaljerte budsjetter'!AM114</f>
        <v>0</v>
      </c>
      <c r="AJ24" s="4">
        <f>'(1) Detaljerte budsjetter'!AN114</f>
        <v>0</v>
      </c>
      <c r="AK24" s="4">
        <f>'(1) Detaljerte budsjetter'!AO114</f>
        <v>0</v>
      </c>
      <c r="AL24" s="4">
        <f>'(1) Detaljerte budsjetter'!AP114</f>
        <v>0</v>
      </c>
      <c r="AM24" s="4">
        <f>'(1) Detaljerte budsjetter'!AQ114</f>
        <v>0</v>
      </c>
      <c r="AN24" s="4">
        <f>'(1) Detaljerte budsjetter'!AR114</f>
        <v>0</v>
      </c>
      <c r="AO24" s="4">
        <f>'(1) Detaljerte budsjetter'!AS114</f>
        <v>0</v>
      </c>
      <c r="AP24" s="4">
        <f>'(1) Detaljerte budsjetter'!AT114</f>
        <v>0</v>
      </c>
      <c r="AQ24" s="4">
        <f>'(1) Detaljerte budsjetter'!AU114</f>
        <v>0</v>
      </c>
      <c r="AR24" s="4">
        <f>'(1) Detaljerte budsjetter'!AV114</f>
        <v>0</v>
      </c>
      <c r="AS24" s="4">
        <f>'(1) Detaljerte budsjetter'!AW114</f>
        <v>0</v>
      </c>
      <c r="AT24" s="4">
        <f>'(1) Detaljerte budsjetter'!AX114</f>
        <v>0</v>
      </c>
      <c r="AU24" s="4">
        <f>'(1) Detaljerte budsjetter'!AY114</f>
        <v>0</v>
      </c>
      <c r="AV24" s="4">
        <f>'(1) Detaljerte budsjetter'!AZ114</f>
        <v>0</v>
      </c>
      <c r="AW24" s="4">
        <f>'(1) Detaljerte budsjetter'!BA114</f>
        <v>0</v>
      </c>
      <c r="AX24" s="4">
        <f>'(1) Detaljerte budsjetter'!BB114</f>
        <v>0</v>
      </c>
      <c r="AY24" s="4">
        <f>'(1) Detaljerte budsjetter'!BC114</f>
        <v>0</v>
      </c>
      <c r="AZ24" s="4">
        <f>'(1) Detaljerte budsjetter'!BD114</f>
        <v>0</v>
      </c>
      <c r="BA24" s="4">
        <f>'(1) Detaljerte budsjetter'!BE114</f>
        <v>0</v>
      </c>
    </row>
    <row r="25" spans="1:103" x14ac:dyDescent="0.25">
      <c r="A25" s="57"/>
      <c r="B25" t="s">
        <v>85</v>
      </c>
      <c r="D25" s="4">
        <f>'(1) Detaljerte budsjetter'!H95</f>
        <v>0</v>
      </c>
      <c r="E25" s="4">
        <f>'(1) Detaljerte budsjetter'!I95</f>
        <v>0</v>
      </c>
      <c r="F25" s="4">
        <f>'(1) Detaljerte budsjetter'!J95</f>
        <v>0</v>
      </c>
      <c r="G25" s="4">
        <f>'(1) Detaljerte budsjetter'!K95</f>
        <v>0</v>
      </c>
      <c r="H25" s="4">
        <f>'(1) Detaljerte budsjetter'!L95</f>
        <v>0</v>
      </c>
      <c r="I25" s="4">
        <f>'(1) Detaljerte budsjetter'!M95</f>
        <v>0</v>
      </c>
      <c r="J25" s="4">
        <f>'(1) Detaljerte budsjetter'!N95</f>
        <v>0</v>
      </c>
      <c r="K25" s="4">
        <f>'(1) Detaljerte budsjetter'!O95</f>
        <v>0</v>
      </c>
      <c r="L25" s="4">
        <f>'(1) Detaljerte budsjetter'!P95</f>
        <v>0</v>
      </c>
      <c r="M25" s="4">
        <f>'(1) Detaljerte budsjetter'!Q95</f>
        <v>0</v>
      </c>
      <c r="N25" s="4">
        <f>'(1) Detaljerte budsjetter'!R95</f>
        <v>0</v>
      </c>
      <c r="O25" s="4">
        <f>'(1) Detaljerte budsjetter'!S95</f>
        <v>0</v>
      </c>
      <c r="P25" s="4">
        <f>'(1) Detaljerte budsjetter'!T95</f>
        <v>0</v>
      </c>
      <c r="Q25" s="4">
        <f>'(1) Detaljerte budsjetter'!U95</f>
        <v>0</v>
      </c>
      <c r="R25" s="4">
        <f>'(1) Detaljerte budsjetter'!V95</f>
        <v>0</v>
      </c>
      <c r="S25" s="4">
        <f>'(1) Detaljerte budsjetter'!W95</f>
        <v>0</v>
      </c>
      <c r="T25" s="4">
        <f>'(1) Detaljerte budsjetter'!X95</f>
        <v>0</v>
      </c>
      <c r="U25" s="4">
        <f>'(1) Detaljerte budsjetter'!Y95</f>
        <v>0</v>
      </c>
      <c r="V25" s="4">
        <f>'(1) Detaljerte budsjetter'!Z95</f>
        <v>0</v>
      </c>
      <c r="W25" s="4">
        <f>'(1) Detaljerte budsjetter'!AA95</f>
        <v>0</v>
      </c>
      <c r="X25" s="4">
        <f>'(1) Detaljerte budsjetter'!AB95</f>
        <v>0</v>
      </c>
      <c r="Y25" s="4">
        <f>'(1) Detaljerte budsjetter'!AC95</f>
        <v>0</v>
      </c>
      <c r="Z25" s="4">
        <f>'(1) Detaljerte budsjetter'!AD95</f>
        <v>0</v>
      </c>
      <c r="AA25" s="4">
        <f>'(1) Detaljerte budsjetter'!AE95</f>
        <v>0</v>
      </c>
      <c r="AB25" s="4">
        <f>'(1) Detaljerte budsjetter'!AF95</f>
        <v>0</v>
      </c>
      <c r="AC25" s="4">
        <f>'(1) Detaljerte budsjetter'!AG95</f>
        <v>0</v>
      </c>
      <c r="AD25" s="4">
        <f>'(1) Detaljerte budsjetter'!AH95</f>
        <v>0</v>
      </c>
      <c r="AE25" s="4">
        <f>'(1) Detaljerte budsjetter'!AI95</f>
        <v>0</v>
      </c>
      <c r="AF25" s="4">
        <f>'(1) Detaljerte budsjetter'!AJ95</f>
        <v>0</v>
      </c>
      <c r="AG25" s="4">
        <f>'(1) Detaljerte budsjetter'!AK95</f>
        <v>0</v>
      </c>
      <c r="AH25" s="4">
        <f>'(1) Detaljerte budsjetter'!AL95</f>
        <v>0</v>
      </c>
      <c r="AI25" s="4">
        <f>'(1) Detaljerte budsjetter'!AM95</f>
        <v>0</v>
      </c>
      <c r="AJ25" s="4">
        <f>'(1) Detaljerte budsjetter'!AN95</f>
        <v>0</v>
      </c>
      <c r="AK25" s="4">
        <f>'(1) Detaljerte budsjetter'!AO95</f>
        <v>0</v>
      </c>
      <c r="AL25" s="4">
        <f>'(1) Detaljerte budsjetter'!AP95</f>
        <v>0</v>
      </c>
      <c r="AM25" s="4">
        <f>'(1) Detaljerte budsjetter'!AQ95</f>
        <v>0</v>
      </c>
      <c r="AN25" s="4">
        <f>'(1) Detaljerte budsjetter'!AR95</f>
        <v>0</v>
      </c>
      <c r="AO25" s="4">
        <f>'(1) Detaljerte budsjetter'!AS95</f>
        <v>0</v>
      </c>
      <c r="AP25" s="4">
        <f>'(1) Detaljerte budsjetter'!AT95</f>
        <v>0</v>
      </c>
      <c r="AQ25" s="4">
        <f>'(1) Detaljerte budsjetter'!AU95</f>
        <v>0</v>
      </c>
      <c r="AR25" s="4">
        <f>'(1) Detaljerte budsjetter'!AV95</f>
        <v>0</v>
      </c>
      <c r="AS25" s="4">
        <f>'(1) Detaljerte budsjetter'!AW95</f>
        <v>0</v>
      </c>
      <c r="AT25" s="4">
        <f>'(1) Detaljerte budsjetter'!AX95</f>
        <v>0</v>
      </c>
      <c r="AU25" s="4">
        <f>'(1) Detaljerte budsjetter'!AY95</f>
        <v>0</v>
      </c>
      <c r="AV25" s="4">
        <f>'(1) Detaljerte budsjetter'!AZ95</f>
        <v>0</v>
      </c>
      <c r="AW25" s="4">
        <f>'(1) Detaljerte budsjetter'!BA95</f>
        <v>0</v>
      </c>
      <c r="AX25" s="4">
        <f>'(1) Detaljerte budsjetter'!BB95</f>
        <v>0</v>
      </c>
      <c r="AY25" s="4">
        <f>'(1) Detaljerte budsjetter'!BC95</f>
        <v>0</v>
      </c>
      <c r="AZ25" s="4">
        <f>'(1) Detaljerte budsjetter'!BD95</f>
        <v>0</v>
      </c>
      <c r="BA25" s="4">
        <f>'(1) Detaljerte budsjetter'!BE95</f>
        <v>0</v>
      </c>
    </row>
    <row r="26" spans="1:103" x14ac:dyDescent="0.25">
      <c r="A26" s="57"/>
      <c r="B26" s="6" t="s">
        <v>16</v>
      </c>
      <c r="C26" s="6"/>
      <c r="D26" s="58" t="e">
        <f t="shared" ref="D26:AI26" si="2">D22-D23-D24-D25</f>
        <v>#VALUE!</v>
      </c>
      <c r="E26" s="58" t="e">
        <f t="shared" si="2"/>
        <v>#VALUE!</v>
      </c>
      <c r="F26" s="58" t="e">
        <f t="shared" si="2"/>
        <v>#VALUE!</v>
      </c>
      <c r="G26" s="58" t="e">
        <f t="shared" si="2"/>
        <v>#VALUE!</v>
      </c>
      <c r="H26" s="58" t="e">
        <f t="shared" si="2"/>
        <v>#VALUE!</v>
      </c>
      <c r="I26" s="58" t="e">
        <f t="shared" si="2"/>
        <v>#VALUE!</v>
      </c>
      <c r="J26" s="58" t="e">
        <f t="shared" si="2"/>
        <v>#VALUE!</v>
      </c>
      <c r="K26" s="58" t="e">
        <f t="shared" si="2"/>
        <v>#VALUE!</v>
      </c>
      <c r="L26" s="58" t="e">
        <f t="shared" si="2"/>
        <v>#VALUE!</v>
      </c>
      <c r="M26" s="58" t="e">
        <f t="shared" si="2"/>
        <v>#VALUE!</v>
      </c>
      <c r="N26" s="58" t="e">
        <f t="shared" si="2"/>
        <v>#VALUE!</v>
      </c>
      <c r="O26" s="58" t="e">
        <f t="shared" si="2"/>
        <v>#VALUE!</v>
      </c>
      <c r="P26" s="58" t="e">
        <f t="shared" si="2"/>
        <v>#VALUE!</v>
      </c>
      <c r="Q26" s="58" t="e">
        <f t="shared" si="2"/>
        <v>#VALUE!</v>
      </c>
      <c r="R26" s="58" t="e">
        <f t="shared" si="2"/>
        <v>#VALUE!</v>
      </c>
      <c r="S26" s="58" t="e">
        <f t="shared" si="2"/>
        <v>#VALUE!</v>
      </c>
      <c r="T26" s="58" t="e">
        <f t="shared" si="2"/>
        <v>#VALUE!</v>
      </c>
      <c r="U26" s="58" t="e">
        <f t="shared" si="2"/>
        <v>#VALUE!</v>
      </c>
      <c r="V26" s="58" t="e">
        <f t="shared" si="2"/>
        <v>#VALUE!</v>
      </c>
      <c r="W26" s="58" t="e">
        <f t="shared" si="2"/>
        <v>#VALUE!</v>
      </c>
      <c r="X26" s="58" t="e">
        <f t="shared" si="2"/>
        <v>#VALUE!</v>
      </c>
      <c r="Y26" s="58" t="e">
        <f t="shared" si="2"/>
        <v>#VALUE!</v>
      </c>
      <c r="Z26" s="58" t="e">
        <f t="shared" si="2"/>
        <v>#VALUE!</v>
      </c>
      <c r="AA26" s="58" t="e">
        <f t="shared" si="2"/>
        <v>#VALUE!</v>
      </c>
      <c r="AB26" s="58" t="e">
        <f t="shared" si="2"/>
        <v>#VALUE!</v>
      </c>
      <c r="AC26" s="58" t="e">
        <f t="shared" si="2"/>
        <v>#VALUE!</v>
      </c>
      <c r="AD26" s="58" t="e">
        <f t="shared" si="2"/>
        <v>#VALUE!</v>
      </c>
      <c r="AE26" s="58" t="e">
        <f t="shared" si="2"/>
        <v>#VALUE!</v>
      </c>
      <c r="AF26" s="58" t="e">
        <f t="shared" si="2"/>
        <v>#VALUE!</v>
      </c>
      <c r="AG26" s="58" t="e">
        <f t="shared" si="2"/>
        <v>#VALUE!</v>
      </c>
      <c r="AH26" s="58" t="e">
        <f t="shared" si="2"/>
        <v>#VALUE!</v>
      </c>
      <c r="AI26" s="58" t="e">
        <f t="shared" si="2"/>
        <v>#VALUE!</v>
      </c>
      <c r="AJ26" s="58" t="e">
        <f t="shared" ref="AJ26:BA26" si="3">AJ22-AJ23-AJ24-AJ25</f>
        <v>#VALUE!</v>
      </c>
      <c r="AK26" s="58" t="e">
        <f t="shared" si="3"/>
        <v>#VALUE!</v>
      </c>
      <c r="AL26" s="58" t="e">
        <f t="shared" si="3"/>
        <v>#VALUE!</v>
      </c>
      <c r="AM26" s="58" t="e">
        <f t="shared" si="3"/>
        <v>#VALUE!</v>
      </c>
      <c r="AN26" s="58" t="e">
        <f t="shared" si="3"/>
        <v>#VALUE!</v>
      </c>
      <c r="AO26" s="58" t="e">
        <f t="shared" si="3"/>
        <v>#VALUE!</v>
      </c>
      <c r="AP26" s="58" t="e">
        <f t="shared" si="3"/>
        <v>#VALUE!</v>
      </c>
      <c r="AQ26" s="58" t="e">
        <f t="shared" si="3"/>
        <v>#VALUE!</v>
      </c>
      <c r="AR26" s="58" t="e">
        <f t="shared" si="3"/>
        <v>#VALUE!</v>
      </c>
      <c r="AS26" s="58" t="e">
        <f t="shared" si="3"/>
        <v>#VALUE!</v>
      </c>
      <c r="AT26" s="58" t="e">
        <f t="shared" si="3"/>
        <v>#VALUE!</v>
      </c>
      <c r="AU26" s="58" t="e">
        <f t="shared" si="3"/>
        <v>#VALUE!</v>
      </c>
      <c r="AV26" s="58" t="e">
        <f t="shared" si="3"/>
        <v>#VALUE!</v>
      </c>
      <c r="AW26" s="58" t="e">
        <f t="shared" si="3"/>
        <v>#VALUE!</v>
      </c>
      <c r="AX26" s="58" t="e">
        <f t="shared" si="3"/>
        <v>#VALUE!</v>
      </c>
      <c r="AY26" s="58" t="e">
        <f t="shared" si="3"/>
        <v>#VALUE!</v>
      </c>
      <c r="AZ26" s="58" t="e">
        <f t="shared" si="3"/>
        <v>#VALUE!</v>
      </c>
      <c r="BA26" s="58" t="e">
        <f t="shared" si="3"/>
        <v>#VALUE!</v>
      </c>
    </row>
    <row r="27" spans="1:103" ht="15.75" thickBot="1" x14ac:dyDescent="0.3">
      <c r="A27" s="57"/>
      <c r="B27" s="64" t="s">
        <v>90</v>
      </c>
      <c r="C27" s="64"/>
      <c r="D27" s="65" t="e">
        <f>D26+NPV($D$5,E26:BA26)</f>
        <v>#VALUE!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</row>
    <row r="28" spans="1:103" x14ac:dyDescent="0.25">
      <c r="A28" s="57"/>
      <c r="B28" s="1" t="s">
        <v>109</v>
      </c>
      <c r="C28" s="1"/>
      <c r="D28" s="103" t="e">
        <f>IRR(D26:BA26)</f>
        <v>#VALUE!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</row>
    <row r="30" spans="1:103" x14ac:dyDescent="0.25">
      <c r="B30" s="61"/>
      <c r="C30" s="61"/>
    </row>
    <row r="31" spans="1:103" x14ac:dyDescent="0.25">
      <c r="B31" s="150" t="s">
        <v>179</v>
      </c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2"/>
    </row>
    <row r="32" spans="1:103" x14ac:dyDescent="0.25">
      <c r="A32" s="57"/>
      <c r="B32" t="s">
        <v>1</v>
      </c>
      <c r="D32" s="4">
        <f>'(1) Detaljerte budsjetter'!H136</f>
        <v>0</v>
      </c>
      <c r="E32" s="4">
        <f>'(1) Detaljerte budsjetter'!I136</f>
        <v>0</v>
      </c>
      <c r="F32" s="4">
        <f>'(1) Detaljerte budsjetter'!J136</f>
        <v>0</v>
      </c>
      <c r="G32" s="4">
        <f>'(1) Detaljerte budsjetter'!K136</f>
        <v>0</v>
      </c>
      <c r="H32" s="4">
        <f>'(1) Detaljerte budsjetter'!L136</f>
        <v>0</v>
      </c>
      <c r="I32" s="4">
        <f>'(1) Detaljerte budsjetter'!M136</f>
        <v>0</v>
      </c>
      <c r="J32" s="4">
        <f>'(1) Detaljerte budsjetter'!N136</f>
        <v>0</v>
      </c>
      <c r="K32" s="4">
        <f>'(1) Detaljerte budsjetter'!O136</f>
        <v>0</v>
      </c>
      <c r="L32" s="4">
        <f>'(1) Detaljerte budsjetter'!P136</f>
        <v>0</v>
      </c>
      <c r="M32" s="4">
        <f>'(1) Detaljerte budsjetter'!Q136</f>
        <v>0</v>
      </c>
      <c r="N32" s="4">
        <f>'(1) Detaljerte budsjetter'!R136</f>
        <v>0</v>
      </c>
      <c r="O32" s="4">
        <f>'(1) Detaljerte budsjetter'!S136</f>
        <v>0</v>
      </c>
      <c r="P32" s="4">
        <f>'(1) Detaljerte budsjetter'!T136</f>
        <v>0</v>
      </c>
      <c r="Q32" s="4">
        <f>'(1) Detaljerte budsjetter'!U136</f>
        <v>0</v>
      </c>
      <c r="R32" s="4">
        <f>'(1) Detaljerte budsjetter'!V136</f>
        <v>0</v>
      </c>
      <c r="S32" s="4">
        <f>'(1) Detaljerte budsjetter'!W136</f>
        <v>0</v>
      </c>
      <c r="T32" s="4">
        <f>'(1) Detaljerte budsjetter'!X136</f>
        <v>0</v>
      </c>
      <c r="U32" s="4">
        <f>'(1) Detaljerte budsjetter'!Y136</f>
        <v>0</v>
      </c>
      <c r="V32" s="4">
        <f>'(1) Detaljerte budsjetter'!Z136</f>
        <v>0</v>
      </c>
      <c r="W32" s="4">
        <f>'(1) Detaljerte budsjetter'!AA136</f>
        <v>0</v>
      </c>
      <c r="X32" s="4">
        <f>'(1) Detaljerte budsjetter'!AB136</f>
        <v>0</v>
      </c>
      <c r="Y32" s="4">
        <f>'(1) Detaljerte budsjetter'!AC136</f>
        <v>0</v>
      </c>
      <c r="Z32" s="4">
        <f>'(1) Detaljerte budsjetter'!AD136</f>
        <v>0</v>
      </c>
      <c r="AA32" s="4">
        <f>'(1) Detaljerte budsjetter'!AE136</f>
        <v>0</v>
      </c>
      <c r="AB32" s="4">
        <f>'(1) Detaljerte budsjetter'!AF136</f>
        <v>0</v>
      </c>
      <c r="AC32" s="4">
        <f>'(1) Detaljerte budsjetter'!AG136</f>
        <v>0</v>
      </c>
      <c r="AD32" s="4">
        <f>'(1) Detaljerte budsjetter'!AH136</f>
        <v>0</v>
      </c>
      <c r="AE32" s="4">
        <f>'(1) Detaljerte budsjetter'!AI136</f>
        <v>0</v>
      </c>
      <c r="AF32" s="4">
        <f>'(1) Detaljerte budsjetter'!AJ136</f>
        <v>0</v>
      </c>
      <c r="AG32" s="4">
        <f>'(1) Detaljerte budsjetter'!AK136</f>
        <v>0</v>
      </c>
      <c r="AH32" s="4">
        <f>'(1) Detaljerte budsjetter'!AL136</f>
        <v>0</v>
      </c>
      <c r="AI32" s="4">
        <f>'(1) Detaljerte budsjetter'!AM136</f>
        <v>0</v>
      </c>
      <c r="AJ32" s="4">
        <f>'(1) Detaljerte budsjetter'!AN136</f>
        <v>0</v>
      </c>
      <c r="AK32" s="4">
        <f>'(1) Detaljerte budsjetter'!AO136</f>
        <v>0</v>
      </c>
      <c r="AL32" s="4">
        <f>'(1) Detaljerte budsjetter'!AP136</f>
        <v>0</v>
      </c>
      <c r="AM32" s="4">
        <f>'(1) Detaljerte budsjetter'!AQ136</f>
        <v>0</v>
      </c>
      <c r="AN32" s="4">
        <f>'(1) Detaljerte budsjetter'!AR136</f>
        <v>0</v>
      </c>
      <c r="AO32" s="4">
        <f>'(1) Detaljerte budsjetter'!AS136</f>
        <v>0</v>
      </c>
      <c r="AP32" s="4">
        <f>'(1) Detaljerte budsjetter'!AT136</f>
        <v>0</v>
      </c>
      <c r="AQ32" s="4">
        <f>'(1) Detaljerte budsjetter'!AU136</f>
        <v>0</v>
      </c>
      <c r="AR32" s="4">
        <f>'(1) Detaljerte budsjetter'!AV136</f>
        <v>0</v>
      </c>
      <c r="AS32" s="4">
        <f>'(1) Detaljerte budsjetter'!AW136</f>
        <v>0</v>
      </c>
      <c r="AT32" s="4">
        <f>'(1) Detaljerte budsjetter'!AX136</f>
        <v>0</v>
      </c>
      <c r="AU32" s="4">
        <f>'(1) Detaljerte budsjetter'!AY136</f>
        <v>0</v>
      </c>
      <c r="AV32" s="4">
        <f>'(1) Detaljerte budsjetter'!AZ136</f>
        <v>0</v>
      </c>
      <c r="AW32" s="4">
        <f>'(1) Detaljerte budsjetter'!BA136</f>
        <v>0</v>
      </c>
      <c r="AX32" s="4">
        <f>'(1) Detaljerte budsjetter'!BB136</f>
        <v>0</v>
      </c>
      <c r="AY32" s="4">
        <f>'(1) Detaljerte budsjetter'!BC136</f>
        <v>0</v>
      </c>
      <c r="AZ32" s="4">
        <f>'(1) Detaljerte budsjetter'!BD136</f>
        <v>0</v>
      </c>
      <c r="BA32" s="4">
        <f>'(1) Detaljerte budsjetter'!BE136</f>
        <v>0</v>
      </c>
    </row>
    <row r="33" spans="1:53" x14ac:dyDescent="0.25">
      <c r="A33" s="57"/>
      <c r="B33" t="s">
        <v>2</v>
      </c>
      <c r="D33" s="4" t="e">
        <f>'(1) Detaljerte budsjetter'!H159</f>
        <v>#VALUE!</v>
      </c>
      <c r="E33" s="4" t="e">
        <f>'(1) Detaljerte budsjetter'!I159</f>
        <v>#VALUE!</v>
      </c>
      <c r="F33" s="4" t="e">
        <f>'(1) Detaljerte budsjetter'!J159</f>
        <v>#VALUE!</v>
      </c>
      <c r="G33" s="4" t="e">
        <f>'(1) Detaljerte budsjetter'!K159</f>
        <v>#VALUE!</v>
      </c>
      <c r="H33" s="4" t="e">
        <f>'(1) Detaljerte budsjetter'!L159</f>
        <v>#VALUE!</v>
      </c>
      <c r="I33" s="4" t="e">
        <f>'(1) Detaljerte budsjetter'!M159</f>
        <v>#VALUE!</v>
      </c>
      <c r="J33" s="4" t="e">
        <f>'(1) Detaljerte budsjetter'!N159</f>
        <v>#VALUE!</v>
      </c>
      <c r="K33" s="4" t="e">
        <f>'(1) Detaljerte budsjetter'!O159</f>
        <v>#VALUE!</v>
      </c>
      <c r="L33" s="4" t="e">
        <f>'(1) Detaljerte budsjetter'!P159</f>
        <v>#VALUE!</v>
      </c>
      <c r="M33" s="4" t="e">
        <f>'(1) Detaljerte budsjetter'!Q159</f>
        <v>#VALUE!</v>
      </c>
      <c r="N33" s="4" t="e">
        <f>'(1) Detaljerte budsjetter'!R159</f>
        <v>#VALUE!</v>
      </c>
      <c r="O33" s="4" t="e">
        <f>'(1) Detaljerte budsjetter'!S159</f>
        <v>#VALUE!</v>
      </c>
      <c r="P33" s="4" t="e">
        <f>'(1) Detaljerte budsjetter'!T159</f>
        <v>#VALUE!</v>
      </c>
      <c r="Q33" s="4" t="e">
        <f>'(1) Detaljerte budsjetter'!U159</f>
        <v>#VALUE!</v>
      </c>
      <c r="R33" s="4" t="e">
        <f>'(1) Detaljerte budsjetter'!V159</f>
        <v>#VALUE!</v>
      </c>
      <c r="S33" s="4" t="e">
        <f>'(1) Detaljerte budsjetter'!W159</f>
        <v>#VALUE!</v>
      </c>
      <c r="T33" s="4" t="e">
        <f>'(1) Detaljerte budsjetter'!X159</f>
        <v>#VALUE!</v>
      </c>
      <c r="U33" s="4" t="e">
        <f>'(1) Detaljerte budsjetter'!Y159</f>
        <v>#VALUE!</v>
      </c>
      <c r="V33" s="4" t="e">
        <f>'(1) Detaljerte budsjetter'!Z159</f>
        <v>#VALUE!</v>
      </c>
      <c r="W33" s="4" t="e">
        <f>'(1) Detaljerte budsjetter'!AA159</f>
        <v>#VALUE!</v>
      </c>
      <c r="X33" s="4" t="e">
        <f>'(1) Detaljerte budsjetter'!AB159</f>
        <v>#VALUE!</v>
      </c>
      <c r="Y33" s="4" t="e">
        <f>'(1) Detaljerte budsjetter'!AC159</f>
        <v>#VALUE!</v>
      </c>
      <c r="Z33" s="4" t="e">
        <f>'(1) Detaljerte budsjetter'!AD159</f>
        <v>#VALUE!</v>
      </c>
      <c r="AA33" s="4" t="e">
        <f>'(1) Detaljerte budsjetter'!AE159</f>
        <v>#VALUE!</v>
      </c>
      <c r="AB33" s="4" t="e">
        <f>'(1) Detaljerte budsjetter'!AF159</f>
        <v>#VALUE!</v>
      </c>
      <c r="AC33" s="4" t="e">
        <f>'(1) Detaljerte budsjetter'!AG159</f>
        <v>#VALUE!</v>
      </c>
      <c r="AD33" s="4" t="e">
        <f>'(1) Detaljerte budsjetter'!AH159</f>
        <v>#VALUE!</v>
      </c>
      <c r="AE33" s="4" t="e">
        <f>'(1) Detaljerte budsjetter'!AI159</f>
        <v>#VALUE!</v>
      </c>
      <c r="AF33" s="4" t="e">
        <f>'(1) Detaljerte budsjetter'!AJ159</f>
        <v>#VALUE!</v>
      </c>
      <c r="AG33" s="4" t="e">
        <f>'(1) Detaljerte budsjetter'!AK159</f>
        <v>#VALUE!</v>
      </c>
      <c r="AH33" s="4" t="e">
        <f>'(1) Detaljerte budsjetter'!AL159</f>
        <v>#VALUE!</v>
      </c>
      <c r="AI33" s="4" t="e">
        <f>'(1) Detaljerte budsjetter'!AM159</f>
        <v>#VALUE!</v>
      </c>
      <c r="AJ33" s="4" t="e">
        <f>'(1) Detaljerte budsjetter'!AN159</f>
        <v>#VALUE!</v>
      </c>
      <c r="AK33" s="4" t="e">
        <f>'(1) Detaljerte budsjetter'!AO159</f>
        <v>#VALUE!</v>
      </c>
      <c r="AL33" s="4" t="e">
        <f>'(1) Detaljerte budsjetter'!AP159</f>
        <v>#VALUE!</v>
      </c>
      <c r="AM33" s="4" t="e">
        <f>'(1) Detaljerte budsjetter'!AQ159</f>
        <v>#VALUE!</v>
      </c>
      <c r="AN33" s="4" t="e">
        <f>'(1) Detaljerte budsjetter'!AR159</f>
        <v>#VALUE!</v>
      </c>
      <c r="AO33" s="4" t="e">
        <f>'(1) Detaljerte budsjetter'!AS159</f>
        <v>#VALUE!</v>
      </c>
      <c r="AP33" s="4" t="e">
        <f>'(1) Detaljerte budsjetter'!AT159</f>
        <v>#VALUE!</v>
      </c>
      <c r="AQ33" s="4" t="e">
        <f>'(1) Detaljerte budsjetter'!AU159</f>
        <v>#VALUE!</v>
      </c>
      <c r="AR33" s="4" t="e">
        <f>'(1) Detaljerte budsjetter'!AV159</f>
        <v>#VALUE!</v>
      </c>
      <c r="AS33" s="4" t="e">
        <f>'(1) Detaljerte budsjetter'!AW159</f>
        <v>#VALUE!</v>
      </c>
      <c r="AT33" s="4" t="e">
        <f>'(1) Detaljerte budsjetter'!AX159</f>
        <v>#VALUE!</v>
      </c>
      <c r="AU33" s="4" t="e">
        <f>'(1) Detaljerte budsjetter'!AY159</f>
        <v>#VALUE!</v>
      </c>
      <c r="AV33" s="4" t="e">
        <f>'(1) Detaljerte budsjetter'!AZ159</f>
        <v>#VALUE!</v>
      </c>
      <c r="AW33" s="4" t="e">
        <f>'(1) Detaljerte budsjetter'!BA159</f>
        <v>#VALUE!</v>
      </c>
      <c r="AX33" s="4" t="e">
        <f>'(1) Detaljerte budsjetter'!BB159</f>
        <v>#VALUE!</v>
      </c>
      <c r="AY33" s="4" t="e">
        <f>'(1) Detaljerte budsjetter'!BC159</f>
        <v>#VALUE!</v>
      </c>
      <c r="AZ33" s="4" t="e">
        <f>'(1) Detaljerte budsjetter'!BD159</f>
        <v>#VALUE!</v>
      </c>
      <c r="BA33" s="4" t="e">
        <f>'(1) Detaljerte budsjetter'!BE159</f>
        <v>#VALUE!</v>
      </c>
    </row>
    <row r="34" spans="1:53" x14ac:dyDescent="0.25">
      <c r="A34" s="57"/>
      <c r="B34" t="s">
        <v>3</v>
      </c>
      <c r="D34" s="4">
        <f>'(1) Detaljerte budsjetter'!H183</f>
        <v>0</v>
      </c>
      <c r="E34" s="4">
        <f>'(1) Detaljerte budsjetter'!I183</f>
        <v>0</v>
      </c>
      <c r="F34" s="4">
        <f>'(1) Detaljerte budsjetter'!J183</f>
        <v>0</v>
      </c>
      <c r="G34" s="4">
        <f>'(1) Detaljerte budsjetter'!K183</f>
        <v>0</v>
      </c>
      <c r="H34" s="4">
        <f>'(1) Detaljerte budsjetter'!L183</f>
        <v>0</v>
      </c>
      <c r="I34" s="4">
        <f>'(1) Detaljerte budsjetter'!M183</f>
        <v>0</v>
      </c>
      <c r="J34" s="4">
        <f>'(1) Detaljerte budsjetter'!N183</f>
        <v>0</v>
      </c>
      <c r="K34" s="4">
        <f>'(1) Detaljerte budsjetter'!O183</f>
        <v>0</v>
      </c>
      <c r="L34" s="4">
        <f>'(1) Detaljerte budsjetter'!P183</f>
        <v>0</v>
      </c>
      <c r="M34" s="4">
        <f>'(1) Detaljerte budsjetter'!Q183</f>
        <v>0</v>
      </c>
      <c r="N34" s="4">
        <f>'(1) Detaljerte budsjetter'!R183</f>
        <v>0</v>
      </c>
      <c r="O34" s="4">
        <f>'(1) Detaljerte budsjetter'!S183</f>
        <v>0</v>
      </c>
      <c r="P34" s="4">
        <f>'(1) Detaljerte budsjetter'!T183</f>
        <v>0</v>
      </c>
      <c r="Q34" s="4">
        <f>'(1) Detaljerte budsjetter'!U183</f>
        <v>0</v>
      </c>
      <c r="R34" s="4">
        <f>'(1) Detaljerte budsjetter'!V183</f>
        <v>0</v>
      </c>
      <c r="S34" s="4">
        <f>'(1) Detaljerte budsjetter'!W183</f>
        <v>0</v>
      </c>
      <c r="T34" s="4">
        <f>'(1) Detaljerte budsjetter'!X183</f>
        <v>0</v>
      </c>
      <c r="U34" s="4">
        <f>'(1) Detaljerte budsjetter'!Y183</f>
        <v>0</v>
      </c>
      <c r="V34" s="4">
        <f>'(1) Detaljerte budsjetter'!Z183</f>
        <v>0</v>
      </c>
      <c r="W34" s="4">
        <f>'(1) Detaljerte budsjetter'!AA183</f>
        <v>0</v>
      </c>
      <c r="X34" s="4">
        <f>'(1) Detaljerte budsjetter'!AB183</f>
        <v>0</v>
      </c>
      <c r="Y34" s="4">
        <f>'(1) Detaljerte budsjetter'!AC183</f>
        <v>0</v>
      </c>
      <c r="Z34" s="4">
        <f>'(1) Detaljerte budsjetter'!AD183</f>
        <v>0</v>
      </c>
      <c r="AA34" s="4">
        <f>'(1) Detaljerte budsjetter'!AE183</f>
        <v>0</v>
      </c>
      <c r="AB34" s="4">
        <f>'(1) Detaljerte budsjetter'!AF183</f>
        <v>0</v>
      </c>
      <c r="AC34" s="4">
        <f>'(1) Detaljerte budsjetter'!AG183</f>
        <v>0</v>
      </c>
      <c r="AD34" s="4">
        <f>'(1) Detaljerte budsjetter'!AH183</f>
        <v>0</v>
      </c>
      <c r="AE34" s="4">
        <f>'(1) Detaljerte budsjetter'!AI183</f>
        <v>0</v>
      </c>
      <c r="AF34" s="4">
        <f>'(1) Detaljerte budsjetter'!AJ183</f>
        <v>0</v>
      </c>
      <c r="AG34" s="4">
        <f>'(1) Detaljerte budsjetter'!AK183</f>
        <v>0</v>
      </c>
      <c r="AH34" s="4">
        <f>'(1) Detaljerte budsjetter'!AL183</f>
        <v>0</v>
      </c>
      <c r="AI34" s="4">
        <f>'(1) Detaljerte budsjetter'!AM183</f>
        <v>0</v>
      </c>
      <c r="AJ34" s="4">
        <f>'(1) Detaljerte budsjetter'!AN183</f>
        <v>0</v>
      </c>
      <c r="AK34" s="4">
        <f>'(1) Detaljerte budsjetter'!AO183</f>
        <v>0</v>
      </c>
      <c r="AL34" s="4">
        <f>'(1) Detaljerte budsjetter'!AP183</f>
        <v>0</v>
      </c>
      <c r="AM34" s="4">
        <f>'(1) Detaljerte budsjetter'!AQ183</f>
        <v>0</v>
      </c>
      <c r="AN34" s="4">
        <f>'(1) Detaljerte budsjetter'!AR183</f>
        <v>0</v>
      </c>
      <c r="AO34" s="4">
        <f>'(1) Detaljerte budsjetter'!AS183</f>
        <v>0</v>
      </c>
      <c r="AP34" s="4">
        <f>'(1) Detaljerte budsjetter'!AT183</f>
        <v>0</v>
      </c>
      <c r="AQ34" s="4">
        <f>'(1) Detaljerte budsjetter'!AU183</f>
        <v>0</v>
      </c>
      <c r="AR34" s="4">
        <f>'(1) Detaljerte budsjetter'!AV183</f>
        <v>0</v>
      </c>
      <c r="AS34" s="4">
        <f>'(1) Detaljerte budsjetter'!AW183</f>
        <v>0</v>
      </c>
      <c r="AT34" s="4">
        <f>'(1) Detaljerte budsjetter'!AX183</f>
        <v>0</v>
      </c>
      <c r="AU34" s="4">
        <f>'(1) Detaljerte budsjetter'!AY183</f>
        <v>0</v>
      </c>
      <c r="AV34" s="4">
        <f>'(1) Detaljerte budsjetter'!AZ183</f>
        <v>0</v>
      </c>
      <c r="AW34" s="4">
        <f>'(1) Detaljerte budsjetter'!BA183</f>
        <v>0</v>
      </c>
      <c r="AX34" s="4">
        <f>'(1) Detaljerte budsjetter'!BB183</f>
        <v>0</v>
      </c>
      <c r="AY34" s="4">
        <f>'(1) Detaljerte budsjetter'!BC183</f>
        <v>0</v>
      </c>
      <c r="AZ34" s="4">
        <f>'(1) Detaljerte budsjetter'!BD183</f>
        <v>0</v>
      </c>
      <c r="BA34" s="4">
        <f>'(1) Detaljerte budsjetter'!BE183</f>
        <v>0</v>
      </c>
    </row>
    <row r="35" spans="1:53" x14ac:dyDescent="0.25">
      <c r="A35" s="57"/>
      <c r="B35" s="62" t="s">
        <v>16</v>
      </c>
      <c r="C35" s="62"/>
      <c r="D35" s="63" t="e">
        <f t="shared" ref="D35:AF35" si="4">D32-D33-D34</f>
        <v>#VALUE!</v>
      </c>
      <c r="E35" s="63" t="e">
        <f t="shared" si="4"/>
        <v>#VALUE!</v>
      </c>
      <c r="F35" s="63" t="e">
        <f t="shared" si="4"/>
        <v>#VALUE!</v>
      </c>
      <c r="G35" s="63" t="e">
        <f t="shared" si="4"/>
        <v>#VALUE!</v>
      </c>
      <c r="H35" s="63" t="e">
        <f t="shared" si="4"/>
        <v>#VALUE!</v>
      </c>
      <c r="I35" s="63" t="e">
        <f t="shared" si="4"/>
        <v>#VALUE!</v>
      </c>
      <c r="J35" s="63" t="e">
        <f t="shared" si="4"/>
        <v>#VALUE!</v>
      </c>
      <c r="K35" s="63" t="e">
        <f t="shared" si="4"/>
        <v>#VALUE!</v>
      </c>
      <c r="L35" s="63" t="e">
        <f t="shared" si="4"/>
        <v>#VALUE!</v>
      </c>
      <c r="M35" s="63" t="e">
        <f t="shared" si="4"/>
        <v>#VALUE!</v>
      </c>
      <c r="N35" s="63" t="e">
        <f t="shared" si="4"/>
        <v>#VALUE!</v>
      </c>
      <c r="O35" s="63" t="e">
        <f t="shared" si="4"/>
        <v>#VALUE!</v>
      </c>
      <c r="P35" s="63" t="e">
        <f t="shared" si="4"/>
        <v>#VALUE!</v>
      </c>
      <c r="Q35" s="63" t="e">
        <f t="shared" si="4"/>
        <v>#VALUE!</v>
      </c>
      <c r="R35" s="63" t="e">
        <f t="shared" si="4"/>
        <v>#VALUE!</v>
      </c>
      <c r="S35" s="63" t="e">
        <f t="shared" si="4"/>
        <v>#VALUE!</v>
      </c>
      <c r="T35" s="63" t="e">
        <f t="shared" si="4"/>
        <v>#VALUE!</v>
      </c>
      <c r="U35" s="63" t="e">
        <f t="shared" si="4"/>
        <v>#VALUE!</v>
      </c>
      <c r="V35" s="63" t="e">
        <f t="shared" si="4"/>
        <v>#VALUE!</v>
      </c>
      <c r="W35" s="63" t="e">
        <f t="shared" si="4"/>
        <v>#VALUE!</v>
      </c>
      <c r="X35" s="63" t="e">
        <f t="shared" si="4"/>
        <v>#VALUE!</v>
      </c>
      <c r="Y35" s="63" t="e">
        <f t="shared" si="4"/>
        <v>#VALUE!</v>
      </c>
      <c r="Z35" s="63" t="e">
        <f t="shared" si="4"/>
        <v>#VALUE!</v>
      </c>
      <c r="AA35" s="63" t="e">
        <f t="shared" si="4"/>
        <v>#VALUE!</v>
      </c>
      <c r="AB35" s="63" t="e">
        <f t="shared" si="4"/>
        <v>#VALUE!</v>
      </c>
      <c r="AC35" s="63" t="e">
        <f t="shared" si="4"/>
        <v>#VALUE!</v>
      </c>
      <c r="AD35" s="63" t="e">
        <f t="shared" si="4"/>
        <v>#VALUE!</v>
      </c>
      <c r="AE35" s="63" t="e">
        <f t="shared" si="4"/>
        <v>#VALUE!</v>
      </c>
      <c r="AF35" s="63" t="e">
        <f t="shared" si="4"/>
        <v>#VALUE!</v>
      </c>
      <c r="AG35" s="63" t="e">
        <f t="shared" ref="AG35:BA35" si="5">AG32-AG33-AG34</f>
        <v>#VALUE!</v>
      </c>
      <c r="AH35" s="63" t="e">
        <f t="shared" si="5"/>
        <v>#VALUE!</v>
      </c>
      <c r="AI35" s="63" t="e">
        <f t="shared" si="5"/>
        <v>#VALUE!</v>
      </c>
      <c r="AJ35" s="63" t="e">
        <f t="shared" si="5"/>
        <v>#VALUE!</v>
      </c>
      <c r="AK35" s="63" t="e">
        <f t="shared" si="5"/>
        <v>#VALUE!</v>
      </c>
      <c r="AL35" s="63" t="e">
        <f t="shared" si="5"/>
        <v>#VALUE!</v>
      </c>
      <c r="AM35" s="63" t="e">
        <f t="shared" si="5"/>
        <v>#VALUE!</v>
      </c>
      <c r="AN35" s="63" t="e">
        <f t="shared" si="5"/>
        <v>#VALUE!</v>
      </c>
      <c r="AO35" s="63" t="e">
        <f t="shared" si="5"/>
        <v>#VALUE!</v>
      </c>
      <c r="AP35" s="63" t="e">
        <f t="shared" si="5"/>
        <v>#VALUE!</v>
      </c>
      <c r="AQ35" s="63" t="e">
        <f t="shared" si="5"/>
        <v>#VALUE!</v>
      </c>
      <c r="AR35" s="63" t="e">
        <f t="shared" si="5"/>
        <v>#VALUE!</v>
      </c>
      <c r="AS35" s="63" t="e">
        <f t="shared" si="5"/>
        <v>#VALUE!</v>
      </c>
      <c r="AT35" s="63" t="e">
        <f t="shared" si="5"/>
        <v>#VALUE!</v>
      </c>
      <c r="AU35" s="63" t="e">
        <f t="shared" si="5"/>
        <v>#VALUE!</v>
      </c>
      <c r="AV35" s="63" t="e">
        <f t="shared" si="5"/>
        <v>#VALUE!</v>
      </c>
      <c r="AW35" s="63" t="e">
        <f t="shared" si="5"/>
        <v>#VALUE!</v>
      </c>
      <c r="AX35" s="63" t="e">
        <f t="shared" si="5"/>
        <v>#VALUE!</v>
      </c>
      <c r="AY35" s="63" t="e">
        <f t="shared" si="5"/>
        <v>#VALUE!</v>
      </c>
      <c r="AZ35" s="63" t="e">
        <f t="shared" si="5"/>
        <v>#VALUE!</v>
      </c>
      <c r="BA35" s="63" t="e">
        <f t="shared" si="5"/>
        <v>#VALUE!</v>
      </c>
    </row>
    <row r="36" spans="1:53" ht="15.75" thickBot="1" x14ac:dyDescent="0.3">
      <c r="A36" s="57"/>
      <c r="B36" s="138" t="s">
        <v>111</v>
      </c>
      <c r="C36" s="138"/>
      <c r="D36" s="139" t="e">
        <f>D35+NPV($D$5,E35:BA35)</f>
        <v>#VALUE!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</row>
    <row r="37" spans="1:53" x14ac:dyDescent="0.25">
      <c r="A37" s="57"/>
      <c r="B37" t="s">
        <v>109</v>
      </c>
      <c r="D37" s="102" t="e">
        <f>IRR(D35:BA35)</f>
        <v>#VALUE!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</row>
    <row r="38" spans="1:53" x14ac:dyDescent="0.25"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</row>
    <row r="39" spans="1:53" ht="18.75" x14ac:dyDescent="0.3">
      <c r="B39" s="171" t="s">
        <v>160</v>
      </c>
      <c r="C39" s="140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</row>
    <row r="40" spans="1:53" x14ac:dyDescent="0.25">
      <c r="B40" s="181" t="s">
        <v>215</v>
      </c>
      <c r="C40" s="140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</row>
    <row r="41" spans="1:53" x14ac:dyDescent="0.25">
      <c r="B41" s="181" t="s">
        <v>213</v>
      </c>
      <c r="C41" s="140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</row>
    <row r="42" spans="1:53" x14ac:dyDescent="0.25">
      <c r="B42" s="140"/>
      <c r="C42" s="140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</row>
    <row r="43" spans="1:53" s="5" customFormat="1" x14ac:dyDescent="0.25">
      <c r="A43" s="55"/>
      <c r="B43" t="s">
        <v>222</v>
      </c>
      <c r="C43"/>
      <c r="D43" s="4">
        <f t="shared" ref="D43:AI43" si="6">(D24+D25)-D34</f>
        <v>0</v>
      </c>
      <c r="E43" s="4">
        <f t="shared" si="6"/>
        <v>0</v>
      </c>
      <c r="F43" s="4">
        <f t="shared" si="6"/>
        <v>0</v>
      </c>
      <c r="G43" s="4">
        <f t="shared" si="6"/>
        <v>0</v>
      </c>
      <c r="H43" s="4">
        <f t="shared" si="6"/>
        <v>0</v>
      </c>
      <c r="I43" s="4">
        <f t="shared" si="6"/>
        <v>0</v>
      </c>
      <c r="J43" s="4">
        <f t="shared" si="6"/>
        <v>0</v>
      </c>
      <c r="K43" s="4">
        <f t="shared" si="6"/>
        <v>0</v>
      </c>
      <c r="L43" s="4">
        <f t="shared" si="6"/>
        <v>0</v>
      </c>
      <c r="M43" s="4">
        <f t="shared" si="6"/>
        <v>0</v>
      </c>
      <c r="N43" s="4">
        <f t="shared" si="6"/>
        <v>0</v>
      </c>
      <c r="O43" s="4">
        <f t="shared" si="6"/>
        <v>0</v>
      </c>
      <c r="P43" s="4">
        <f t="shared" si="6"/>
        <v>0</v>
      </c>
      <c r="Q43" s="4">
        <f t="shared" si="6"/>
        <v>0</v>
      </c>
      <c r="R43" s="4">
        <f t="shared" si="6"/>
        <v>0</v>
      </c>
      <c r="S43" s="4">
        <f t="shared" si="6"/>
        <v>0</v>
      </c>
      <c r="T43" s="4">
        <f t="shared" si="6"/>
        <v>0</v>
      </c>
      <c r="U43" s="4">
        <f t="shared" si="6"/>
        <v>0</v>
      </c>
      <c r="V43" s="4">
        <f t="shared" si="6"/>
        <v>0</v>
      </c>
      <c r="W43" s="4">
        <f t="shared" si="6"/>
        <v>0</v>
      </c>
      <c r="X43" s="4">
        <f t="shared" si="6"/>
        <v>0</v>
      </c>
      <c r="Y43" s="4">
        <f t="shared" si="6"/>
        <v>0</v>
      </c>
      <c r="Z43" s="4">
        <f t="shared" si="6"/>
        <v>0</v>
      </c>
      <c r="AA43" s="4">
        <f t="shared" si="6"/>
        <v>0</v>
      </c>
      <c r="AB43" s="4">
        <f t="shared" si="6"/>
        <v>0</v>
      </c>
      <c r="AC43" s="4">
        <f t="shared" si="6"/>
        <v>0</v>
      </c>
      <c r="AD43" s="4">
        <f t="shared" si="6"/>
        <v>0</v>
      </c>
      <c r="AE43" s="4">
        <f t="shared" si="6"/>
        <v>0</v>
      </c>
      <c r="AF43" s="4">
        <f t="shared" si="6"/>
        <v>0</v>
      </c>
      <c r="AG43" s="4">
        <f t="shared" si="6"/>
        <v>0</v>
      </c>
      <c r="AH43" s="4">
        <f t="shared" si="6"/>
        <v>0</v>
      </c>
      <c r="AI43" s="4">
        <f t="shared" si="6"/>
        <v>0</v>
      </c>
      <c r="AJ43" s="4">
        <f t="shared" ref="AJ43:BA43" si="7">(AJ24+AJ25)-AJ34</f>
        <v>0</v>
      </c>
      <c r="AK43" s="4">
        <f t="shared" si="7"/>
        <v>0</v>
      </c>
      <c r="AL43" s="4">
        <f t="shared" si="7"/>
        <v>0</v>
      </c>
      <c r="AM43" s="4">
        <f t="shared" si="7"/>
        <v>0</v>
      </c>
      <c r="AN43" s="4">
        <f t="shared" si="7"/>
        <v>0</v>
      </c>
      <c r="AO43" s="4">
        <f t="shared" si="7"/>
        <v>0</v>
      </c>
      <c r="AP43" s="4">
        <f t="shared" si="7"/>
        <v>0</v>
      </c>
      <c r="AQ43" s="4">
        <f t="shared" si="7"/>
        <v>0</v>
      </c>
      <c r="AR43" s="4">
        <f t="shared" si="7"/>
        <v>0</v>
      </c>
      <c r="AS43" s="4">
        <f t="shared" si="7"/>
        <v>0</v>
      </c>
      <c r="AT43" s="4">
        <f t="shared" si="7"/>
        <v>0</v>
      </c>
      <c r="AU43" s="4">
        <f t="shared" si="7"/>
        <v>0</v>
      </c>
      <c r="AV43" s="4">
        <f t="shared" si="7"/>
        <v>0</v>
      </c>
      <c r="AW43" s="4">
        <f t="shared" si="7"/>
        <v>0</v>
      </c>
      <c r="AX43" s="4">
        <f t="shared" si="7"/>
        <v>0</v>
      </c>
      <c r="AY43" s="4">
        <f t="shared" si="7"/>
        <v>0</v>
      </c>
      <c r="AZ43" s="4">
        <f t="shared" si="7"/>
        <v>0</v>
      </c>
      <c r="BA43" s="4">
        <f t="shared" si="7"/>
        <v>0</v>
      </c>
    </row>
    <row r="44" spans="1:53" x14ac:dyDescent="0.25">
      <c r="B44" s="6" t="s">
        <v>223</v>
      </c>
      <c r="C44" s="6"/>
      <c r="D44" s="58" t="e">
        <f t="shared" ref="D44:AI44" si="8">(D22-D32)-(D23-D33)-((D24+D25)-D34)</f>
        <v>#VALUE!</v>
      </c>
      <c r="E44" s="58" t="e">
        <f t="shared" si="8"/>
        <v>#VALUE!</v>
      </c>
      <c r="F44" s="58" t="e">
        <f t="shared" si="8"/>
        <v>#VALUE!</v>
      </c>
      <c r="G44" s="58" t="e">
        <f t="shared" si="8"/>
        <v>#VALUE!</v>
      </c>
      <c r="H44" s="58" t="e">
        <f t="shared" si="8"/>
        <v>#VALUE!</v>
      </c>
      <c r="I44" s="58" t="e">
        <f t="shared" si="8"/>
        <v>#VALUE!</v>
      </c>
      <c r="J44" s="58" t="e">
        <f t="shared" si="8"/>
        <v>#VALUE!</v>
      </c>
      <c r="K44" s="58" t="e">
        <f t="shared" si="8"/>
        <v>#VALUE!</v>
      </c>
      <c r="L44" s="58" t="e">
        <f t="shared" si="8"/>
        <v>#VALUE!</v>
      </c>
      <c r="M44" s="58" t="e">
        <f t="shared" si="8"/>
        <v>#VALUE!</v>
      </c>
      <c r="N44" s="58" t="e">
        <f t="shared" si="8"/>
        <v>#VALUE!</v>
      </c>
      <c r="O44" s="58" t="e">
        <f t="shared" si="8"/>
        <v>#VALUE!</v>
      </c>
      <c r="P44" s="58" t="e">
        <f t="shared" si="8"/>
        <v>#VALUE!</v>
      </c>
      <c r="Q44" s="58" t="e">
        <f t="shared" si="8"/>
        <v>#VALUE!</v>
      </c>
      <c r="R44" s="58" t="e">
        <f t="shared" si="8"/>
        <v>#VALUE!</v>
      </c>
      <c r="S44" s="58" t="e">
        <f t="shared" si="8"/>
        <v>#VALUE!</v>
      </c>
      <c r="T44" s="58" t="e">
        <f t="shared" si="8"/>
        <v>#VALUE!</v>
      </c>
      <c r="U44" s="58" t="e">
        <f t="shared" si="8"/>
        <v>#VALUE!</v>
      </c>
      <c r="V44" s="58" t="e">
        <f t="shared" si="8"/>
        <v>#VALUE!</v>
      </c>
      <c r="W44" s="58" t="e">
        <f t="shared" si="8"/>
        <v>#VALUE!</v>
      </c>
      <c r="X44" s="58" t="e">
        <f t="shared" si="8"/>
        <v>#VALUE!</v>
      </c>
      <c r="Y44" s="58" t="e">
        <f t="shared" si="8"/>
        <v>#VALUE!</v>
      </c>
      <c r="Z44" s="58" t="e">
        <f t="shared" si="8"/>
        <v>#VALUE!</v>
      </c>
      <c r="AA44" s="58" t="e">
        <f t="shared" si="8"/>
        <v>#VALUE!</v>
      </c>
      <c r="AB44" s="58" t="e">
        <f t="shared" si="8"/>
        <v>#VALUE!</v>
      </c>
      <c r="AC44" s="58" t="e">
        <f t="shared" si="8"/>
        <v>#VALUE!</v>
      </c>
      <c r="AD44" s="58" t="e">
        <f t="shared" si="8"/>
        <v>#VALUE!</v>
      </c>
      <c r="AE44" s="58" t="e">
        <f t="shared" si="8"/>
        <v>#VALUE!</v>
      </c>
      <c r="AF44" s="58" t="e">
        <f t="shared" si="8"/>
        <v>#VALUE!</v>
      </c>
      <c r="AG44" s="58" t="e">
        <f t="shared" si="8"/>
        <v>#VALUE!</v>
      </c>
      <c r="AH44" s="58" t="e">
        <f t="shared" si="8"/>
        <v>#VALUE!</v>
      </c>
      <c r="AI44" s="58" t="e">
        <f t="shared" si="8"/>
        <v>#VALUE!</v>
      </c>
      <c r="AJ44" s="58" t="e">
        <f t="shared" ref="AJ44:BA44" si="9">(AJ22-AJ32)-(AJ23-AJ33)-((AJ24+AJ25)-AJ34)</f>
        <v>#VALUE!</v>
      </c>
      <c r="AK44" s="58" t="e">
        <f t="shared" si="9"/>
        <v>#VALUE!</v>
      </c>
      <c r="AL44" s="58" t="e">
        <f t="shared" si="9"/>
        <v>#VALUE!</v>
      </c>
      <c r="AM44" s="58" t="e">
        <f t="shared" si="9"/>
        <v>#VALUE!</v>
      </c>
      <c r="AN44" s="58" t="e">
        <f t="shared" si="9"/>
        <v>#VALUE!</v>
      </c>
      <c r="AO44" s="58" t="e">
        <f t="shared" si="9"/>
        <v>#VALUE!</v>
      </c>
      <c r="AP44" s="58" t="e">
        <f t="shared" si="9"/>
        <v>#VALUE!</v>
      </c>
      <c r="AQ44" s="58" t="e">
        <f t="shared" si="9"/>
        <v>#VALUE!</v>
      </c>
      <c r="AR44" s="58" t="e">
        <f t="shared" si="9"/>
        <v>#VALUE!</v>
      </c>
      <c r="AS44" s="58" t="e">
        <f t="shared" si="9"/>
        <v>#VALUE!</v>
      </c>
      <c r="AT44" s="58" t="e">
        <f t="shared" si="9"/>
        <v>#VALUE!</v>
      </c>
      <c r="AU44" s="58" t="e">
        <f t="shared" si="9"/>
        <v>#VALUE!</v>
      </c>
      <c r="AV44" s="58" t="e">
        <f t="shared" si="9"/>
        <v>#VALUE!</v>
      </c>
      <c r="AW44" s="58" t="e">
        <f t="shared" si="9"/>
        <v>#VALUE!</v>
      </c>
      <c r="AX44" s="58" t="e">
        <f t="shared" si="9"/>
        <v>#VALUE!</v>
      </c>
      <c r="AY44" s="58" t="e">
        <f t="shared" si="9"/>
        <v>#VALUE!</v>
      </c>
      <c r="AZ44" s="58" t="e">
        <f t="shared" si="9"/>
        <v>#VALUE!</v>
      </c>
      <c r="BA44" s="58" t="e">
        <f t="shared" si="9"/>
        <v>#VALUE!</v>
      </c>
    </row>
    <row r="45" spans="1:53" ht="15.75" thickBot="1" x14ac:dyDescent="0.3">
      <c r="B45" s="64" t="s">
        <v>110</v>
      </c>
      <c r="C45" s="64"/>
      <c r="D45" s="65" t="e">
        <f>D44+NPV($D$5,E44:BA44)</f>
        <v>#VALUE!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</row>
    <row r="46" spans="1:53" x14ac:dyDescent="0.25">
      <c r="B46" s="5"/>
      <c r="C46" s="5"/>
      <c r="D46" s="2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</row>
    <row r="47" spans="1:53" x14ac:dyDescent="0.25">
      <c r="B47" s="5"/>
      <c r="C47" s="5"/>
      <c r="D47" s="2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</row>
    <row r="48" spans="1:53" ht="18.75" x14ac:dyDescent="0.3">
      <c r="B48" s="51" t="s">
        <v>214</v>
      </c>
      <c r="C48" s="5"/>
      <c r="D48" s="2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</row>
    <row r="49" spans="1:53" x14ac:dyDescent="0.25">
      <c r="B49" t="s">
        <v>219</v>
      </c>
      <c r="C49" s="5"/>
      <c r="D49" s="2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</row>
    <row r="50" spans="1:53" x14ac:dyDescent="0.25">
      <c r="B50" t="s">
        <v>220</v>
      </c>
      <c r="C50" s="5"/>
      <c r="D50" s="2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</row>
    <row r="51" spans="1:53" x14ac:dyDescent="0.25">
      <c r="B51" s="5"/>
      <c r="C51" s="5"/>
      <c r="D51" s="2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</row>
    <row r="52" spans="1:53" x14ac:dyDescent="0.25">
      <c r="C52" s="1" t="s">
        <v>156</v>
      </c>
    </row>
    <row r="53" spans="1:53" x14ac:dyDescent="0.25">
      <c r="B53" s="164" t="s">
        <v>107</v>
      </c>
      <c r="C53" s="104">
        <f>'LES MEG'!C22</f>
        <v>0</v>
      </c>
      <c r="D53" s="169" t="str">
        <f>D21</f>
        <v/>
      </c>
      <c r="E53" s="169" t="str">
        <f t="shared" ref="E53:BA53" si="10">E21</f>
        <v/>
      </c>
      <c r="F53" s="169" t="str">
        <f t="shared" si="10"/>
        <v/>
      </c>
      <c r="G53" s="169" t="str">
        <f t="shared" si="10"/>
        <v/>
      </c>
      <c r="H53" s="169" t="str">
        <f t="shared" si="10"/>
        <v/>
      </c>
      <c r="I53" s="169" t="str">
        <f t="shared" si="10"/>
        <v/>
      </c>
      <c r="J53" s="169" t="str">
        <f t="shared" si="10"/>
        <v/>
      </c>
      <c r="K53" s="169" t="str">
        <f t="shared" si="10"/>
        <v/>
      </c>
      <c r="L53" s="169" t="str">
        <f t="shared" si="10"/>
        <v/>
      </c>
      <c r="M53" s="169" t="str">
        <f t="shared" si="10"/>
        <v/>
      </c>
      <c r="N53" s="169" t="str">
        <f t="shared" si="10"/>
        <v/>
      </c>
      <c r="O53" s="169" t="str">
        <f t="shared" si="10"/>
        <v/>
      </c>
      <c r="P53" s="169" t="str">
        <f t="shared" si="10"/>
        <v/>
      </c>
      <c r="Q53" s="169" t="str">
        <f t="shared" si="10"/>
        <v/>
      </c>
      <c r="R53" s="169" t="str">
        <f t="shared" si="10"/>
        <v/>
      </c>
      <c r="S53" s="169" t="str">
        <f t="shared" si="10"/>
        <v/>
      </c>
      <c r="T53" s="169" t="str">
        <f t="shared" si="10"/>
        <v/>
      </c>
      <c r="U53" s="169" t="str">
        <f t="shared" si="10"/>
        <v/>
      </c>
      <c r="V53" s="169" t="str">
        <f t="shared" si="10"/>
        <v/>
      </c>
      <c r="W53" s="169" t="str">
        <f t="shared" si="10"/>
        <v/>
      </c>
      <c r="X53" s="169" t="str">
        <f t="shared" si="10"/>
        <v/>
      </c>
      <c r="Y53" s="169" t="str">
        <f t="shared" si="10"/>
        <v/>
      </c>
      <c r="Z53" s="169" t="str">
        <f t="shared" si="10"/>
        <v/>
      </c>
      <c r="AA53" s="169" t="str">
        <f t="shared" si="10"/>
        <v/>
      </c>
      <c r="AB53" s="169" t="str">
        <f t="shared" si="10"/>
        <v/>
      </c>
      <c r="AC53" s="169" t="str">
        <f t="shared" si="10"/>
        <v/>
      </c>
      <c r="AD53" s="169" t="str">
        <f t="shared" si="10"/>
        <v/>
      </c>
      <c r="AE53" s="169" t="str">
        <f t="shared" si="10"/>
        <v/>
      </c>
      <c r="AF53" s="169" t="str">
        <f t="shared" si="10"/>
        <v/>
      </c>
      <c r="AG53" s="169" t="str">
        <f t="shared" si="10"/>
        <v/>
      </c>
      <c r="AH53" s="169" t="str">
        <f t="shared" si="10"/>
        <v/>
      </c>
      <c r="AI53" s="169" t="str">
        <f t="shared" si="10"/>
        <v/>
      </c>
      <c r="AJ53" s="169" t="str">
        <f t="shared" si="10"/>
        <v/>
      </c>
      <c r="AK53" s="169" t="str">
        <f t="shared" si="10"/>
        <v/>
      </c>
      <c r="AL53" s="169" t="str">
        <f t="shared" si="10"/>
        <v/>
      </c>
      <c r="AM53" s="169" t="str">
        <f t="shared" si="10"/>
        <v/>
      </c>
      <c r="AN53" s="169" t="str">
        <f t="shared" si="10"/>
        <v/>
      </c>
      <c r="AO53" s="169" t="str">
        <f t="shared" si="10"/>
        <v/>
      </c>
      <c r="AP53" s="169" t="str">
        <f t="shared" si="10"/>
        <v/>
      </c>
      <c r="AQ53" s="169" t="str">
        <f t="shared" si="10"/>
        <v/>
      </c>
      <c r="AR53" s="169" t="str">
        <f t="shared" si="10"/>
        <v/>
      </c>
      <c r="AS53" s="169" t="str">
        <f t="shared" si="10"/>
        <v/>
      </c>
      <c r="AT53" s="169" t="str">
        <f t="shared" si="10"/>
        <v/>
      </c>
      <c r="AU53" s="169" t="str">
        <f t="shared" si="10"/>
        <v/>
      </c>
      <c r="AV53" s="169" t="str">
        <f t="shared" si="10"/>
        <v/>
      </c>
      <c r="AW53" s="169" t="str">
        <f t="shared" si="10"/>
        <v/>
      </c>
      <c r="AX53" s="169" t="str">
        <f t="shared" si="10"/>
        <v/>
      </c>
      <c r="AY53" s="169" t="str">
        <f t="shared" si="10"/>
        <v/>
      </c>
      <c r="AZ53" s="169" t="str">
        <f t="shared" si="10"/>
        <v/>
      </c>
      <c r="BA53" s="170" t="str">
        <f t="shared" si="10"/>
        <v/>
      </c>
    </row>
    <row r="54" spans="1:53" x14ac:dyDescent="0.25">
      <c r="B54" t="s">
        <v>84</v>
      </c>
      <c r="D54" s="4">
        <f>IF(AND('LES MEG'!$C$22="Ingen alternativ investering",D21="INVESTERING"),D25,IF(AND('LES MEG'!$C$22="Alternativ investering",D21="INVESTERING"),D43,))</f>
        <v>0</v>
      </c>
      <c r="E54" s="4">
        <f>IF(AND('LES MEG'!$C$22="Ingen alternativ investering",E21="INVESTERING"),E25,IF(AND('LES MEG'!$C$22="Alternativ investering",E21="INVESTERING"),E43,))</f>
        <v>0</v>
      </c>
      <c r="F54" s="4">
        <f>IF(AND('LES MEG'!$C$22="Ingen alternativ investering",F21="INVESTERING"),F25,IF(AND('LES MEG'!$C$22="Alternativ investering",F21="INVESTERING"),F43,))</f>
        <v>0</v>
      </c>
      <c r="G54" s="4">
        <f>IF(AND('LES MEG'!$C$22="Ingen alternativ investering",G21="INVESTERING"),G25,IF(AND('LES MEG'!$C$22="Alternativ investering",G21="INVESTERING"),G43,))</f>
        <v>0</v>
      </c>
      <c r="H54" s="4">
        <f>IF(AND('LES MEG'!$C$22="Ingen alternativ investering",H21="INVESTERING"),H25,IF(AND('LES MEG'!$C$22="Alternativ investering",H21="INVESTERING"),H43,))</f>
        <v>0</v>
      </c>
      <c r="I54" s="4">
        <f>IF(AND('LES MEG'!$C$22="Ingen alternativ investering",I21="INVESTERING"),I25,IF(AND('LES MEG'!$C$22="Alternativ investering",I21="INVESTERING"),I43,))</f>
        <v>0</v>
      </c>
      <c r="J54" s="4">
        <f>IF(AND('LES MEG'!$C$22="Ingen alternativ investering",J21="INVESTERING"),J25,IF(AND('LES MEG'!$C$22="Alternativ investering",J21="INVESTERING"),J43,))</f>
        <v>0</v>
      </c>
      <c r="K54" s="4">
        <f>IF(AND('LES MEG'!$C$22="Ingen alternativ investering",K21="INVESTERING"),K25,IF(AND('LES MEG'!$C$22="Alternativ investering",K21="INVESTERING"),K43,))</f>
        <v>0</v>
      </c>
      <c r="L54" s="4">
        <f>IF(AND('LES MEG'!$C$22="Ingen alternativ investering",L21="INVESTERING"),L25,IF(AND('LES MEG'!$C$22="Alternativ investering",L21="INVESTERING"),L43,))</f>
        <v>0</v>
      </c>
      <c r="M54" s="4">
        <f>IF(AND('LES MEG'!$C$22="Ingen alternativ investering",M21="INVESTERING"),M25,IF(AND('LES MEG'!$C$22="Alternativ investering",M21="INVESTERING"),M43,))</f>
        <v>0</v>
      </c>
      <c r="N54" s="4">
        <f>IF(AND('LES MEG'!$C$22="Ingen alternativ investering",N21="INVESTERING"),N25,IF(AND('LES MEG'!$C$22="Alternativ investering",N21="INVESTERING"),N43,))</f>
        <v>0</v>
      </c>
      <c r="O54" s="4">
        <f>IF(AND('LES MEG'!$C$22="Ingen alternativ investering",O21="INVESTERING"),O25,IF(AND('LES MEG'!$C$22="Alternativ investering",O21="INVESTERING"),O43,))</f>
        <v>0</v>
      </c>
      <c r="P54" s="4">
        <f>IF(AND('LES MEG'!$C$22="Ingen alternativ investering",P21="INVESTERING"),P25,IF(AND('LES MEG'!$C$22="Alternativ investering",P21="INVESTERING"),P43,))</f>
        <v>0</v>
      </c>
      <c r="Q54" s="4">
        <f>IF(AND('LES MEG'!$C$22="Ingen alternativ investering",Q21="INVESTERING"),Q25,IF(AND('LES MEG'!$C$22="Alternativ investering",Q21="INVESTERING"),Q43,))</f>
        <v>0</v>
      </c>
      <c r="R54" s="4">
        <f>IF(AND('LES MEG'!$C$22="Ingen alternativ investering",R21="INVESTERING"),R25,IF(AND('LES MEG'!$C$22="Alternativ investering",R21="INVESTERING"),R43,))</f>
        <v>0</v>
      </c>
      <c r="S54" s="4">
        <f>IF(AND('LES MEG'!$C$22="Ingen alternativ investering",S21="INVESTERING"),S25,IF(AND('LES MEG'!$C$22="Alternativ investering",S21="INVESTERING"),S43,))</f>
        <v>0</v>
      </c>
      <c r="T54" s="4">
        <f>IF(AND('LES MEG'!$C$22="Ingen alternativ investering",T21="INVESTERING"),T25,IF(AND('LES MEG'!$C$22="Alternativ investering",T21="INVESTERING"),T43,))</f>
        <v>0</v>
      </c>
      <c r="U54" s="4">
        <f>IF(AND('LES MEG'!$C$22="Ingen alternativ investering",U21="INVESTERING"),U25,IF(AND('LES MEG'!$C$22="Alternativ investering",U21="INVESTERING"),U43,))</f>
        <v>0</v>
      </c>
      <c r="V54" s="4">
        <f>IF(AND('LES MEG'!$C$22="Ingen alternativ investering",V21="INVESTERING"),V25,IF(AND('LES MEG'!$C$22="Alternativ investering",V21="INVESTERING"),V43,))</f>
        <v>0</v>
      </c>
      <c r="W54" s="4">
        <f>IF(AND('LES MEG'!$C$22="Ingen alternativ investering",W21="INVESTERING"),W25,IF(AND('LES MEG'!$C$22="Alternativ investering",W21="INVESTERING"),W43,))</f>
        <v>0</v>
      </c>
      <c r="X54" s="4">
        <f>IF(AND('LES MEG'!$C$22="Ingen alternativ investering",X21="INVESTERING"),X25,IF(AND('LES MEG'!$C$22="Alternativ investering",X21="INVESTERING"),X43,))</f>
        <v>0</v>
      </c>
      <c r="Y54" s="4">
        <f>IF(AND('LES MEG'!$C$22="Ingen alternativ investering",Y21="INVESTERING"),Y25,IF(AND('LES MEG'!$C$22="Alternativ investering",Y21="INVESTERING"),Y43,))</f>
        <v>0</v>
      </c>
      <c r="Z54" s="4">
        <f>IF(AND('LES MEG'!$C$22="Ingen alternativ investering",Z21="INVESTERING"),Z25,IF(AND('LES MEG'!$C$22="Alternativ investering",Z21="INVESTERING"),Z43,))</f>
        <v>0</v>
      </c>
      <c r="AA54" s="4">
        <f>IF(AND('LES MEG'!$C$22="Ingen alternativ investering",AA21="INVESTERING"),AA25,IF(AND('LES MEG'!$C$22="Alternativ investering",AA21="INVESTERING"),AA43,))</f>
        <v>0</v>
      </c>
      <c r="AB54" s="4">
        <f>IF(AND('LES MEG'!$C$22="Ingen alternativ investering",AB21="INVESTERING"),AB25,IF(AND('LES MEG'!$C$22="Alternativ investering",AB21="INVESTERING"),AB43,))</f>
        <v>0</v>
      </c>
      <c r="AC54" s="4">
        <f>IF(AND('LES MEG'!$C$22="Ingen alternativ investering",AC21="INVESTERING"),AC25,IF(AND('LES MEG'!$C$22="Alternativ investering",AC21="INVESTERING"),AC43,))</f>
        <v>0</v>
      </c>
      <c r="AD54" s="4">
        <f>IF(AND('LES MEG'!$C$22="Ingen alternativ investering",AD21="INVESTERING"),AD25,IF(AND('LES MEG'!$C$22="Alternativ investering",AD21="INVESTERING"),AD43,))</f>
        <v>0</v>
      </c>
      <c r="AE54" s="4">
        <f>IF(AND('LES MEG'!$C$22="Ingen alternativ investering",AE21="INVESTERING"),AE25,IF(AND('LES MEG'!$C$22="Alternativ investering",AE21="INVESTERING"),AE43,))</f>
        <v>0</v>
      </c>
      <c r="AF54" s="4">
        <f>IF(AND('LES MEG'!$C$22="Ingen alternativ investering",AF21="INVESTERING"),AF25,IF(AND('LES MEG'!$C$22="Alternativ investering",AF21="INVESTERING"),AF43,))</f>
        <v>0</v>
      </c>
      <c r="AG54" s="4">
        <f>IF(AND('LES MEG'!$C$22="Ingen alternativ investering",AG21="INVESTERING"),AG25,IF(AND('LES MEG'!$C$22="Alternativ investering",AG21="INVESTERING"),AG43,))</f>
        <v>0</v>
      </c>
      <c r="AH54" s="4">
        <f>IF(AND('LES MEG'!$C$22="Ingen alternativ investering",AH21="INVESTERING"),AH25,IF(AND('LES MEG'!$C$22="Alternativ investering",AH21="INVESTERING"),AH43,))</f>
        <v>0</v>
      </c>
      <c r="AI54" s="4">
        <f>IF(AND('LES MEG'!$C$22="Ingen alternativ investering",AI21="INVESTERING"),AI25,IF(AND('LES MEG'!$C$22="Alternativ investering",AI21="INVESTERING"),AI43,))</f>
        <v>0</v>
      </c>
      <c r="AJ54" s="4">
        <f>IF(AND('LES MEG'!$C$22="Ingen alternativ investering",AJ21="INVESTERING"),AJ25,IF(AND('LES MEG'!$C$22="Alternativ investering",AJ21="INVESTERING"),AJ43,))</f>
        <v>0</v>
      </c>
      <c r="AK54" s="4">
        <f>IF(AND('LES MEG'!$C$22="Ingen alternativ investering",AK21="INVESTERING"),AK25,IF(AND('LES MEG'!$C$22="Alternativ investering",AK21="INVESTERING"),AK43,))</f>
        <v>0</v>
      </c>
      <c r="AL54" s="4">
        <f>IF(AND('LES MEG'!$C$22="Ingen alternativ investering",AL21="INVESTERING"),AL25,IF(AND('LES MEG'!$C$22="Alternativ investering",AL21="INVESTERING"),AL43,))</f>
        <v>0</v>
      </c>
      <c r="AM54" s="4">
        <f>IF(AND('LES MEG'!$C$22="Ingen alternativ investering",AM21="INVESTERING"),AM25,IF(AND('LES MEG'!$C$22="Alternativ investering",AM21="INVESTERING"),AM43,))</f>
        <v>0</v>
      </c>
      <c r="AN54" s="4">
        <f>IF(AND('LES MEG'!$C$22="Ingen alternativ investering",AN21="INVESTERING"),AN25,IF(AND('LES MEG'!$C$22="Alternativ investering",AN21="INVESTERING"),AN43,))</f>
        <v>0</v>
      </c>
      <c r="AO54" s="4">
        <f>IF(AND('LES MEG'!$C$22="Ingen alternativ investering",AO21="INVESTERING"),AO25,IF(AND('LES MEG'!$C$22="Alternativ investering",AO21="INVESTERING"),AO43,))</f>
        <v>0</v>
      </c>
      <c r="AP54" s="4">
        <f>IF(AND('LES MEG'!$C$22="Ingen alternativ investering",AP21="INVESTERING"),AP25,IF(AND('LES MEG'!$C$22="Alternativ investering",AP21="INVESTERING"),AP43,))</f>
        <v>0</v>
      </c>
      <c r="AQ54" s="4">
        <f>IF(AND('LES MEG'!$C$22="Ingen alternativ investering",AQ21="INVESTERING"),AQ25,IF(AND('LES MEG'!$C$22="Alternativ investering",AQ21="INVESTERING"),AQ43,))</f>
        <v>0</v>
      </c>
      <c r="AR54" s="4">
        <f>IF(AND('LES MEG'!$C$22="Ingen alternativ investering",AR21="INVESTERING"),AR25,IF(AND('LES MEG'!$C$22="Alternativ investering",AR21="INVESTERING"),AR43,))</f>
        <v>0</v>
      </c>
      <c r="AS54" s="4">
        <f>IF(AND('LES MEG'!$C$22="Ingen alternativ investering",AS21="INVESTERING"),AS25,IF(AND('LES MEG'!$C$22="Alternativ investering",AS21="INVESTERING"),AS43,))</f>
        <v>0</v>
      </c>
      <c r="AT54" s="4">
        <f>IF(AND('LES MEG'!$C$22="Ingen alternativ investering",AT21="INVESTERING"),AT25,IF(AND('LES MEG'!$C$22="Alternativ investering",AT21="INVESTERING"),AT43,))</f>
        <v>0</v>
      </c>
      <c r="AU54" s="4">
        <f>IF(AND('LES MEG'!$C$22="Ingen alternativ investering",AU21="INVESTERING"),AU25,IF(AND('LES MEG'!$C$22="Alternativ investering",AU21="INVESTERING"),AU43,))</f>
        <v>0</v>
      </c>
      <c r="AV54" s="4">
        <f>IF(AND('LES MEG'!$C$22="Ingen alternativ investering",AV21="INVESTERING"),AV25,IF(AND('LES MEG'!$C$22="Alternativ investering",AV21="INVESTERING"),AV43,))</f>
        <v>0</v>
      </c>
      <c r="AW54" s="4">
        <f>IF(AND('LES MEG'!$C$22="Ingen alternativ investering",AW21="INVESTERING"),AW25,IF(AND('LES MEG'!$C$22="Alternativ investering",AW21="INVESTERING"),AW43,))</f>
        <v>0</v>
      </c>
      <c r="AX54" s="4">
        <f>IF(AND('LES MEG'!$C$22="Ingen alternativ investering",AX21="INVESTERING"),AX25,IF(AND('LES MEG'!$C$22="Alternativ investering",AX21="INVESTERING"),AX43,))</f>
        <v>0</v>
      </c>
      <c r="AY54" s="4">
        <f>IF(AND('LES MEG'!$C$22="Ingen alternativ investering",AY21="INVESTERING"),AY25,IF(AND('LES MEG'!$C$22="Alternativ investering",AY21="INVESTERING"),AY43,))</f>
        <v>0</v>
      </c>
      <c r="AZ54" s="4">
        <f>IF(AND('LES MEG'!$C$22="Ingen alternativ investering",AZ21="INVESTERING"),AZ25,IF(AND('LES MEG'!$C$22="Alternativ investering",AZ21="INVESTERING"),AZ43,))</f>
        <v>0</v>
      </c>
      <c r="BA54" s="4">
        <f>IF(AND('LES MEG'!$C$22="Ingen alternativ investering",BA21="INVESTERING"),BA25,IF(AND('LES MEG'!$C$22="Alternativ investering",BA21="INVESTERING"),BA43,))</f>
        <v>0</v>
      </c>
    </row>
    <row r="55" spans="1:53" s="71" customFormat="1" ht="12" x14ac:dyDescent="0.2">
      <c r="A55" s="69"/>
      <c r="B55" s="67" t="s">
        <v>91</v>
      </c>
      <c r="C55" s="67"/>
      <c r="D55" s="70" t="e">
        <f>D54/SUM($D$54:$M$54)</f>
        <v>#DIV/0!</v>
      </c>
      <c r="E55" s="70" t="e">
        <f t="shared" ref="E55:M55" si="11">E54/SUM($D$54:$M$54)</f>
        <v>#DIV/0!</v>
      </c>
      <c r="F55" s="70" t="e">
        <f t="shared" si="11"/>
        <v>#DIV/0!</v>
      </c>
      <c r="G55" s="70" t="e">
        <f t="shared" si="11"/>
        <v>#DIV/0!</v>
      </c>
      <c r="H55" s="70" t="e">
        <f t="shared" si="11"/>
        <v>#DIV/0!</v>
      </c>
      <c r="I55" s="70" t="e">
        <f t="shared" si="11"/>
        <v>#DIV/0!</v>
      </c>
      <c r="J55" s="70" t="e">
        <f t="shared" si="11"/>
        <v>#DIV/0!</v>
      </c>
      <c r="K55" s="70" t="e">
        <f t="shared" si="11"/>
        <v>#DIV/0!</v>
      </c>
      <c r="L55" s="70" t="e">
        <f t="shared" si="11"/>
        <v>#DIV/0!</v>
      </c>
      <c r="M55" s="70" t="e">
        <f t="shared" si="11"/>
        <v>#DIV/0!</v>
      </c>
      <c r="N55" s="68" t="e">
        <f t="shared" ref="N55:BA55" si="12">N43/SUM($D$43:$AF$43)</f>
        <v>#DIV/0!</v>
      </c>
      <c r="O55" s="68" t="e">
        <f t="shared" si="12"/>
        <v>#DIV/0!</v>
      </c>
      <c r="P55" s="68" t="e">
        <f t="shared" si="12"/>
        <v>#DIV/0!</v>
      </c>
      <c r="Q55" s="68" t="e">
        <f t="shared" si="12"/>
        <v>#DIV/0!</v>
      </c>
      <c r="R55" s="68" t="e">
        <f t="shared" si="12"/>
        <v>#DIV/0!</v>
      </c>
      <c r="S55" s="68" t="e">
        <f t="shared" si="12"/>
        <v>#DIV/0!</v>
      </c>
      <c r="T55" s="68" t="e">
        <f t="shared" si="12"/>
        <v>#DIV/0!</v>
      </c>
      <c r="U55" s="68" t="e">
        <f t="shared" si="12"/>
        <v>#DIV/0!</v>
      </c>
      <c r="V55" s="68" t="e">
        <f t="shared" si="12"/>
        <v>#DIV/0!</v>
      </c>
      <c r="W55" s="68" t="e">
        <f t="shared" si="12"/>
        <v>#DIV/0!</v>
      </c>
      <c r="X55" s="68" t="e">
        <f t="shared" si="12"/>
        <v>#DIV/0!</v>
      </c>
      <c r="Y55" s="68" t="e">
        <f t="shared" si="12"/>
        <v>#DIV/0!</v>
      </c>
      <c r="Z55" s="68" t="e">
        <f t="shared" si="12"/>
        <v>#DIV/0!</v>
      </c>
      <c r="AA55" s="68" t="e">
        <f t="shared" si="12"/>
        <v>#DIV/0!</v>
      </c>
      <c r="AB55" s="68" t="e">
        <f t="shared" si="12"/>
        <v>#DIV/0!</v>
      </c>
      <c r="AC55" s="68" t="e">
        <f t="shared" si="12"/>
        <v>#DIV/0!</v>
      </c>
      <c r="AD55" s="68" t="e">
        <f t="shared" si="12"/>
        <v>#DIV/0!</v>
      </c>
      <c r="AE55" s="68" t="e">
        <f t="shared" si="12"/>
        <v>#DIV/0!</v>
      </c>
      <c r="AF55" s="68" t="e">
        <f t="shared" si="12"/>
        <v>#DIV/0!</v>
      </c>
      <c r="AG55" s="68" t="e">
        <f t="shared" si="12"/>
        <v>#DIV/0!</v>
      </c>
      <c r="AH55" s="68" t="e">
        <f t="shared" si="12"/>
        <v>#DIV/0!</v>
      </c>
      <c r="AI55" s="68" t="e">
        <f t="shared" si="12"/>
        <v>#DIV/0!</v>
      </c>
      <c r="AJ55" s="68" t="e">
        <f t="shared" si="12"/>
        <v>#DIV/0!</v>
      </c>
      <c r="AK55" s="68" t="e">
        <f t="shared" si="12"/>
        <v>#DIV/0!</v>
      </c>
      <c r="AL55" s="68" t="e">
        <f t="shared" si="12"/>
        <v>#DIV/0!</v>
      </c>
      <c r="AM55" s="68" t="e">
        <f t="shared" si="12"/>
        <v>#DIV/0!</v>
      </c>
      <c r="AN55" s="68" t="e">
        <f t="shared" si="12"/>
        <v>#DIV/0!</v>
      </c>
      <c r="AO55" s="68" t="e">
        <f t="shared" si="12"/>
        <v>#DIV/0!</v>
      </c>
      <c r="AP55" s="68" t="e">
        <f t="shared" si="12"/>
        <v>#DIV/0!</v>
      </c>
      <c r="AQ55" s="68" t="e">
        <f t="shared" si="12"/>
        <v>#DIV/0!</v>
      </c>
      <c r="AR55" s="68" t="e">
        <f t="shared" si="12"/>
        <v>#DIV/0!</v>
      </c>
      <c r="AS55" s="68" t="e">
        <f t="shared" si="12"/>
        <v>#DIV/0!</v>
      </c>
      <c r="AT55" s="68" t="e">
        <f t="shared" si="12"/>
        <v>#DIV/0!</v>
      </c>
      <c r="AU55" s="68" t="e">
        <f t="shared" si="12"/>
        <v>#DIV/0!</v>
      </c>
      <c r="AV55" s="68" t="e">
        <f t="shared" si="12"/>
        <v>#DIV/0!</v>
      </c>
      <c r="AW55" s="68" t="e">
        <f t="shared" si="12"/>
        <v>#DIV/0!</v>
      </c>
      <c r="AX55" s="68" t="e">
        <f t="shared" si="12"/>
        <v>#DIV/0!</v>
      </c>
      <c r="AY55" s="68" t="e">
        <f t="shared" si="12"/>
        <v>#DIV/0!</v>
      </c>
      <c r="AZ55" s="68" t="e">
        <f t="shared" si="12"/>
        <v>#DIV/0!</v>
      </c>
      <c r="BA55" s="68" t="e">
        <f t="shared" si="12"/>
        <v>#DIV/0!</v>
      </c>
    </row>
    <row r="56" spans="1:53" s="71" customFormat="1" ht="12" x14ac:dyDescent="0.2">
      <c r="A56" s="69"/>
      <c r="B56" s="67"/>
      <c r="C56" s="67"/>
      <c r="D56" s="70"/>
      <c r="E56" s="70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</row>
    <row r="57" spans="1:53" x14ac:dyDescent="0.25">
      <c r="A57" s="57"/>
      <c r="B57" t="s">
        <v>92</v>
      </c>
      <c r="D57" s="72" t="e">
        <f>D55*$D$8</f>
        <v>#DIV/0!</v>
      </c>
      <c r="E57" s="73" t="e">
        <f>E55*$D$8</f>
        <v>#DIV/0!</v>
      </c>
      <c r="F57" s="73" t="e">
        <f t="shared" ref="F57:AI57" si="13">F55*$D$8</f>
        <v>#DIV/0!</v>
      </c>
      <c r="G57" s="73" t="e">
        <f t="shared" si="13"/>
        <v>#DIV/0!</v>
      </c>
      <c r="H57" s="73" t="e">
        <f t="shared" si="13"/>
        <v>#DIV/0!</v>
      </c>
      <c r="I57" s="73" t="e">
        <f t="shared" si="13"/>
        <v>#DIV/0!</v>
      </c>
      <c r="J57" s="73" t="e">
        <f t="shared" si="13"/>
        <v>#DIV/0!</v>
      </c>
      <c r="K57" s="73" t="e">
        <f t="shared" si="13"/>
        <v>#DIV/0!</v>
      </c>
      <c r="L57" s="73" t="e">
        <f t="shared" si="13"/>
        <v>#DIV/0!</v>
      </c>
      <c r="M57" s="73" t="e">
        <f t="shared" si="13"/>
        <v>#DIV/0!</v>
      </c>
      <c r="N57" s="73" t="e">
        <f t="shared" si="13"/>
        <v>#DIV/0!</v>
      </c>
      <c r="O57" s="73" t="e">
        <f t="shared" si="13"/>
        <v>#DIV/0!</v>
      </c>
      <c r="P57" s="73" t="e">
        <f t="shared" si="13"/>
        <v>#DIV/0!</v>
      </c>
      <c r="Q57" s="73" t="e">
        <f t="shared" si="13"/>
        <v>#DIV/0!</v>
      </c>
      <c r="R57" s="73" t="e">
        <f t="shared" si="13"/>
        <v>#DIV/0!</v>
      </c>
      <c r="S57" s="73" t="e">
        <f t="shared" si="13"/>
        <v>#DIV/0!</v>
      </c>
      <c r="T57" s="73" t="e">
        <f t="shared" si="13"/>
        <v>#DIV/0!</v>
      </c>
      <c r="U57" s="73" t="e">
        <f t="shared" si="13"/>
        <v>#DIV/0!</v>
      </c>
      <c r="V57" s="73" t="e">
        <f t="shared" si="13"/>
        <v>#DIV/0!</v>
      </c>
      <c r="W57" s="73" t="e">
        <f t="shared" si="13"/>
        <v>#DIV/0!</v>
      </c>
      <c r="X57" s="73" t="e">
        <f t="shared" si="13"/>
        <v>#DIV/0!</v>
      </c>
      <c r="Y57" s="73" t="e">
        <f t="shared" si="13"/>
        <v>#DIV/0!</v>
      </c>
      <c r="Z57" s="73" t="e">
        <f t="shared" si="13"/>
        <v>#DIV/0!</v>
      </c>
      <c r="AA57" s="73" t="e">
        <f t="shared" si="13"/>
        <v>#DIV/0!</v>
      </c>
      <c r="AB57" s="73" t="e">
        <f t="shared" si="13"/>
        <v>#DIV/0!</v>
      </c>
      <c r="AC57" s="73" t="e">
        <f t="shared" si="13"/>
        <v>#DIV/0!</v>
      </c>
      <c r="AD57" s="73" t="e">
        <f t="shared" si="13"/>
        <v>#DIV/0!</v>
      </c>
      <c r="AE57" s="73" t="e">
        <f t="shared" si="13"/>
        <v>#DIV/0!</v>
      </c>
      <c r="AF57" s="73" t="e">
        <f t="shared" si="13"/>
        <v>#DIV/0!</v>
      </c>
      <c r="AG57" s="73" t="e">
        <f t="shared" si="13"/>
        <v>#DIV/0!</v>
      </c>
      <c r="AH57" s="73" t="e">
        <f t="shared" si="13"/>
        <v>#DIV/0!</v>
      </c>
      <c r="AI57" s="73" t="e">
        <f t="shared" si="13"/>
        <v>#DIV/0!</v>
      </c>
      <c r="AJ57" s="73" t="e">
        <f t="shared" ref="AJ57:BA57" si="14">AJ55*$D$8</f>
        <v>#DIV/0!</v>
      </c>
      <c r="AK57" s="73" t="e">
        <f t="shared" si="14"/>
        <v>#DIV/0!</v>
      </c>
      <c r="AL57" s="73" t="e">
        <f t="shared" si="14"/>
        <v>#DIV/0!</v>
      </c>
      <c r="AM57" s="73" t="e">
        <f t="shared" si="14"/>
        <v>#DIV/0!</v>
      </c>
      <c r="AN57" s="73" t="e">
        <f t="shared" si="14"/>
        <v>#DIV/0!</v>
      </c>
      <c r="AO57" s="73" t="e">
        <f t="shared" si="14"/>
        <v>#DIV/0!</v>
      </c>
      <c r="AP57" s="73" t="e">
        <f t="shared" si="14"/>
        <v>#DIV/0!</v>
      </c>
      <c r="AQ57" s="73" t="e">
        <f t="shared" si="14"/>
        <v>#DIV/0!</v>
      </c>
      <c r="AR57" s="73" t="e">
        <f t="shared" si="14"/>
        <v>#DIV/0!</v>
      </c>
      <c r="AS57" s="73" t="e">
        <f t="shared" si="14"/>
        <v>#DIV/0!</v>
      </c>
      <c r="AT57" s="73" t="e">
        <f t="shared" si="14"/>
        <v>#DIV/0!</v>
      </c>
      <c r="AU57" s="73" t="e">
        <f t="shared" si="14"/>
        <v>#DIV/0!</v>
      </c>
      <c r="AV57" s="73" t="e">
        <f t="shared" si="14"/>
        <v>#DIV/0!</v>
      </c>
      <c r="AW57" s="73" t="e">
        <f t="shared" si="14"/>
        <v>#DIV/0!</v>
      </c>
      <c r="AX57" s="73" t="e">
        <f t="shared" si="14"/>
        <v>#DIV/0!</v>
      </c>
      <c r="AY57" s="73" t="e">
        <f t="shared" si="14"/>
        <v>#DIV/0!</v>
      </c>
      <c r="AZ57" s="73" t="e">
        <f t="shared" si="14"/>
        <v>#DIV/0!</v>
      </c>
      <c r="BA57" s="73" t="e">
        <f t="shared" si="14"/>
        <v>#DIV/0!</v>
      </c>
    </row>
    <row r="58" spans="1:53" ht="15.75" thickBot="1" x14ac:dyDescent="0.3">
      <c r="B58" s="59" t="s">
        <v>93</v>
      </c>
      <c r="C58" s="59"/>
      <c r="D58" s="60" t="e">
        <f>SUM(D57:BA57)</f>
        <v>#DIV/0!</v>
      </c>
      <c r="E58" s="68" t="e">
        <f>SUM(D57:BA57)=D8</f>
        <v>#DIV/0!</v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</row>
    <row r="59" spans="1:53" x14ac:dyDescent="0.25">
      <c r="D59" s="4"/>
      <c r="E59" s="68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</row>
    <row r="60" spans="1:53" x14ac:dyDescent="0.25"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</row>
    <row r="61" spans="1:53" ht="18.75" x14ac:dyDescent="0.3">
      <c r="B61" s="171" t="s">
        <v>182</v>
      </c>
      <c r="C61" s="74"/>
      <c r="D61" s="74"/>
      <c r="E61" s="74"/>
      <c r="F61" s="74"/>
      <c r="G61" s="74"/>
      <c r="H61" s="186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</row>
    <row r="62" spans="1:53" x14ac:dyDescent="0.25">
      <c r="B62" s="181" t="s">
        <v>221</v>
      </c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</row>
    <row r="63" spans="1:53" x14ac:dyDescent="0.25"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</row>
    <row r="64" spans="1:53" x14ac:dyDescent="0.25">
      <c r="B64" t="s">
        <v>95</v>
      </c>
      <c r="D64" s="4" t="e">
        <f t="shared" ref="D64:AI64" si="15">D44</f>
        <v>#VALUE!</v>
      </c>
      <c r="E64" s="4" t="e">
        <f t="shared" si="15"/>
        <v>#VALUE!</v>
      </c>
      <c r="F64" s="4" t="e">
        <f t="shared" si="15"/>
        <v>#VALUE!</v>
      </c>
      <c r="G64" s="4" t="e">
        <f t="shared" si="15"/>
        <v>#VALUE!</v>
      </c>
      <c r="H64" s="4" t="e">
        <f t="shared" si="15"/>
        <v>#VALUE!</v>
      </c>
      <c r="I64" s="4" t="e">
        <f t="shared" si="15"/>
        <v>#VALUE!</v>
      </c>
      <c r="J64" s="4" t="e">
        <f t="shared" si="15"/>
        <v>#VALUE!</v>
      </c>
      <c r="K64" s="4" t="e">
        <f t="shared" si="15"/>
        <v>#VALUE!</v>
      </c>
      <c r="L64" s="4" t="e">
        <f t="shared" si="15"/>
        <v>#VALUE!</v>
      </c>
      <c r="M64" s="4" t="e">
        <f t="shared" si="15"/>
        <v>#VALUE!</v>
      </c>
      <c r="N64" s="4" t="e">
        <f t="shared" si="15"/>
        <v>#VALUE!</v>
      </c>
      <c r="O64" s="4" t="e">
        <f t="shared" si="15"/>
        <v>#VALUE!</v>
      </c>
      <c r="P64" s="4" t="e">
        <f t="shared" si="15"/>
        <v>#VALUE!</v>
      </c>
      <c r="Q64" s="4" t="e">
        <f t="shared" si="15"/>
        <v>#VALUE!</v>
      </c>
      <c r="R64" s="4" t="e">
        <f t="shared" si="15"/>
        <v>#VALUE!</v>
      </c>
      <c r="S64" s="4" t="e">
        <f t="shared" si="15"/>
        <v>#VALUE!</v>
      </c>
      <c r="T64" s="4" t="e">
        <f t="shared" si="15"/>
        <v>#VALUE!</v>
      </c>
      <c r="U64" s="4" t="e">
        <f t="shared" si="15"/>
        <v>#VALUE!</v>
      </c>
      <c r="V64" s="4" t="e">
        <f t="shared" si="15"/>
        <v>#VALUE!</v>
      </c>
      <c r="W64" s="4" t="e">
        <f t="shared" si="15"/>
        <v>#VALUE!</v>
      </c>
      <c r="X64" s="4" t="e">
        <f t="shared" si="15"/>
        <v>#VALUE!</v>
      </c>
      <c r="Y64" s="4" t="e">
        <f t="shared" si="15"/>
        <v>#VALUE!</v>
      </c>
      <c r="Z64" s="4" t="e">
        <f t="shared" si="15"/>
        <v>#VALUE!</v>
      </c>
      <c r="AA64" s="4" t="e">
        <f t="shared" si="15"/>
        <v>#VALUE!</v>
      </c>
      <c r="AB64" s="4" t="e">
        <f t="shared" si="15"/>
        <v>#VALUE!</v>
      </c>
      <c r="AC64" s="4" t="e">
        <f t="shared" si="15"/>
        <v>#VALUE!</v>
      </c>
      <c r="AD64" s="4" t="e">
        <f t="shared" si="15"/>
        <v>#VALUE!</v>
      </c>
      <c r="AE64" s="4" t="e">
        <f t="shared" si="15"/>
        <v>#VALUE!</v>
      </c>
      <c r="AF64" s="4" t="e">
        <f t="shared" si="15"/>
        <v>#VALUE!</v>
      </c>
      <c r="AG64" s="4" t="e">
        <f t="shared" si="15"/>
        <v>#VALUE!</v>
      </c>
      <c r="AH64" s="4" t="e">
        <f t="shared" si="15"/>
        <v>#VALUE!</v>
      </c>
      <c r="AI64" s="4" t="e">
        <f t="shared" si="15"/>
        <v>#VALUE!</v>
      </c>
      <c r="AJ64" s="4" t="e">
        <f t="shared" ref="AJ64:BA64" si="16">AJ44</f>
        <v>#VALUE!</v>
      </c>
      <c r="AK64" s="4" t="e">
        <f t="shared" si="16"/>
        <v>#VALUE!</v>
      </c>
      <c r="AL64" s="4" t="e">
        <f t="shared" si="16"/>
        <v>#VALUE!</v>
      </c>
      <c r="AM64" s="4" t="e">
        <f t="shared" si="16"/>
        <v>#VALUE!</v>
      </c>
      <c r="AN64" s="4" t="e">
        <f t="shared" si="16"/>
        <v>#VALUE!</v>
      </c>
      <c r="AO64" s="4" t="e">
        <f t="shared" si="16"/>
        <v>#VALUE!</v>
      </c>
      <c r="AP64" s="4" t="e">
        <f t="shared" si="16"/>
        <v>#VALUE!</v>
      </c>
      <c r="AQ64" s="4" t="e">
        <f t="shared" si="16"/>
        <v>#VALUE!</v>
      </c>
      <c r="AR64" s="4" t="e">
        <f t="shared" si="16"/>
        <v>#VALUE!</v>
      </c>
      <c r="AS64" s="4" t="e">
        <f t="shared" si="16"/>
        <v>#VALUE!</v>
      </c>
      <c r="AT64" s="4" t="e">
        <f t="shared" si="16"/>
        <v>#VALUE!</v>
      </c>
      <c r="AU64" s="4" t="e">
        <f t="shared" si="16"/>
        <v>#VALUE!</v>
      </c>
      <c r="AV64" s="4" t="e">
        <f t="shared" si="16"/>
        <v>#VALUE!</v>
      </c>
      <c r="AW64" s="4" t="e">
        <f t="shared" si="16"/>
        <v>#VALUE!</v>
      </c>
      <c r="AX64" s="4" t="e">
        <f t="shared" si="16"/>
        <v>#VALUE!</v>
      </c>
      <c r="AY64" s="4" t="e">
        <f t="shared" si="16"/>
        <v>#VALUE!</v>
      </c>
      <c r="AZ64" s="4" t="e">
        <f t="shared" si="16"/>
        <v>#VALUE!</v>
      </c>
      <c r="BA64" s="4" t="e">
        <f t="shared" si="16"/>
        <v>#VALUE!</v>
      </c>
    </row>
    <row r="65" spans="2:53" x14ac:dyDescent="0.25">
      <c r="B65" s="30" t="s">
        <v>82</v>
      </c>
      <c r="C65" s="30"/>
      <c r="D65" s="32" t="e">
        <f t="shared" ref="D65:AI65" si="17">D44/(1+$D$5)^(-$D$18+D18)</f>
        <v>#VALUE!</v>
      </c>
      <c r="E65" s="32" t="e">
        <f t="shared" si="17"/>
        <v>#VALUE!</v>
      </c>
      <c r="F65" s="32" t="e">
        <f t="shared" si="17"/>
        <v>#VALUE!</v>
      </c>
      <c r="G65" s="32" t="e">
        <f t="shared" si="17"/>
        <v>#VALUE!</v>
      </c>
      <c r="H65" s="32" t="e">
        <f t="shared" si="17"/>
        <v>#VALUE!</v>
      </c>
      <c r="I65" s="32" t="e">
        <f t="shared" si="17"/>
        <v>#VALUE!</v>
      </c>
      <c r="J65" s="32" t="e">
        <f t="shared" si="17"/>
        <v>#VALUE!</v>
      </c>
      <c r="K65" s="32" t="e">
        <f t="shared" si="17"/>
        <v>#VALUE!</v>
      </c>
      <c r="L65" s="32" t="e">
        <f t="shared" si="17"/>
        <v>#VALUE!</v>
      </c>
      <c r="M65" s="32" t="e">
        <f t="shared" si="17"/>
        <v>#VALUE!</v>
      </c>
      <c r="N65" s="32" t="e">
        <f t="shared" si="17"/>
        <v>#VALUE!</v>
      </c>
      <c r="O65" s="32" t="e">
        <f t="shared" si="17"/>
        <v>#VALUE!</v>
      </c>
      <c r="P65" s="32" t="e">
        <f t="shared" si="17"/>
        <v>#VALUE!</v>
      </c>
      <c r="Q65" s="32" t="e">
        <f t="shared" si="17"/>
        <v>#VALUE!</v>
      </c>
      <c r="R65" s="32" t="e">
        <f t="shared" si="17"/>
        <v>#VALUE!</v>
      </c>
      <c r="S65" s="32" t="e">
        <f t="shared" si="17"/>
        <v>#VALUE!</v>
      </c>
      <c r="T65" s="32" t="e">
        <f t="shared" si="17"/>
        <v>#VALUE!</v>
      </c>
      <c r="U65" s="32" t="e">
        <f t="shared" si="17"/>
        <v>#VALUE!</v>
      </c>
      <c r="V65" s="32" t="e">
        <f t="shared" si="17"/>
        <v>#VALUE!</v>
      </c>
      <c r="W65" s="32" t="e">
        <f t="shared" si="17"/>
        <v>#VALUE!</v>
      </c>
      <c r="X65" s="32" t="e">
        <f t="shared" si="17"/>
        <v>#VALUE!</v>
      </c>
      <c r="Y65" s="32" t="e">
        <f t="shared" si="17"/>
        <v>#VALUE!</v>
      </c>
      <c r="Z65" s="32" t="e">
        <f t="shared" si="17"/>
        <v>#VALUE!</v>
      </c>
      <c r="AA65" s="32" t="e">
        <f t="shared" si="17"/>
        <v>#VALUE!</v>
      </c>
      <c r="AB65" s="32" t="e">
        <f t="shared" si="17"/>
        <v>#VALUE!</v>
      </c>
      <c r="AC65" s="32" t="e">
        <f t="shared" si="17"/>
        <v>#VALUE!</v>
      </c>
      <c r="AD65" s="32" t="e">
        <f t="shared" si="17"/>
        <v>#VALUE!</v>
      </c>
      <c r="AE65" s="32" t="e">
        <f t="shared" si="17"/>
        <v>#VALUE!</v>
      </c>
      <c r="AF65" s="32" t="e">
        <f t="shared" si="17"/>
        <v>#VALUE!</v>
      </c>
      <c r="AG65" s="32" t="e">
        <f t="shared" si="17"/>
        <v>#VALUE!</v>
      </c>
      <c r="AH65" s="32" t="e">
        <f t="shared" si="17"/>
        <v>#VALUE!</v>
      </c>
      <c r="AI65" s="32" t="e">
        <f t="shared" si="17"/>
        <v>#VALUE!</v>
      </c>
      <c r="AJ65" s="32" t="e">
        <f t="shared" ref="AJ65:BA65" si="18">AJ44/(1+$D$5)^(-$D$18+AJ18)</f>
        <v>#VALUE!</v>
      </c>
      <c r="AK65" s="32" t="e">
        <f t="shared" si="18"/>
        <v>#VALUE!</v>
      </c>
      <c r="AL65" s="32" t="e">
        <f t="shared" si="18"/>
        <v>#VALUE!</v>
      </c>
      <c r="AM65" s="32" t="e">
        <f t="shared" si="18"/>
        <v>#VALUE!</v>
      </c>
      <c r="AN65" s="32" t="e">
        <f t="shared" si="18"/>
        <v>#VALUE!</v>
      </c>
      <c r="AO65" s="32" t="e">
        <f t="shared" si="18"/>
        <v>#VALUE!</v>
      </c>
      <c r="AP65" s="32" t="e">
        <f t="shared" si="18"/>
        <v>#VALUE!</v>
      </c>
      <c r="AQ65" s="32" t="e">
        <f t="shared" si="18"/>
        <v>#VALUE!</v>
      </c>
      <c r="AR65" s="32" t="e">
        <f t="shared" si="18"/>
        <v>#VALUE!</v>
      </c>
      <c r="AS65" s="32" t="e">
        <f t="shared" si="18"/>
        <v>#VALUE!</v>
      </c>
      <c r="AT65" s="32" t="e">
        <f t="shared" si="18"/>
        <v>#VALUE!</v>
      </c>
      <c r="AU65" s="32" t="e">
        <f t="shared" si="18"/>
        <v>#VALUE!</v>
      </c>
      <c r="AV65" s="32" t="e">
        <f t="shared" si="18"/>
        <v>#VALUE!</v>
      </c>
      <c r="AW65" s="32" t="e">
        <f t="shared" si="18"/>
        <v>#VALUE!</v>
      </c>
      <c r="AX65" s="32" t="e">
        <f t="shared" si="18"/>
        <v>#VALUE!</v>
      </c>
      <c r="AY65" s="32" t="e">
        <f t="shared" si="18"/>
        <v>#VALUE!</v>
      </c>
      <c r="AZ65" s="32" t="e">
        <f t="shared" si="18"/>
        <v>#VALUE!</v>
      </c>
      <c r="BA65" s="32" t="e">
        <f t="shared" si="18"/>
        <v>#VALUE!</v>
      </c>
    </row>
    <row r="66" spans="2:53" x14ac:dyDescent="0.25">
      <c r="B66" s="33" t="s">
        <v>96</v>
      </c>
      <c r="C66" s="33"/>
      <c r="D66" s="31" t="e">
        <f>SUM(D65:BA65)</f>
        <v>#VALUE!</v>
      </c>
    </row>
    <row r="67" spans="2:53" x14ac:dyDescent="0.25">
      <c r="B67" s="75" t="s">
        <v>97</v>
      </c>
      <c r="C67" s="75"/>
      <c r="D67" s="76" t="e">
        <f>IRR(D64:BA64)</f>
        <v>#VALUE!</v>
      </c>
    </row>
    <row r="68" spans="2:53" x14ac:dyDescent="0.25">
      <c r="B68" s="75"/>
      <c r="C68" s="75"/>
      <c r="D68" s="77"/>
    </row>
    <row r="69" spans="2:53" x14ac:dyDescent="0.25">
      <c r="B69" t="s">
        <v>83</v>
      </c>
      <c r="D69" s="4" t="e">
        <f t="shared" ref="D69:AI69" si="19">D44+D57</f>
        <v>#VALUE!</v>
      </c>
      <c r="E69" s="4" t="e">
        <f t="shared" si="19"/>
        <v>#VALUE!</v>
      </c>
      <c r="F69" s="4" t="e">
        <f t="shared" si="19"/>
        <v>#VALUE!</v>
      </c>
      <c r="G69" s="4" t="e">
        <f t="shared" si="19"/>
        <v>#VALUE!</v>
      </c>
      <c r="H69" s="4" t="e">
        <f t="shared" si="19"/>
        <v>#VALUE!</v>
      </c>
      <c r="I69" s="4" t="e">
        <f t="shared" si="19"/>
        <v>#VALUE!</v>
      </c>
      <c r="J69" s="4" t="e">
        <f t="shared" si="19"/>
        <v>#VALUE!</v>
      </c>
      <c r="K69" s="4" t="e">
        <f t="shared" si="19"/>
        <v>#VALUE!</v>
      </c>
      <c r="L69" s="4" t="e">
        <f t="shared" si="19"/>
        <v>#VALUE!</v>
      </c>
      <c r="M69" s="4" t="e">
        <f t="shared" si="19"/>
        <v>#VALUE!</v>
      </c>
      <c r="N69" s="4" t="e">
        <f t="shared" si="19"/>
        <v>#VALUE!</v>
      </c>
      <c r="O69" s="4" t="e">
        <f t="shared" si="19"/>
        <v>#VALUE!</v>
      </c>
      <c r="P69" s="4" t="e">
        <f t="shared" si="19"/>
        <v>#VALUE!</v>
      </c>
      <c r="Q69" s="4" t="e">
        <f t="shared" si="19"/>
        <v>#VALUE!</v>
      </c>
      <c r="R69" s="4" t="e">
        <f t="shared" si="19"/>
        <v>#VALUE!</v>
      </c>
      <c r="S69" s="4" t="e">
        <f t="shared" si="19"/>
        <v>#VALUE!</v>
      </c>
      <c r="T69" s="4" t="e">
        <f t="shared" si="19"/>
        <v>#VALUE!</v>
      </c>
      <c r="U69" s="4" t="e">
        <f t="shared" si="19"/>
        <v>#VALUE!</v>
      </c>
      <c r="V69" s="4" t="e">
        <f t="shared" si="19"/>
        <v>#VALUE!</v>
      </c>
      <c r="W69" s="4" t="e">
        <f t="shared" si="19"/>
        <v>#VALUE!</v>
      </c>
      <c r="X69" s="4" t="e">
        <f t="shared" si="19"/>
        <v>#VALUE!</v>
      </c>
      <c r="Y69" s="4" t="e">
        <f t="shared" si="19"/>
        <v>#VALUE!</v>
      </c>
      <c r="Z69" s="4" t="e">
        <f t="shared" si="19"/>
        <v>#VALUE!</v>
      </c>
      <c r="AA69" s="4" t="e">
        <f t="shared" si="19"/>
        <v>#VALUE!</v>
      </c>
      <c r="AB69" s="4" t="e">
        <f t="shared" si="19"/>
        <v>#VALUE!</v>
      </c>
      <c r="AC69" s="4" t="e">
        <f t="shared" si="19"/>
        <v>#VALUE!</v>
      </c>
      <c r="AD69" s="4" t="e">
        <f t="shared" si="19"/>
        <v>#VALUE!</v>
      </c>
      <c r="AE69" s="4" t="e">
        <f t="shared" si="19"/>
        <v>#VALUE!</v>
      </c>
      <c r="AF69" s="4" t="e">
        <f t="shared" si="19"/>
        <v>#VALUE!</v>
      </c>
      <c r="AG69" s="4" t="e">
        <f t="shared" si="19"/>
        <v>#VALUE!</v>
      </c>
      <c r="AH69" s="4" t="e">
        <f t="shared" si="19"/>
        <v>#VALUE!</v>
      </c>
      <c r="AI69" s="4" t="e">
        <f t="shared" si="19"/>
        <v>#VALUE!</v>
      </c>
      <c r="AJ69" s="4" t="e">
        <f t="shared" ref="AJ69:BA69" si="20">AJ44+AJ57</f>
        <v>#VALUE!</v>
      </c>
      <c r="AK69" s="4" t="e">
        <f t="shared" si="20"/>
        <v>#VALUE!</v>
      </c>
      <c r="AL69" s="4" t="e">
        <f t="shared" si="20"/>
        <v>#VALUE!</v>
      </c>
      <c r="AM69" s="4" t="e">
        <f t="shared" si="20"/>
        <v>#VALUE!</v>
      </c>
      <c r="AN69" s="4" t="e">
        <f t="shared" si="20"/>
        <v>#VALUE!</v>
      </c>
      <c r="AO69" s="4" t="e">
        <f t="shared" si="20"/>
        <v>#VALUE!</v>
      </c>
      <c r="AP69" s="4" t="e">
        <f t="shared" si="20"/>
        <v>#VALUE!</v>
      </c>
      <c r="AQ69" s="4" t="e">
        <f t="shared" si="20"/>
        <v>#VALUE!</v>
      </c>
      <c r="AR69" s="4" t="e">
        <f t="shared" si="20"/>
        <v>#VALUE!</v>
      </c>
      <c r="AS69" s="4" t="e">
        <f t="shared" si="20"/>
        <v>#VALUE!</v>
      </c>
      <c r="AT69" s="4" t="e">
        <f t="shared" si="20"/>
        <v>#VALUE!</v>
      </c>
      <c r="AU69" s="4" t="e">
        <f t="shared" si="20"/>
        <v>#VALUE!</v>
      </c>
      <c r="AV69" s="4" t="e">
        <f t="shared" si="20"/>
        <v>#VALUE!</v>
      </c>
      <c r="AW69" s="4" t="e">
        <f t="shared" si="20"/>
        <v>#VALUE!</v>
      </c>
      <c r="AX69" s="4" t="e">
        <f t="shared" si="20"/>
        <v>#VALUE!</v>
      </c>
      <c r="AY69" s="4" t="e">
        <f t="shared" si="20"/>
        <v>#VALUE!</v>
      </c>
      <c r="AZ69" s="4" t="e">
        <f t="shared" si="20"/>
        <v>#VALUE!</v>
      </c>
      <c r="BA69" s="4" t="e">
        <f t="shared" si="20"/>
        <v>#VALUE!</v>
      </c>
    </row>
    <row r="70" spans="2:53" x14ac:dyDescent="0.25">
      <c r="B70" s="30" t="s">
        <v>17</v>
      </c>
      <c r="C70" s="30"/>
      <c r="D70" s="32" t="e">
        <f t="shared" ref="D70:AI70" si="21">(D44+D57)/(1+$D$5)^(-$D$18+D18)</f>
        <v>#VALUE!</v>
      </c>
      <c r="E70" s="32" t="e">
        <f t="shared" si="21"/>
        <v>#VALUE!</v>
      </c>
      <c r="F70" s="32" t="e">
        <f t="shared" si="21"/>
        <v>#VALUE!</v>
      </c>
      <c r="G70" s="32" t="e">
        <f t="shared" si="21"/>
        <v>#VALUE!</v>
      </c>
      <c r="H70" s="32" t="e">
        <f t="shared" si="21"/>
        <v>#VALUE!</v>
      </c>
      <c r="I70" s="32" t="e">
        <f t="shared" si="21"/>
        <v>#VALUE!</v>
      </c>
      <c r="J70" s="32" t="e">
        <f t="shared" si="21"/>
        <v>#VALUE!</v>
      </c>
      <c r="K70" s="32" t="e">
        <f t="shared" si="21"/>
        <v>#VALUE!</v>
      </c>
      <c r="L70" s="32" t="e">
        <f t="shared" si="21"/>
        <v>#VALUE!</v>
      </c>
      <c r="M70" s="32" t="e">
        <f t="shared" si="21"/>
        <v>#VALUE!</v>
      </c>
      <c r="N70" s="32" t="e">
        <f t="shared" si="21"/>
        <v>#VALUE!</v>
      </c>
      <c r="O70" s="32" t="e">
        <f t="shared" si="21"/>
        <v>#VALUE!</v>
      </c>
      <c r="P70" s="32" t="e">
        <f t="shared" si="21"/>
        <v>#VALUE!</v>
      </c>
      <c r="Q70" s="32" t="e">
        <f t="shared" si="21"/>
        <v>#VALUE!</v>
      </c>
      <c r="R70" s="32" t="e">
        <f t="shared" si="21"/>
        <v>#VALUE!</v>
      </c>
      <c r="S70" s="32" t="e">
        <f t="shared" si="21"/>
        <v>#VALUE!</v>
      </c>
      <c r="T70" s="32" t="e">
        <f t="shared" si="21"/>
        <v>#VALUE!</v>
      </c>
      <c r="U70" s="32" t="e">
        <f t="shared" si="21"/>
        <v>#VALUE!</v>
      </c>
      <c r="V70" s="32" t="e">
        <f t="shared" si="21"/>
        <v>#VALUE!</v>
      </c>
      <c r="W70" s="32" t="e">
        <f t="shared" si="21"/>
        <v>#VALUE!</v>
      </c>
      <c r="X70" s="32" t="e">
        <f t="shared" si="21"/>
        <v>#VALUE!</v>
      </c>
      <c r="Y70" s="32" t="e">
        <f t="shared" si="21"/>
        <v>#VALUE!</v>
      </c>
      <c r="Z70" s="32" t="e">
        <f t="shared" si="21"/>
        <v>#VALUE!</v>
      </c>
      <c r="AA70" s="32" t="e">
        <f t="shared" si="21"/>
        <v>#VALUE!</v>
      </c>
      <c r="AB70" s="32" t="e">
        <f t="shared" si="21"/>
        <v>#VALUE!</v>
      </c>
      <c r="AC70" s="32" t="e">
        <f t="shared" si="21"/>
        <v>#VALUE!</v>
      </c>
      <c r="AD70" s="32" t="e">
        <f t="shared" si="21"/>
        <v>#VALUE!</v>
      </c>
      <c r="AE70" s="32" t="e">
        <f t="shared" si="21"/>
        <v>#VALUE!</v>
      </c>
      <c r="AF70" s="32" t="e">
        <f t="shared" si="21"/>
        <v>#VALUE!</v>
      </c>
      <c r="AG70" s="32" t="e">
        <f t="shared" si="21"/>
        <v>#VALUE!</v>
      </c>
      <c r="AH70" s="32" t="e">
        <f t="shared" si="21"/>
        <v>#VALUE!</v>
      </c>
      <c r="AI70" s="32" t="e">
        <f t="shared" si="21"/>
        <v>#VALUE!</v>
      </c>
      <c r="AJ70" s="32" t="e">
        <f t="shared" ref="AJ70:BA70" si="22">(AJ44+AJ57)/(1+$D$5)^(-$D$18+AJ18)</f>
        <v>#VALUE!</v>
      </c>
      <c r="AK70" s="32" t="e">
        <f t="shared" si="22"/>
        <v>#VALUE!</v>
      </c>
      <c r="AL70" s="32" t="e">
        <f t="shared" si="22"/>
        <v>#VALUE!</v>
      </c>
      <c r="AM70" s="32" t="e">
        <f t="shared" si="22"/>
        <v>#VALUE!</v>
      </c>
      <c r="AN70" s="32" t="e">
        <f t="shared" si="22"/>
        <v>#VALUE!</v>
      </c>
      <c r="AO70" s="32" t="e">
        <f t="shared" si="22"/>
        <v>#VALUE!</v>
      </c>
      <c r="AP70" s="32" t="e">
        <f t="shared" si="22"/>
        <v>#VALUE!</v>
      </c>
      <c r="AQ70" s="32" t="e">
        <f t="shared" si="22"/>
        <v>#VALUE!</v>
      </c>
      <c r="AR70" s="32" t="e">
        <f t="shared" si="22"/>
        <v>#VALUE!</v>
      </c>
      <c r="AS70" s="32" t="e">
        <f t="shared" si="22"/>
        <v>#VALUE!</v>
      </c>
      <c r="AT70" s="32" t="e">
        <f t="shared" si="22"/>
        <v>#VALUE!</v>
      </c>
      <c r="AU70" s="32" t="e">
        <f t="shared" si="22"/>
        <v>#VALUE!</v>
      </c>
      <c r="AV70" s="32" t="e">
        <f t="shared" si="22"/>
        <v>#VALUE!</v>
      </c>
      <c r="AW70" s="32" t="e">
        <f t="shared" si="22"/>
        <v>#VALUE!</v>
      </c>
      <c r="AX70" s="32" t="e">
        <f t="shared" si="22"/>
        <v>#VALUE!</v>
      </c>
      <c r="AY70" s="32" t="e">
        <f t="shared" si="22"/>
        <v>#VALUE!</v>
      </c>
      <c r="AZ70" s="32" t="e">
        <f t="shared" si="22"/>
        <v>#VALUE!</v>
      </c>
      <c r="BA70" s="32" t="e">
        <f t="shared" si="22"/>
        <v>#VALUE!</v>
      </c>
    </row>
    <row r="71" spans="2:53" ht="15.75" thickBot="1" x14ac:dyDescent="0.3">
      <c r="B71" s="64" t="s">
        <v>94</v>
      </c>
      <c r="C71" s="64"/>
      <c r="D71" s="65" t="e">
        <f>SUM(D70:BA70)</f>
        <v>#VALUE!</v>
      </c>
    </row>
    <row r="72" spans="2:53" x14ac:dyDescent="0.25">
      <c r="B72" s="30" t="s">
        <v>45</v>
      </c>
      <c r="C72" s="30"/>
      <c r="D72" s="78" t="e">
        <f>IRR(D69:BA69)</f>
        <v>#VALUE!</v>
      </c>
    </row>
    <row r="74" spans="2:53" x14ac:dyDescent="0.2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</row>
    <row r="75" spans="2:53" x14ac:dyDescent="0.25">
      <c r="D75" s="4"/>
    </row>
    <row r="79" spans="2:53" x14ac:dyDescent="0.25">
      <c r="I79" s="79"/>
    </row>
    <row r="80" spans="2:53" x14ac:dyDescent="0.25">
      <c r="I80" s="34"/>
    </row>
  </sheetData>
  <sheetProtection algorithmName="SHA-512" hashValue="TF7XIf171PPYCXO0aUxuWcF1lsoq3zivtGlwqSK+lRSU9MVZghUfyfl/0bSn1F2DB///zpZwYxoYYj3wSAj2OA==" saltValue="thmyenDEuMSdUsLTd9ZZyQ==" spinCount="100000" sheet="1" formatCells="0" formatColumns="0" formatRows="0"/>
  <conditionalFormatting sqref="D25:BA25">
    <cfRule type="expression" dxfId="3" priority="3">
      <formula>$C$53="Ingen alternativ investering"</formula>
    </cfRule>
  </conditionalFormatting>
  <conditionalFormatting sqref="D43:BA43">
    <cfRule type="expression" dxfId="2" priority="4">
      <formula>$C$53="Alternativ investering"</formula>
    </cfRule>
  </conditionalFormatting>
  <pageMargins left="0.7" right="0.7" top="0.75" bottom="0.75" header="0.3" footer="0.3"/>
  <pageSetup paperSize="9" orientation="portrait" r:id="rId1"/>
  <ignoredErrors>
    <ignoredError sqref="D56:BA56 D70:BA71 D72 N55:BA55 F57:BA57 E57 D69 F69:BA69" evalError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32E4D-6044-4043-B51F-A1482BAC4A46}">
  <dimension ref="A1:D27"/>
  <sheetViews>
    <sheetView workbookViewId="0">
      <selection activeCell="K18" sqref="K18"/>
    </sheetView>
  </sheetViews>
  <sheetFormatPr defaultColWidth="11.42578125" defaultRowHeight="15" x14ac:dyDescent="0.25"/>
  <cols>
    <col min="1" max="1" width="35.85546875" customWidth="1"/>
    <col min="4" max="4" width="48.42578125" customWidth="1"/>
  </cols>
  <sheetData>
    <row r="1" spans="1:4" x14ac:dyDescent="0.25">
      <c r="A1" s="221" t="s">
        <v>298</v>
      </c>
      <c r="B1" s="221"/>
      <c r="C1" s="221"/>
      <c r="D1" s="221"/>
    </row>
    <row r="2" spans="1:4" x14ac:dyDescent="0.25">
      <c r="A2" s="221"/>
      <c r="B2" s="221"/>
      <c r="C2" s="221"/>
      <c r="D2" s="221"/>
    </row>
    <row r="3" spans="1:4" x14ac:dyDescent="0.25">
      <c r="A3" s="222"/>
      <c r="B3" s="222"/>
      <c r="C3" s="222"/>
      <c r="D3" s="222"/>
    </row>
    <row r="4" spans="1:4" x14ac:dyDescent="0.25">
      <c r="A4" s="223" t="s">
        <v>294</v>
      </c>
      <c r="B4" s="224"/>
      <c r="C4" s="224"/>
      <c r="D4" s="225"/>
    </row>
    <row r="5" spans="1:4" x14ac:dyDescent="0.25">
      <c r="A5" s="218"/>
      <c r="B5" s="218"/>
      <c r="C5" s="218"/>
      <c r="D5" s="218"/>
    </row>
    <row r="6" spans="1:4" x14ac:dyDescent="0.25">
      <c r="A6" s="214" t="s">
        <v>264</v>
      </c>
      <c r="B6" s="2"/>
      <c r="C6" s="2"/>
      <c r="D6" s="214" t="s">
        <v>265</v>
      </c>
    </row>
    <row r="7" spans="1:4" x14ac:dyDescent="0.25">
      <c r="A7" s="2"/>
      <c r="B7" s="2"/>
      <c r="C7" s="2"/>
      <c r="D7" s="2"/>
    </row>
    <row r="8" spans="1:4" x14ac:dyDescent="0.25">
      <c r="A8" s="2" t="s">
        <v>291</v>
      </c>
      <c r="B8" s="215">
        <f>7.319</f>
        <v>7.319</v>
      </c>
      <c r="C8" s="2" t="s">
        <v>266</v>
      </c>
      <c r="D8" t="s">
        <v>295</v>
      </c>
    </row>
    <row r="9" spans="1:4" x14ac:dyDescent="0.25">
      <c r="A9" s="2" t="s">
        <v>290</v>
      </c>
      <c r="B9" s="215">
        <v>0.47399999999999998</v>
      </c>
      <c r="C9" s="2" t="s">
        <v>266</v>
      </c>
      <c r="D9" s="2" t="s">
        <v>293</v>
      </c>
    </row>
    <row r="10" spans="1:4" x14ac:dyDescent="0.25">
      <c r="A10" s="2" t="s">
        <v>267</v>
      </c>
      <c r="B10" s="2">
        <v>1.2</v>
      </c>
      <c r="C10" s="2" t="s">
        <v>268</v>
      </c>
      <c r="D10" s="2" t="s">
        <v>269</v>
      </c>
    </row>
    <row r="11" spans="1:4" x14ac:dyDescent="0.25">
      <c r="A11" s="2" t="s">
        <v>267</v>
      </c>
      <c r="B11" s="2">
        <v>2.2000000000000002</v>
      </c>
      <c r="C11" s="2" t="s">
        <v>268</v>
      </c>
      <c r="D11" s="2" t="s">
        <v>296</v>
      </c>
    </row>
    <row r="12" spans="1:4" x14ac:dyDescent="0.25">
      <c r="A12" s="2" t="s">
        <v>267</v>
      </c>
      <c r="B12" s="2">
        <v>2.7</v>
      </c>
      <c r="C12" s="2" t="s">
        <v>268</v>
      </c>
      <c r="D12" s="2" t="s">
        <v>297</v>
      </c>
    </row>
    <row r="13" spans="1:4" x14ac:dyDescent="0.25">
      <c r="A13" s="2" t="s">
        <v>270</v>
      </c>
      <c r="B13" s="2"/>
      <c r="C13" s="2" t="s">
        <v>271</v>
      </c>
      <c r="D13" s="2" t="s">
        <v>272</v>
      </c>
    </row>
    <row r="14" spans="1:4" x14ac:dyDescent="0.25">
      <c r="A14" s="2" t="s">
        <v>273</v>
      </c>
      <c r="B14" s="2"/>
      <c r="C14" s="2" t="s">
        <v>274</v>
      </c>
      <c r="D14" s="216" t="s">
        <v>275</v>
      </c>
    </row>
    <row r="15" spans="1:4" x14ac:dyDescent="0.25">
      <c r="A15" s="2"/>
      <c r="B15" s="2"/>
      <c r="C15" s="2"/>
      <c r="D15" s="2"/>
    </row>
    <row r="16" spans="1:4" x14ac:dyDescent="0.25">
      <c r="A16" s="2"/>
      <c r="B16" s="2"/>
      <c r="C16" s="2"/>
      <c r="D16" s="2"/>
    </row>
    <row r="17" spans="1:4" x14ac:dyDescent="0.25">
      <c r="A17" s="214" t="s">
        <v>276</v>
      </c>
      <c r="B17" s="2"/>
      <c r="C17" s="2"/>
      <c r="D17" s="2" t="s">
        <v>277</v>
      </c>
    </row>
    <row r="18" spans="1:4" x14ac:dyDescent="0.25">
      <c r="A18" s="2" t="s">
        <v>278</v>
      </c>
      <c r="B18" s="2">
        <v>15</v>
      </c>
      <c r="C18" s="2" t="s">
        <v>279</v>
      </c>
      <c r="D18" s="2"/>
    </row>
    <row r="19" spans="1:4" x14ac:dyDescent="0.25">
      <c r="A19" s="2" t="s">
        <v>280</v>
      </c>
      <c r="B19" s="2">
        <v>20</v>
      </c>
      <c r="C19" s="2" t="s">
        <v>279</v>
      </c>
      <c r="D19" s="2"/>
    </row>
    <row r="20" spans="1:4" x14ac:dyDescent="0.25">
      <c r="A20" s="2" t="s">
        <v>281</v>
      </c>
      <c r="B20" s="2">
        <v>10</v>
      </c>
      <c r="C20" s="2" t="s">
        <v>279</v>
      </c>
      <c r="D20" s="2" t="s">
        <v>292</v>
      </c>
    </row>
    <row r="21" spans="1:4" x14ac:dyDescent="0.25">
      <c r="A21" s="2" t="s">
        <v>282</v>
      </c>
      <c r="B21" s="2">
        <v>15</v>
      </c>
      <c r="C21" s="2" t="s">
        <v>279</v>
      </c>
      <c r="D21" s="2"/>
    </row>
    <row r="22" spans="1:4" x14ac:dyDescent="0.25">
      <c r="A22" s="2" t="s">
        <v>283</v>
      </c>
      <c r="B22" s="2">
        <v>10</v>
      </c>
      <c r="C22" s="2" t="s">
        <v>279</v>
      </c>
      <c r="D22" s="2"/>
    </row>
    <row r="23" spans="1:4" x14ac:dyDescent="0.25">
      <c r="A23" s="2" t="s">
        <v>284</v>
      </c>
      <c r="B23" s="2">
        <v>25</v>
      </c>
      <c r="C23" s="2" t="s">
        <v>279</v>
      </c>
      <c r="D23" s="2"/>
    </row>
    <row r="24" spans="1:4" ht="39" customHeight="1" x14ac:dyDescent="0.25">
      <c r="A24" s="217" t="s">
        <v>285</v>
      </c>
      <c r="B24" s="219">
        <v>30</v>
      </c>
      <c r="C24" s="2" t="s">
        <v>279</v>
      </c>
      <c r="D24" s="2"/>
    </row>
    <row r="25" spans="1:4" x14ac:dyDescent="0.25">
      <c r="A25" s="2" t="s">
        <v>286</v>
      </c>
      <c r="B25" s="2">
        <v>20</v>
      </c>
      <c r="C25" s="2" t="s">
        <v>279</v>
      </c>
      <c r="D25" s="2"/>
    </row>
    <row r="26" spans="1:4" x14ac:dyDescent="0.25">
      <c r="A26" s="2" t="s">
        <v>287</v>
      </c>
      <c r="B26" s="2">
        <v>15</v>
      </c>
      <c r="C26" s="2" t="s">
        <v>279</v>
      </c>
      <c r="D26" s="2"/>
    </row>
    <row r="27" spans="1:4" x14ac:dyDescent="0.25">
      <c r="A27" s="2" t="s">
        <v>288</v>
      </c>
      <c r="B27" s="2"/>
      <c r="C27" s="2"/>
      <c r="D27" s="2" t="s">
        <v>289</v>
      </c>
    </row>
  </sheetData>
  <mergeCells count="2">
    <mergeCell ref="A1:D3"/>
    <mergeCell ref="A4:D4"/>
  </mergeCells>
  <hyperlinks>
    <hyperlink ref="D14" r:id="rId1" display="https://www.enova.no/om-enova/drift/normalavkastning/" xr:uid="{0CE9D412-FE31-42BF-8F94-B732CB1DB2E0}"/>
    <hyperlink ref="A4:D4" r:id="rId2" display="Omregningskalkulator (link)" xr:uid="{5A978680-7900-47DF-97A5-322D5BF35706}"/>
  </hyperlinks>
  <pageMargins left="0.7" right="0.7" top="0.75" bottom="0.75" header="0.3" footer="0.3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F851-0F63-4E22-8780-AC44BF9A6024}">
  <dimension ref="B2:M51"/>
  <sheetViews>
    <sheetView showGridLines="0" showZeros="0" workbookViewId="0">
      <selection activeCell="H37" sqref="H37"/>
    </sheetView>
  </sheetViews>
  <sheetFormatPr defaultColWidth="10.85546875" defaultRowHeight="15" x14ac:dyDescent="0.25"/>
  <cols>
    <col min="2" max="2" width="28.5703125" customWidth="1"/>
    <col min="3" max="13" width="13.140625" customWidth="1"/>
  </cols>
  <sheetData>
    <row r="2" spans="2:13" ht="18.75" x14ac:dyDescent="0.3">
      <c r="B2" s="51" t="s">
        <v>169</v>
      </c>
    </row>
    <row r="3" spans="2:13" x14ac:dyDescent="0.25">
      <c r="B3" t="s">
        <v>176</v>
      </c>
    </row>
    <row r="4" spans="2:13" x14ac:dyDescent="0.25">
      <c r="B4" t="s">
        <v>170</v>
      </c>
    </row>
    <row r="5" spans="2:13" x14ac:dyDescent="0.25">
      <c r="B5" t="s">
        <v>177</v>
      </c>
    </row>
    <row r="8" spans="2:13" ht="18.75" x14ac:dyDescent="0.3">
      <c r="B8" s="51" t="s">
        <v>210</v>
      </c>
    </row>
    <row r="10" spans="2:13" x14ac:dyDescent="0.25">
      <c r="B10" s="158" t="s">
        <v>162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</row>
    <row r="12" spans="2:13" x14ac:dyDescent="0.25">
      <c r="B12" t="s">
        <v>172</v>
      </c>
      <c r="C12" s="55" t="str">
        <f>'(1) Detaljerte budsjetter'!H3</f>
        <v/>
      </c>
      <c r="D12" s="55" t="str">
        <f>'(1) Detaljerte budsjetter'!I3</f>
        <v/>
      </c>
      <c r="E12" s="55" t="str">
        <f>'(1) Detaljerte budsjetter'!J3</f>
        <v/>
      </c>
      <c r="F12" s="55" t="str">
        <f>'(1) Detaljerte budsjetter'!K3</f>
        <v/>
      </c>
      <c r="G12" s="55" t="str">
        <f>'(1) Detaljerte budsjetter'!L3</f>
        <v/>
      </c>
      <c r="H12" s="55" t="str">
        <f>'(1) Detaljerte budsjetter'!M3</f>
        <v/>
      </c>
      <c r="I12" s="55" t="str">
        <f>'(1) Detaljerte budsjetter'!N3</f>
        <v/>
      </c>
      <c r="J12" s="55" t="str">
        <f>'(1) Detaljerte budsjetter'!O3</f>
        <v/>
      </c>
      <c r="K12" s="55" t="str">
        <f>'(1) Detaljerte budsjetter'!P3</f>
        <v/>
      </c>
      <c r="L12" s="55" t="str">
        <f>'(1) Detaljerte budsjetter'!Q3</f>
        <v/>
      </c>
    </row>
    <row r="13" spans="2:13" x14ac:dyDescent="0.25">
      <c r="B13" s="2" t="s">
        <v>5</v>
      </c>
      <c r="C13" s="46">
        <f>'(1) Detaljerte budsjetter'!H1</f>
        <v>0</v>
      </c>
      <c r="D13" s="6">
        <f>'(1) Detaljerte budsjetter'!I1</f>
        <v>1</v>
      </c>
      <c r="E13" s="6">
        <f>'(1) Detaljerte budsjetter'!J1</f>
        <v>2</v>
      </c>
      <c r="F13" s="6">
        <f>'(1) Detaljerte budsjetter'!K1</f>
        <v>3</v>
      </c>
      <c r="G13" s="6">
        <f>'(1) Detaljerte budsjetter'!L1</f>
        <v>4</v>
      </c>
      <c r="H13" s="6">
        <f>'(1) Detaljerte budsjetter'!M1</f>
        <v>5</v>
      </c>
      <c r="I13" s="6">
        <f>'(1) Detaljerte budsjetter'!N1</f>
        <v>6</v>
      </c>
      <c r="J13" s="6">
        <f>'(1) Detaljerte budsjetter'!O1</f>
        <v>7</v>
      </c>
      <c r="K13" s="6">
        <f>'(1) Detaljerte budsjetter'!P1</f>
        <v>8</v>
      </c>
      <c r="L13" s="66">
        <f>'(1) Detaljerte budsjetter'!Q1</f>
        <v>9</v>
      </c>
      <c r="M13" s="2" t="s">
        <v>171</v>
      </c>
    </row>
    <row r="14" spans="2:13" x14ac:dyDescent="0.25">
      <c r="B14" s="156" t="s">
        <v>71</v>
      </c>
      <c r="C14" s="4">
        <f>SUMIF('(1) Detaljerte budsjetter'!$E$44:$E$94,Kontrolltabeller!$B14,'(1) Detaljerte budsjetter'!H$44:H$94) + SUMIF('(1) Detaljerte budsjetter'!$E$98:$E$113,Kontrolltabeller!$B14,'(1) Detaljerte budsjetter'!H$98:H$113)</f>
        <v>0</v>
      </c>
      <c r="D14" s="4">
        <f>SUMIF('(1) Detaljerte budsjetter'!$E$44:$E$94,Kontrolltabeller!$B14,'(1) Detaljerte budsjetter'!I$44:I$94) + SUMIF('(1) Detaljerte budsjetter'!$E$98:$E$113,Kontrolltabeller!$B14,'(1) Detaljerte budsjetter'!I$98:I$113)</f>
        <v>0</v>
      </c>
      <c r="E14" s="4">
        <f>SUMIF('(1) Detaljerte budsjetter'!$E$44:$E$94,Kontrolltabeller!$B14,'(1) Detaljerte budsjetter'!J$44:J$94) + SUMIF('(1) Detaljerte budsjetter'!$E$98:$E$113,Kontrolltabeller!$B14,'(1) Detaljerte budsjetter'!J$98:J$113)</f>
        <v>0</v>
      </c>
      <c r="F14" s="4">
        <f>SUMIF('(1) Detaljerte budsjetter'!$E$44:$E$94,Kontrolltabeller!$B14,'(1) Detaljerte budsjetter'!K$44:K$94) + SUMIF('(1) Detaljerte budsjetter'!$E$98:$E$113,Kontrolltabeller!$B14,'(1) Detaljerte budsjetter'!K$98:K$113)</f>
        <v>0</v>
      </c>
      <c r="G14" s="4">
        <f>SUMIF('(1) Detaljerte budsjetter'!$E$44:$E$94,Kontrolltabeller!$B14,'(1) Detaljerte budsjetter'!L$44:L$94) + SUMIF('(1) Detaljerte budsjetter'!$E$98:$E$113,Kontrolltabeller!$B14,'(1) Detaljerte budsjetter'!L$98:L$113)</f>
        <v>0</v>
      </c>
      <c r="H14" s="4">
        <f>SUMIF('(1) Detaljerte budsjetter'!$E$44:$E$94,Kontrolltabeller!$B14,'(1) Detaljerte budsjetter'!M$44:M$94) + SUMIF('(1) Detaljerte budsjetter'!$E$98:$E$113,Kontrolltabeller!$B14,'(1) Detaljerte budsjetter'!M$98:M$113)</f>
        <v>0</v>
      </c>
      <c r="I14" s="4">
        <f>SUMIF('(1) Detaljerte budsjetter'!$E$44:$E$94,Kontrolltabeller!$B14,'(1) Detaljerte budsjetter'!N$44:N$94) + SUMIF('(1) Detaljerte budsjetter'!$E$98:$E$113,Kontrolltabeller!$B14,'(1) Detaljerte budsjetter'!N$98:N$113)</f>
        <v>0</v>
      </c>
      <c r="J14" s="4">
        <f>SUMIF('(1) Detaljerte budsjetter'!$E$44:$E$94,Kontrolltabeller!$B14,'(1) Detaljerte budsjetter'!O$44:O$94) + SUMIF('(1) Detaljerte budsjetter'!$E$98:$E$113,Kontrolltabeller!$B14,'(1) Detaljerte budsjetter'!O$98:O$113)</f>
        <v>0</v>
      </c>
      <c r="K14" s="4">
        <f>SUMIF('(1) Detaljerte budsjetter'!$E$44:$E$94,Kontrolltabeller!$B14,'(1) Detaljerte budsjetter'!P$44:P$94) + SUMIF('(1) Detaljerte budsjetter'!$E$98:$E$113,Kontrolltabeller!$B14,'(1) Detaljerte budsjetter'!P$98:P$113)</f>
        <v>0</v>
      </c>
      <c r="L14" s="4">
        <f>SUMIF('(1) Detaljerte budsjetter'!$E$44:$E$94,Kontrolltabeller!$B14,'(1) Detaljerte budsjetter'!Q$44:Q$94) + SUMIF('(1) Detaljerte budsjetter'!$E$98:$E$113,Kontrolltabeller!$B14,'(1) Detaljerte budsjetter'!Q$98:Q$113)</f>
        <v>0</v>
      </c>
      <c r="M14" s="49">
        <f>SUM(C14:L14)</f>
        <v>0</v>
      </c>
    </row>
    <row r="15" spans="2:13" x14ac:dyDescent="0.25">
      <c r="B15" s="35" t="s">
        <v>72</v>
      </c>
      <c r="C15" s="4">
        <f>SUMIF('(1) Detaljerte budsjetter'!$E$44:$E$94,Kontrolltabeller!$B15,'(1) Detaljerte budsjetter'!H$44:H$94) + SUMIF('(1) Detaljerte budsjetter'!$E$98:$E$113,Kontrolltabeller!$B15,'(1) Detaljerte budsjetter'!H$98:H$113)</f>
        <v>0</v>
      </c>
      <c r="D15" s="4">
        <f>SUMIF('(1) Detaljerte budsjetter'!$E$44:$E$94,Kontrolltabeller!$B15,'(1) Detaljerte budsjetter'!I$44:I$94) + SUMIF('(1) Detaljerte budsjetter'!$E$98:$E$113,Kontrolltabeller!$B15,'(1) Detaljerte budsjetter'!I$98:I$113)</f>
        <v>0</v>
      </c>
      <c r="E15" s="4">
        <f>SUMIF('(1) Detaljerte budsjetter'!$E$44:$E$94,Kontrolltabeller!$B15,'(1) Detaljerte budsjetter'!J$44:J$94) + SUMIF('(1) Detaljerte budsjetter'!$E$98:$E$113,Kontrolltabeller!$B15,'(1) Detaljerte budsjetter'!J$98:J$113)</f>
        <v>0</v>
      </c>
      <c r="F15" s="4">
        <f>SUMIF('(1) Detaljerte budsjetter'!$E$44:$E$94,Kontrolltabeller!$B15,'(1) Detaljerte budsjetter'!K$44:K$94) + SUMIF('(1) Detaljerte budsjetter'!$E$98:$E$113,Kontrolltabeller!$B15,'(1) Detaljerte budsjetter'!K$98:K$113)</f>
        <v>0</v>
      </c>
      <c r="G15" s="4">
        <f>SUMIF('(1) Detaljerte budsjetter'!$E$44:$E$94,Kontrolltabeller!$B15,'(1) Detaljerte budsjetter'!L$44:L$94) + SUMIF('(1) Detaljerte budsjetter'!$E$98:$E$113,Kontrolltabeller!$B15,'(1) Detaljerte budsjetter'!L$98:L$113)</f>
        <v>0</v>
      </c>
      <c r="H15" s="4">
        <f>SUMIF('(1) Detaljerte budsjetter'!$E$44:$E$94,Kontrolltabeller!$B15,'(1) Detaljerte budsjetter'!M$44:M$94) + SUMIF('(1) Detaljerte budsjetter'!$E$98:$E$113,Kontrolltabeller!$B15,'(1) Detaljerte budsjetter'!M$98:M$113)</f>
        <v>0</v>
      </c>
      <c r="I15" s="4">
        <f>SUMIF('(1) Detaljerte budsjetter'!$E$44:$E$94,Kontrolltabeller!$B15,'(1) Detaljerte budsjetter'!N$44:N$94) + SUMIF('(1) Detaljerte budsjetter'!$E$98:$E$113,Kontrolltabeller!$B15,'(1) Detaljerte budsjetter'!N$98:N$113)</f>
        <v>0</v>
      </c>
      <c r="J15" s="4">
        <f>SUMIF('(1) Detaljerte budsjetter'!$E$44:$E$94,Kontrolltabeller!$B15,'(1) Detaljerte budsjetter'!O$44:O$94) + SUMIF('(1) Detaljerte budsjetter'!$E$98:$E$113,Kontrolltabeller!$B15,'(1) Detaljerte budsjetter'!O$98:O$113)</f>
        <v>0</v>
      </c>
      <c r="K15" s="4">
        <f>SUMIF('(1) Detaljerte budsjetter'!$E$44:$E$94,Kontrolltabeller!$B15,'(1) Detaljerte budsjetter'!P$44:P$94) + SUMIF('(1) Detaljerte budsjetter'!$E$98:$E$113,Kontrolltabeller!$B15,'(1) Detaljerte budsjetter'!P$98:P$113)</f>
        <v>0</v>
      </c>
      <c r="L15" s="4">
        <f>SUMIF('(1) Detaljerte budsjetter'!$E$44:$E$94,Kontrolltabeller!$B15,'(1) Detaljerte budsjetter'!Q$44:Q$94) + SUMIF('(1) Detaljerte budsjetter'!$E$98:$E$113,Kontrolltabeller!$B15,'(1) Detaljerte budsjetter'!Q$98:Q$113)</f>
        <v>0</v>
      </c>
      <c r="M15" s="49">
        <f t="shared" ref="M15:M17" si="0">SUM(C15:L15)</f>
        <v>0</v>
      </c>
    </row>
    <row r="16" spans="2:13" x14ac:dyDescent="0.25">
      <c r="B16" s="35" t="s">
        <v>73</v>
      </c>
      <c r="C16" s="4">
        <f>SUMIF('(1) Detaljerte budsjetter'!$E$44:$E$94,Kontrolltabeller!$B16,'(1) Detaljerte budsjetter'!H$44:H$94) + SUMIF('(1) Detaljerte budsjetter'!$E$98:$E$113,Kontrolltabeller!$B16,'(1) Detaljerte budsjetter'!H$98:H$113)</f>
        <v>0</v>
      </c>
      <c r="D16" s="4">
        <f>SUMIF('(1) Detaljerte budsjetter'!$E$44:$E$94,Kontrolltabeller!$B16,'(1) Detaljerte budsjetter'!I$44:I$94) + SUMIF('(1) Detaljerte budsjetter'!$E$98:$E$113,Kontrolltabeller!$B16,'(1) Detaljerte budsjetter'!I$98:I$113)</f>
        <v>0</v>
      </c>
      <c r="E16" s="4">
        <f>SUMIF('(1) Detaljerte budsjetter'!$E$44:$E$94,Kontrolltabeller!$B16,'(1) Detaljerte budsjetter'!J$44:J$94) + SUMIF('(1) Detaljerte budsjetter'!$E$98:$E$113,Kontrolltabeller!$B16,'(1) Detaljerte budsjetter'!J$98:J$113)</f>
        <v>0</v>
      </c>
      <c r="F16" s="4">
        <f>SUMIF('(1) Detaljerte budsjetter'!$E$44:$E$94,Kontrolltabeller!$B16,'(1) Detaljerte budsjetter'!K$44:K$94) + SUMIF('(1) Detaljerte budsjetter'!$E$98:$E$113,Kontrolltabeller!$B16,'(1) Detaljerte budsjetter'!K$98:K$113)</f>
        <v>0</v>
      </c>
      <c r="G16" s="4">
        <f>SUMIF('(1) Detaljerte budsjetter'!$E$44:$E$94,Kontrolltabeller!$B16,'(1) Detaljerte budsjetter'!L$44:L$94) + SUMIF('(1) Detaljerte budsjetter'!$E$98:$E$113,Kontrolltabeller!$B16,'(1) Detaljerte budsjetter'!L$98:L$113)</f>
        <v>0</v>
      </c>
      <c r="H16" s="4">
        <f>SUMIF('(1) Detaljerte budsjetter'!$E$44:$E$94,Kontrolltabeller!$B16,'(1) Detaljerte budsjetter'!M$44:M$94) + SUMIF('(1) Detaljerte budsjetter'!$E$98:$E$113,Kontrolltabeller!$B16,'(1) Detaljerte budsjetter'!M$98:M$113)</f>
        <v>0</v>
      </c>
      <c r="I16" s="4">
        <f>SUMIF('(1) Detaljerte budsjetter'!$E$44:$E$94,Kontrolltabeller!$B16,'(1) Detaljerte budsjetter'!N$44:N$94) + SUMIF('(1) Detaljerte budsjetter'!$E$98:$E$113,Kontrolltabeller!$B16,'(1) Detaljerte budsjetter'!N$98:N$113)</f>
        <v>0</v>
      </c>
      <c r="J16" s="4">
        <f>SUMIF('(1) Detaljerte budsjetter'!$E$44:$E$94,Kontrolltabeller!$B16,'(1) Detaljerte budsjetter'!O$44:O$94) + SUMIF('(1) Detaljerte budsjetter'!$E$98:$E$113,Kontrolltabeller!$B16,'(1) Detaljerte budsjetter'!O$98:O$113)</f>
        <v>0</v>
      </c>
      <c r="K16" s="4">
        <f>SUMIF('(1) Detaljerte budsjetter'!$E$44:$E$94,Kontrolltabeller!$B16,'(1) Detaljerte budsjetter'!P$44:P$94) + SUMIF('(1) Detaljerte budsjetter'!$E$98:$E$113,Kontrolltabeller!$B16,'(1) Detaljerte budsjetter'!P$98:P$113)</f>
        <v>0</v>
      </c>
      <c r="L16" s="4">
        <f>SUMIF('(1) Detaljerte budsjetter'!$E$44:$E$94,Kontrolltabeller!$B16,'(1) Detaljerte budsjetter'!Q$44:Q$94) + SUMIF('(1) Detaljerte budsjetter'!$E$98:$E$113,Kontrolltabeller!$B16,'(1) Detaljerte budsjetter'!Q$98:Q$113)</f>
        <v>0</v>
      </c>
      <c r="M16" s="49">
        <f t="shared" si="0"/>
        <v>0</v>
      </c>
    </row>
    <row r="17" spans="2:13" x14ac:dyDescent="0.25">
      <c r="B17" s="41" t="s">
        <v>74</v>
      </c>
      <c r="C17" s="4">
        <f>SUMIF('(1) Detaljerte budsjetter'!$E$44:$E$94,Kontrolltabeller!$B17,'(1) Detaljerte budsjetter'!H$44:H$94) + SUMIF('(1) Detaljerte budsjetter'!$E$98:$E$113,Kontrolltabeller!$B17,'(1) Detaljerte budsjetter'!H$98:H$113)</f>
        <v>0</v>
      </c>
      <c r="D17" s="4">
        <f>SUMIF('(1) Detaljerte budsjetter'!$E$44:$E$94,Kontrolltabeller!$B17,'(1) Detaljerte budsjetter'!I$44:I$94) + SUMIF('(1) Detaljerte budsjetter'!$E$98:$E$113,Kontrolltabeller!$B17,'(1) Detaljerte budsjetter'!I$98:I$113)</f>
        <v>0</v>
      </c>
      <c r="E17" s="4">
        <f>SUMIF('(1) Detaljerte budsjetter'!$E$44:$E$94,Kontrolltabeller!$B17,'(1) Detaljerte budsjetter'!J$44:J$94) + SUMIF('(1) Detaljerte budsjetter'!$E$98:$E$113,Kontrolltabeller!$B17,'(1) Detaljerte budsjetter'!J$98:J$113)</f>
        <v>0</v>
      </c>
      <c r="F17" s="4">
        <f>SUMIF('(1) Detaljerte budsjetter'!$E$44:$E$94,Kontrolltabeller!$B17,'(1) Detaljerte budsjetter'!K$44:K$94) + SUMIF('(1) Detaljerte budsjetter'!$E$98:$E$113,Kontrolltabeller!$B17,'(1) Detaljerte budsjetter'!K$98:K$113)</f>
        <v>0</v>
      </c>
      <c r="G17" s="4">
        <f>SUMIF('(1) Detaljerte budsjetter'!$E$44:$E$94,Kontrolltabeller!$B17,'(1) Detaljerte budsjetter'!L$44:L$94) + SUMIF('(1) Detaljerte budsjetter'!$E$98:$E$113,Kontrolltabeller!$B17,'(1) Detaljerte budsjetter'!L$98:L$113)</f>
        <v>0</v>
      </c>
      <c r="H17" s="4">
        <f>SUMIF('(1) Detaljerte budsjetter'!$E$44:$E$94,Kontrolltabeller!$B17,'(1) Detaljerte budsjetter'!M$44:M$94) + SUMIF('(1) Detaljerte budsjetter'!$E$98:$E$113,Kontrolltabeller!$B17,'(1) Detaljerte budsjetter'!M$98:M$113)</f>
        <v>0</v>
      </c>
      <c r="I17" s="4">
        <f>SUMIF('(1) Detaljerte budsjetter'!$E$44:$E$94,Kontrolltabeller!$B17,'(1) Detaljerte budsjetter'!N$44:N$94) + SUMIF('(1) Detaljerte budsjetter'!$E$98:$E$113,Kontrolltabeller!$B17,'(1) Detaljerte budsjetter'!N$98:N$113)</f>
        <v>0</v>
      </c>
      <c r="J17" s="4">
        <f>SUMIF('(1) Detaljerte budsjetter'!$E$44:$E$94,Kontrolltabeller!$B17,'(1) Detaljerte budsjetter'!O$44:O$94) + SUMIF('(1) Detaljerte budsjetter'!$E$98:$E$113,Kontrolltabeller!$B17,'(1) Detaljerte budsjetter'!O$98:O$113)</f>
        <v>0</v>
      </c>
      <c r="K17" s="4">
        <f>SUMIF('(1) Detaljerte budsjetter'!$E$44:$E$94,Kontrolltabeller!$B17,'(1) Detaljerte budsjetter'!P$44:P$94) + SUMIF('(1) Detaljerte budsjetter'!$E$98:$E$113,Kontrolltabeller!$B17,'(1) Detaljerte budsjetter'!P$98:P$113)</f>
        <v>0</v>
      </c>
      <c r="L17" s="4">
        <f>SUMIF('(1) Detaljerte budsjetter'!$E$44:$E$94,Kontrolltabeller!$B17,'(1) Detaljerte budsjetter'!Q$44:Q$94) + SUMIF('(1) Detaljerte budsjetter'!$E$98:$E$113,Kontrolltabeller!$B17,'(1) Detaljerte budsjetter'!Q$98:Q$113)</f>
        <v>0</v>
      </c>
      <c r="M17" s="49">
        <f t="shared" si="0"/>
        <v>0</v>
      </c>
    </row>
    <row r="18" spans="2:13" x14ac:dyDescent="0.25">
      <c r="B18" s="2" t="s">
        <v>171</v>
      </c>
      <c r="C18" s="58">
        <f>SUM(C14:C17)</f>
        <v>0</v>
      </c>
      <c r="D18" s="58">
        <f t="shared" ref="D18:L18" si="1">SUM(D14:D17)</f>
        <v>0</v>
      </c>
      <c r="E18" s="58">
        <f t="shared" si="1"/>
        <v>0</v>
      </c>
      <c r="F18" s="58">
        <f t="shared" si="1"/>
        <v>0</v>
      </c>
      <c r="G18" s="58">
        <f t="shared" si="1"/>
        <v>0</v>
      </c>
      <c r="H18" s="58">
        <f t="shared" si="1"/>
        <v>0</v>
      </c>
      <c r="I18" s="58">
        <f t="shared" si="1"/>
        <v>0</v>
      </c>
      <c r="J18" s="58">
        <f t="shared" si="1"/>
        <v>0</v>
      </c>
      <c r="K18" s="58">
        <f t="shared" si="1"/>
        <v>0</v>
      </c>
      <c r="L18" s="58">
        <f t="shared" si="1"/>
        <v>0</v>
      </c>
      <c r="M18" s="3">
        <f>SUM(C18:L18)</f>
        <v>0</v>
      </c>
    </row>
    <row r="19" spans="2:13" x14ac:dyDescent="0.25">
      <c r="B19" t="s">
        <v>173</v>
      </c>
      <c r="C19" s="159" t="b">
        <f>C18='(1) Detaljerte budsjetter'!H116</f>
        <v>1</v>
      </c>
      <c r="D19" s="159" t="b">
        <f>D18='(1) Detaljerte budsjetter'!I116</f>
        <v>1</v>
      </c>
      <c r="E19" s="159" t="b">
        <f>E18='(1) Detaljerte budsjetter'!J116</f>
        <v>1</v>
      </c>
      <c r="F19" s="159" t="b">
        <f>F18='(1) Detaljerte budsjetter'!K116</f>
        <v>1</v>
      </c>
      <c r="G19" s="159" t="b">
        <f>G18='(1) Detaljerte budsjetter'!L116</f>
        <v>1</v>
      </c>
      <c r="H19" s="159" t="b">
        <f>H18='(1) Detaljerte budsjetter'!M116</f>
        <v>1</v>
      </c>
      <c r="I19" s="159" t="b">
        <f>I18='(1) Detaljerte budsjetter'!N116</f>
        <v>1</v>
      </c>
      <c r="J19" s="159" t="b">
        <f>J18='(1) Detaljerte budsjetter'!O116</f>
        <v>1</v>
      </c>
      <c r="K19" s="159" t="b">
        <f>K18='(1) Detaljerte budsjetter'!P116</f>
        <v>1</v>
      </c>
      <c r="L19" s="159" t="b">
        <f>L18='(1) Detaljerte budsjetter'!Q116</f>
        <v>1</v>
      </c>
    </row>
    <row r="20" spans="2:13" x14ac:dyDescent="0.25">
      <c r="B20" t="s">
        <v>212</v>
      </c>
      <c r="C20" s="4">
        <f>C18-'(1) Detaljerte budsjetter'!H116</f>
        <v>0</v>
      </c>
      <c r="D20" s="4">
        <f>D18-'(1) Detaljerte budsjetter'!I116</f>
        <v>0</v>
      </c>
      <c r="E20" s="4">
        <f>E18-'(1) Detaljerte budsjetter'!J116</f>
        <v>0</v>
      </c>
      <c r="F20" s="4">
        <f>F18-'(1) Detaljerte budsjetter'!K116</f>
        <v>0</v>
      </c>
      <c r="G20" s="4">
        <f>G18-'(1) Detaljerte budsjetter'!L116</f>
        <v>0</v>
      </c>
      <c r="H20" s="4">
        <f>H18-'(1) Detaljerte budsjetter'!M116</f>
        <v>0</v>
      </c>
      <c r="I20" s="4">
        <f>I18-'(1) Detaljerte budsjetter'!N116</f>
        <v>0</v>
      </c>
      <c r="J20" s="4">
        <f>J18-'(1) Detaljerte budsjetter'!O116</f>
        <v>0</v>
      </c>
      <c r="K20" s="4">
        <f>K18-'(1) Detaljerte budsjetter'!P116</f>
        <v>0</v>
      </c>
      <c r="L20" s="4">
        <f>L18-'(1) Detaljerte budsjetter'!Q116</f>
        <v>0</v>
      </c>
    </row>
    <row r="21" spans="2:13" x14ac:dyDescent="0.25">
      <c r="B21" t="s">
        <v>174</v>
      </c>
      <c r="C21" s="55" t="str">
        <f t="shared" ref="C21:L21" si="2">IF(AND(C12&lt;&gt;"INVESTERING",SUM(C14:C17)&lt;&gt;0),"FALSE","TRUE")</f>
        <v>TRUE</v>
      </c>
      <c r="D21" s="55" t="str">
        <f t="shared" si="2"/>
        <v>TRUE</v>
      </c>
      <c r="E21" s="55" t="str">
        <f t="shared" si="2"/>
        <v>TRUE</v>
      </c>
      <c r="F21" s="55" t="str">
        <f t="shared" si="2"/>
        <v>TRUE</v>
      </c>
      <c r="G21" s="55" t="str">
        <f t="shared" si="2"/>
        <v>TRUE</v>
      </c>
      <c r="H21" s="55" t="str">
        <f t="shared" si="2"/>
        <v>TRUE</v>
      </c>
      <c r="I21" s="55" t="str">
        <f t="shared" si="2"/>
        <v>TRUE</v>
      </c>
      <c r="J21" s="55" t="str">
        <f t="shared" si="2"/>
        <v>TRUE</v>
      </c>
      <c r="K21" s="55" t="str">
        <f t="shared" si="2"/>
        <v>TRUE</v>
      </c>
      <c r="L21" s="55" t="str">
        <f t="shared" si="2"/>
        <v>TRUE</v>
      </c>
    </row>
    <row r="24" spans="2:13" x14ac:dyDescent="0.25">
      <c r="B24" s="157" t="s">
        <v>175</v>
      </c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57"/>
    </row>
    <row r="26" spans="2:13" x14ac:dyDescent="0.25">
      <c r="B26" s="2" t="s">
        <v>5</v>
      </c>
      <c r="C26" s="6">
        <f>C13</f>
        <v>0</v>
      </c>
      <c r="D26" s="6">
        <f t="shared" ref="D26:M26" si="3">D13</f>
        <v>1</v>
      </c>
      <c r="E26" s="6">
        <f t="shared" si="3"/>
        <v>2</v>
      </c>
      <c r="F26" s="6">
        <f t="shared" si="3"/>
        <v>3</v>
      </c>
      <c r="G26" s="6">
        <f t="shared" si="3"/>
        <v>4</v>
      </c>
      <c r="H26" s="6">
        <f t="shared" si="3"/>
        <v>5</v>
      </c>
      <c r="I26" s="6">
        <f t="shared" si="3"/>
        <v>6</v>
      </c>
      <c r="J26" s="6">
        <f t="shared" si="3"/>
        <v>7</v>
      </c>
      <c r="K26" s="6">
        <f t="shared" si="3"/>
        <v>8</v>
      </c>
      <c r="L26" s="66">
        <f t="shared" si="3"/>
        <v>9</v>
      </c>
      <c r="M26" s="156" t="str">
        <f t="shared" si="3"/>
        <v>Totalt</v>
      </c>
    </row>
    <row r="27" spans="2:13" x14ac:dyDescent="0.25">
      <c r="B27" s="35" t="s">
        <v>71</v>
      </c>
      <c r="C27" s="4">
        <f>SUMIF('(1) Detaljerte budsjetter'!$E$162:$E$182,Kontrolltabeller!$B27,'(1) Detaljerte budsjetter'!H$162:H$182)</f>
        <v>0</v>
      </c>
      <c r="D27" s="4">
        <f>SUMIF('(1) Detaljerte budsjetter'!$E$162:$E$182,Kontrolltabeller!$B27,'(1) Detaljerte budsjetter'!I$162:I$182)</f>
        <v>0</v>
      </c>
      <c r="E27" s="4">
        <f>SUMIF('(1) Detaljerte budsjetter'!$E$162:$E$182,Kontrolltabeller!$B27,'(1) Detaljerte budsjetter'!J$162:J$182)</f>
        <v>0</v>
      </c>
      <c r="F27" s="4">
        <f>SUMIF('(1) Detaljerte budsjetter'!$E$162:$E$182,Kontrolltabeller!$B27,'(1) Detaljerte budsjetter'!K$162:K$182)</f>
        <v>0</v>
      </c>
      <c r="G27" s="4">
        <f>SUMIF('(1) Detaljerte budsjetter'!$E$162:$E$182,Kontrolltabeller!$B27,'(1) Detaljerte budsjetter'!L$162:L$182)</f>
        <v>0</v>
      </c>
      <c r="H27" s="4">
        <f>SUMIF('(1) Detaljerte budsjetter'!$E$162:$E$182,Kontrolltabeller!$B27,'(1) Detaljerte budsjetter'!M$162:M$182)</f>
        <v>0</v>
      </c>
      <c r="I27" s="4">
        <f>SUMIF('(1) Detaljerte budsjetter'!$E$162:$E$182,Kontrolltabeller!$B27,'(1) Detaljerte budsjetter'!N$162:N$182)</f>
        <v>0</v>
      </c>
      <c r="J27" s="4">
        <f>SUMIF('(1) Detaljerte budsjetter'!$E$162:$E$182,Kontrolltabeller!$B27,'(1) Detaljerte budsjetter'!O$162:O$182)</f>
        <v>0</v>
      </c>
      <c r="K27" s="4">
        <f>SUMIF('(1) Detaljerte budsjetter'!$E$162:$E$182,Kontrolltabeller!$B27,'(1) Detaljerte budsjetter'!P$162:P$182)</f>
        <v>0</v>
      </c>
      <c r="L27" s="4">
        <f>SUMIF('(1) Detaljerte budsjetter'!$E$162:$E$182,Kontrolltabeller!$B27,'(1) Detaljerte budsjetter'!Q$162:Q$182)</f>
        <v>0</v>
      </c>
      <c r="M27" s="160">
        <f>SUM(C27:L27)</f>
        <v>0</v>
      </c>
    </row>
    <row r="28" spans="2:13" x14ac:dyDescent="0.25">
      <c r="B28" s="35" t="s">
        <v>72</v>
      </c>
      <c r="C28" s="4">
        <f>SUMIF('(1) Detaljerte budsjetter'!$E$162:$E$182,Kontrolltabeller!$B28,'(1) Detaljerte budsjetter'!H$162:H$182)</f>
        <v>0</v>
      </c>
      <c r="D28" s="4">
        <f>SUMIF('(1) Detaljerte budsjetter'!$E$162:$E$182,Kontrolltabeller!$B28,'(1) Detaljerte budsjetter'!I$162:I$182)</f>
        <v>0</v>
      </c>
      <c r="E28" s="4">
        <f>SUMIF('(1) Detaljerte budsjetter'!$E$162:$E$182,Kontrolltabeller!$B28,'(1) Detaljerte budsjetter'!J$162:J$182)</f>
        <v>0</v>
      </c>
      <c r="F28" s="4">
        <f>SUMIF('(1) Detaljerte budsjetter'!$E$162:$E$182,Kontrolltabeller!$B28,'(1) Detaljerte budsjetter'!K$162:K$182)</f>
        <v>0</v>
      </c>
      <c r="G28" s="4">
        <f>SUMIF('(1) Detaljerte budsjetter'!$E$162:$E$182,Kontrolltabeller!$B28,'(1) Detaljerte budsjetter'!L$162:L$182)</f>
        <v>0</v>
      </c>
      <c r="H28" s="4">
        <f>SUMIF('(1) Detaljerte budsjetter'!$E$162:$E$182,Kontrolltabeller!$B28,'(1) Detaljerte budsjetter'!M$162:M$182)</f>
        <v>0</v>
      </c>
      <c r="I28" s="4">
        <f>SUMIF('(1) Detaljerte budsjetter'!$E$162:$E$182,Kontrolltabeller!$B28,'(1) Detaljerte budsjetter'!N$162:N$182)</f>
        <v>0</v>
      </c>
      <c r="J28" s="4">
        <f>SUMIF('(1) Detaljerte budsjetter'!$E$162:$E$182,Kontrolltabeller!$B28,'(1) Detaljerte budsjetter'!O$162:O$182)</f>
        <v>0</v>
      </c>
      <c r="K28" s="4">
        <f>SUMIF('(1) Detaljerte budsjetter'!$E$162:$E$182,Kontrolltabeller!$B28,'(1) Detaljerte budsjetter'!P$162:P$182)</f>
        <v>0</v>
      </c>
      <c r="L28" s="4">
        <f>SUMIF('(1) Detaljerte budsjetter'!$E$162:$E$182,Kontrolltabeller!$B28,'(1) Detaljerte budsjetter'!Q$162:Q$182)</f>
        <v>0</v>
      </c>
      <c r="M28" s="49">
        <f t="shared" ref="M28:M30" si="4">SUM(C28:L28)</f>
        <v>0</v>
      </c>
    </row>
    <row r="29" spans="2:13" x14ac:dyDescent="0.25">
      <c r="B29" s="35" t="s">
        <v>73</v>
      </c>
      <c r="C29" s="4">
        <f>SUMIF('(1) Detaljerte budsjetter'!$E$162:$E$182,Kontrolltabeller!$B29,'(1) Detaljerte budsjetter'!H$162:H$182)</f>
        <v>0</v>
      </c>
      <c r="D29" s="4">
        <f>SUMIF('(1) Detaljerte budsjetter'!$E$162:$E$182,Kontrolltabeller!$B29,'(1) Detaljerte budsjetter'!I$162:I$182)</f>
        <v>0</v>
      </c>
      <c r="E29" s="4">
        <f>SUMIF('(1) Detaljerte budsjetter'!$E$162:$E$182,Kontrolltabeller!$B29,'(1) Detaljerte budsjetter'!J$162:J$182)</f>
        <v>0</v>
      </c>
      <c r="F29" s="4">
        <f>SUMIF('(1) Detaljerte budsjetter'!$E$162:$E$182,Kontrolltabeller!$B29,'(1) Detaljerte budsjetter'!K$162:K$182)</f>
        <v>0</v>
      </c>
      <c r="G29" s="4">
        <f>SUMIF('(1) Detaljerte budsjetter'!$E$162:$E$182,Kontrolltabeller!$B29,'(1) Detaljerte budsjetter'!L$162:L$182)</f>
        <v>0</v>
      </c>
      <c r="H29" s="4">
        <f>SUMIF('(1) Detaljerte budsjetter'!$E$162:$E$182,Kontrolltabeller!$B29,'(1) Detaljerte budsjetter'!M$162:M$182)</f>
        <v>0</v>
      </c>
      <c r="I29" s="4">
        <f>SUMIF('(1) Detaljerte budsjetter'!$E$162:$E$182,Kontrolltabeller!$B29,'(1) Detaljerte budsjetter'!N$162:N$182)</f>
        <v>0</v>
      </c>
      <c r="J29" s="4">
        <f>SUMIF('(1) Detaljerte budsjetter'!$E$162:$E$182,Kontrolltabeller!$B29,'(1) Detaljerte budsjetter'!O$162:O$182)</f>
        <v>0</v>
      </c>
      <c r="K29" s="4">
        <f>SUMIF('(1) Detaljerte budsjetter'!$E$162:$E$182,Kontrolltabeller!$B29,'(1) Detaljerte budsjetter'!P$162:P$182)</f>
        <v>0</v>
      </c>
      <c r="L29" s="4">
        <f>SUMIF('(1) Detaljerte budsjetter'!$E$162:$E$182,Kontrolltabeller!$B29,'(1) Detaljerte budsjetter'!Q$162:Q$182)</f>
        <v>0</v>
      </c>
      <c r="M29" s="49">
        <f t="shared" si="4"/>
        <v>0</v>
      </c>
    </row>
    <row r="30" spans="2:13" x14ac:dyDescent="0.25">
      <c r="B30" s="35" t="s">
        <v>74</v>
      </c>
      <c r="C30" s="4">
        <f>SUMIF('(1) Detaljerte budsjetter'!$E$162:$E$182,Kontrolltabeller!$B30,'(1) Detaljerte budsjetter'!H$162:H$182)</f>
        <v>0</v>
      </c>
      <c r="D30" s="4">
        <f>SUMIF('(1) Detaljerte budsjetter'!$E$162:$E$182,Kontrolltabeller!$B30,'(1) Detaljerte budsjetter'!I$162:I$182)</f>
        <v>0</v>
      </c>
      <c r="E30" s="4">
        <f>SUMIF('(1) Detaljerte budsjetter'!$E$162:$E$182,Kontrolltabeller!$B30,'(1) Detaljerte budsjetter'!J$162:J$182)</f>
        <v>0</v>
      </c>
      <c r="F30" s="4">
        <f>SUMIF('(1) Detaljerte budsjetter'!$E$162:$E$182,Kontrolltabeller!$B30,'(1) Detaljerte budsjetter'!K$162:K$182)</f>
        <v>0</v>
      </c>
      <c r="G30" s="4">
        <f>SUMIF('(1) Detaljerte budsjetter'!$E$162:$E$182,Kontrolltabeller!$B30,'(1) Detaljerte budsjetter'!L$162:L$182)</f>
        <v>0</v>
      </c>
      <c r="H30" s="4">
        <f>SUMIF('(1) Detaljerte budsjetter'!$E$162:$E$182,Kontrolltabeller!$B30,'(1) Detaljerte budsjetter'!M$162:M$182)</f>
        <v>0</v>
      </c>
      <c r="I30" s="4">
        <f>SUMIF('(1) Detaljerte budsjetter'!$E$162:$E$182,Kontrolltabeller!$B30,'(1) Detaljerte budsjetter'!N$162:N$182)</f>
        <v>0</v>
      </c>
      <c r="J30" s="4">
        <f>SUMIF('(1) Detaljerte budsjetter'!$E$162:$E$182,Kontrolltabeller!$B30,'(1) Detaljerte budsjetter'!O$162:O$182)</f>
        <v>0</v>
      </c>
      <c r="K30" s="4">
        <f>SUMIF('(1) Detaljerte budsjetter'!$E$162:$E$182,Kontrolltabeller!$B30,'(1) Detaljerte budsjetter'!P$162:P$182)</f>
        <v>0</v>
      </c>
      <c r="L30" s="4">
        <f>SUMIF('(1) Detaljerte budsjetter'!$E$162:$E$182,Kontrolltabeller!$B30,'(1) Detaljerte budsjetter'!Q$162:Q$182)</f>
        <v>0</v>
      </c>
      <c r="M30" s="161">
        <f t="shared" si="4"/>
        <v>0</v>
      </c>
    </row>
    <row r="31" spans="2:13" x14ac:dyDescent="0.25">
      <c r="B31" s="2" t="s">
        <v>171</v>
      </c>
      <c r="C31" s="58">
        <f>SUM(C27:C30)</f>
        <v>0</v>
      </c>
      <c r="D31" s="58">
        <f t="shared" ref="D31:L31" si="5">SUM(D27:D30)</f>
        <v>0</v>
      </c>
      <c r="E31" s="58">
        <f t="shared" si="5"/>
        <v>0</v>
      </c>
      <c r="F31" s="58">
        <f t="shared" si="5"/>
        <v>0</v>
      </c>
      <c r="G31" s="58">
        <f t="shared" si="5"/>
        <v>0</v>
      </c>
      <c r="H31" s="58">
        <f t="shared" si="5"/>
        <v>0</v>
      </c>
      <c r="I31" s="58">
        <f t="shared" si="5"/>
        <v>0</v>
      </c>
      <c r="J31" s="58">
        <f t="shared" si="5"/>
        <v>0</v>
      </c>
      <c r="K31" s="58">
        <f t="shared" si="5"/>
        <v>0</v>
      </c>
      <c r="L31" s="58">
        <f t="shared" si="5"/>
        <v>0</v>
      </c>
      <c r="M31" s="161">
        <f>SUM(C31:L31)</f>
        <v>0</v>
      </c>
    </row>
    <row r="32" spans="2:13" x14ac:dyDescent="0.25">
      <c r="B32" t="s">
        <v>173</v>
      </c>
      <c r="C32" s="55" t="b">
        <f>C31='(1) Detaljerte budsjetter'!H183</f>
        <v>1</v>
      </c>
      <c r="D32" s="55" t="b">
        <f>D31='(1) Detaljerte budsjetter'!I183</f>
        <v>1</v>
      </c>
      <c r="E32" s="55" t="b">
        <f>E31='(1) Detaljerte budsjetter'!J183</f>
        <v>1</v>
      </c>
      <c r="F32" s="55" t="b">
        <f>F31='(1) Detaljerte budsjetter'!K183</f>
        <v>1</v>
      </c>
      <c r="G32" s="55" t="b">
        <f>G31='(1) Detaljerte budsjetter'!L183</f>
        <v>1</v>
      </c>
      <c r="H32" s="55" t="b">
        <f>H31='(1) Detaljerte budsjetter'!M183</f>
        <v>1</v>
      </c>
      <c r="I32" s="55" t="b">
        <f>I31='(1) Detaljerte budsjetter'!N183</f>
        <v>1</v>
      </c>
      <c r="J32" s="55" t="b">
        <f>J31='(1) Detaljerte budsjetter'!O183</f>
        <v>1</v>
      </c>
      <c r="K32" s="55" t="b">
        <f>K31='(1) Detaljerte budsjetter'!P183</f>
        <v>1</v>
      </c>
      <c r="L32" s="55" t="b">
        <f>L31='(1) Detaljerte budsjetter'!Q183</f>
        <v>1</v>
      </c>
    </row>
    <row r="33" spans="2:13" x14ac:dyDescent="0.25">
      <c r="B33" t="s">
        <v>212</v>
      </c>
      <c r="C33" s="4">
        <f>C31-'(1) Detaljerte budsjetter'!H183</f>
        <v>0</v>
      </c>
      <c r="D33" s="4">
        <f>D31-'(1) Detaljerte budsjetter'!I183</f>
        <v>0</v>
      </c>
      <c r="E33" s="4">
        <f>E31-'(1) Detaljerte budsjetter'!J183</f>
        <v>0</v>
      </c>
      <c r="F33" s="4">
        <f>F31-'(1) Detaljerte budsjetter'!K183</f>
        <v>0</v>
      </c>
      <c r="G33" s="4">
        <f>G31-'(1) Detaljerte budsjetter'!L183</f>
        <v>0</v>
      </c>
      <c r="H33" s="4">
        <f>H31-'(1) Detaljerte budsjetter'!M183</f>
        <v>0</v>
      </c>
      <c r="I33" s="4">
        <f>I31-'(1) Detaljerte budsjetter'!N183</f>
        <v>0</v>
      </c>
      <c r="J33" s="4">
        <f>J31-'(1) Detaljerte budsjetter'!O183</f>
        <v>0</v>
      </c>
      <c r="K33" s="4">
        <f>K31-'(1) Detaljerte budsjetter'!P183</f>
        <v>0</v>
      </c>
      <c r="L33" s="4">
        <f>L31-'(1) Detaljerte budsjetter'!Q183</f>
        <v>0</v>
      </c>
    </row>
    <row r="36" spans="2:13" ht="18.75" x14ac:dyDescent="0.3">
      <c r="B36" s="51" t="s">
        <v>211</v>
      </c>
    </row>
    <row r="38" spans="2:13" x14ac:dyDescent="0.25">
      <c r="B38" s="158" t="s">
        <v>162</v>
      </c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</row>
    <row r="40" spans="2:13" x14ac:dyDescent="0.25">
      <c r="B40" s="156" t="s">
        <v>5</v>
      </c>
      <c r="C40" s="6">
        <f>C13</f>
        <v>0</v>
      </c>
      <c r="D40" s="6">
        <f t="shared" ref="D40:L40" si="6">D13</f>
        <v>1</v>
      </c>
      <c r="E40" s="6">
        <f t="shared" si="6"/>
        <v>2</v>
      </c>
      <c r="F40" s="6">
        <f t="shared" si="6"/>
        <v>3</v>
      </c>
      <c r="G40" s="6">
        <f t="shared" si="6"/>
        <v>4</v>
      </c>
      <c r="H40" s="6">
        <f t="shared" si="6"/>
        <v>5</v>
      </c>
      <c r="I40" s="6">
        <f t="shared" si="6"/>
        <v>6</v>
      </c>
      <c r="J40" s="6">
        <f t="shared" si="6"/>
        <v>7</v>
      </c>
      <c r="K40" s="6">
        <f t="shared" si="6"/>
        <v>8</v>
      </c>
      <c r="L40" s="6">
        <f t="shared" si="6"/>
        <v>9</v>
      </c>
      <c r="M40" s="156" t="s">
        <v>171</v>
      </c>
    </row>
    <row r="41" spans="2:13" x14ac:dyDescent="0.25">
      <c r="B41" s="156">
        <f>'LES MEG'!B30</f>
        <v>0</v>
      </c>
      <c r="C41" s="4">
        <f>SUMIF('(1) Detaljerte budsjetter'!$F$44:$F$94,Kontrolltabeller!$B41,'(1) Detaljerte budsjetter'!H$44:H$94) + SUMIF('(1) Detaljerte budsjetter'!$F$98:$F$113,Kontrolltabeller!$B41,'(1) Detaljerte budsjetter'!H$98:H$113)</f>
        <v>0</v>
      </c>
      <c r="D41" s="4">
        <f>SUMIF('(1) Detaljerte budsjetter'!$F$44:$F$94,Kontrolltabeller!$B41,'(1) Detaljerte budsjetter'!I$44:I$94) + SUMIF('(1) Detaljerte budsjetter'!$F$98:$F$113,Kontrolltabeller!$B41,'(1) Detaljerte budsjetter'!I$98:I$113)</f>
        <v>0</v>
      </c>
      <c r="E41" s="4">
        <f>SUMIF('(1) Detaljerte budsjetter'!$F$44:$F$94,Kontrolltabeller!$B41,'(1) Detaljerte budsjetter'!J$44:J$94) + SUMIF('(1) Detaljerte budsjetter'!$F$98:$F$113,Kontrolltabeller!$B41,'(1) Detaljerte budsjetter'!J$98:J$113)</f>
        <v>0</v>
      </c>
      <c r="F41" s="4">
        <f>SUMIF('(1) Detaljerte budsjetter'!$F$44:$F$94,Kontrolltabeller!$B41,'(1) Detaljerte budsjetter'!K$44:K$94) + SUMIF('(1) Detaljerte budsjetter'!$F$98:$F$113,Kontrolltabeller!$B41,'(1) Detaljerte budsjetter'!K$98:K$113)</f>
        <v>0</v>
      </c>
      <c r="G41" s="4">
        <f>SUMIF('(1) Detaljerte budsjetter'!$F$44:$F$94,Kontrolltabeller!$B41,'(1) Detaljerte budsjetter'!L$44:L$94) + SUMIF('(1) Detaljerte budsjetter'!$F$98:$F$113,Kontrolltabeller!$B41,'(1) Detaljerte budsjetter'!L$98:L$113)</f>
        <v>0</v>
      </c>
      <c r="H41" s="4">
        <f>SUMIF('(1) Detaljerte budsjetter'!$F$44:$F$94,Kontrolltabeller!$B41,'(1) Detaljerte budsjetter'!M$44:M$94) + SUMIF('(1) Detaljerte budsjetter'!$F$98:$F$113,Kontrolltabeller!$B41,'(1) Detaljerte budsjetter'!M$98:M$113)</f>
        <v>0</v>
      </c>
      <c r="I41" s="4">
        <f>SUMIF('(1) Detaljerte budsjetter'!$F$44:$F$94,Kontrolltabeller!$B41,'(1) Detaljerte budsjetter'!N$44:N$94) + SUMIF('(1) Detaljerte budsjetter'!$F$98:$F$113,Kontrolltabeller!$B41,'(1) Detaljerte budsjetter'!N$98:N$113)</f>
        <v>0</v>
      </c>
      <c r="J41" s="4">
        <f>SUMIF('(1) Detaljerte budsjetter'!$F$44:$F$94,Kontrolltabeller!$B41,'(1) Detaljerte budsjetter'!O$44:O$94) + SUMIF('(1) Detaljerte budsjetter'!$F$98:$F$113,Kontrolltabeller!$B41,'(1) Detaljerte budsjetter'!O$98:O$113)</f>
        <v>0</v>
      </c>
      <c r="K41" s="4">
        <f>SUMIF('(1) Detaljerte budsjetter'!$F$44:$F$94,Kontrolltabeller!$B41,'(1) Detaljerte budsjetter'!P$44:P$94) + SUMIF('(1) Detaljerte budsjetter'!$F$98:$F$113,Kontrolltabeller!$B41,'(1) Detaljerte budsjetter'!P$98:P$113)</f>
        <v>0</v>
      </c>
      <c r="L41" s="4">
        <f>SUMIF('(1) Detaljerte budsjetter'!$F$44:$F$94,Kontrolltabeller!$B41,'(1) Detaljerte budsjetter'!Q$44:Q$94) + SUMIF('(1) Detaljerte budsjetter'!$F$98:$F$113,Kontrolltabeller!$B41,'(1) Detaljerte budsjetter'!Q$98:Q$113)</f>
        <v>0</v>
      </c>
      <c r="M41" s="160">
        <f>SUM(C41:L41)</f>
        <v>0</v>
      </c>
    </row>
    <row r="42" spans="2:13" x14ac:dyDescent="0.25">
      <c r="B42" s="35">
        <f>'LES MEG'!B31</f>
        <v>0</v>
      </c>
      <c r="C42" s="4">
        <f>SUMIF('(1) Detaljerte budsjetter'!$F$44:$F$94,Kontrolltabeller!$B42,'(1) Detaljerte budsjetter'!H$44:H$94) + SUMIF('(1) Detaljerte budsjetter'!$F$98:$F$113,Kontrolltabeller!$B42,'(1) Detaljerte budsjetter'!H$98:H$113)</f>
        <v>0</v>
      </c>
      <c r="D42" s="4">
        <f>SUMIF('(1) Detaljerte budsjetter'!$F$44:$F$94,Kontrolltabeller!$B42,'(1) Detaljerte budsjetter'!I$44:I$94) + SUMIF('(1) Detaljerte budsjetter'!$F$98:$F$113,Kontrolltabeller!$B42,'(1) Detaljerte budsjetter'!I$98:I$113)</f>
        <v>0</v>
      </c>
      <c r="E42" s="4">
        <f>SUMIF('(1) Detaljerte budsjetter'!$F$44:$F$94,Kontrolltabeller!$B42,'(1) Detaljerte budsjetter'!J$44:J$94) + SUMIF('(1) Detaljerte budsjetter'!$F$98:$F$113,Kontrolltabeller!$B42,'(1) Detaljerte budsjetter'!J$98:J$113)</f>
        <v>0</v>
      </c>
      <c r="F42" s="4">
        <f>SUMIF('(1) Detaljerte budsjetter'!$F$44:$F$94,Kontrolltabeller!$B42,'(1) Detaljerte budsjetter'!K$44:K$94) + SUMIF('(1) Detaljerte budsjetter'!$F$98:$F$113,Kontrolltabeller!$B42,'(1) Detaljerte budsjetter'!K$98:K$113)</f>
        <v>0</v>
      </c>
      <c r="G42" s="4">
        <f>SUMIF('(1) Detaljerte budsjetter'!$F$44:$F$94,Kontrolltabeller!$B42,'(1) Detaljerte budsjetter'!L$44:L$94) + SUMIF('(1) Detaljerte budsjetter'!$F$98:$F$113,Kontrolltabeller!$B42,'(1) Detaljerte budsjetter'!L$98:L$113)</f>
        <v>0</v>
      </c>
      <c r="H42" s="4">
        <f>SUMIF('(1) Detaljerte budsjetter'!$F$44:$F$94,Kontrolltabeller!$B42,'(1) Detaljerte budsjetter'!M$44:M$94) + SUMIF('(1) Detaljerte budsjetter'!$F$98:$F$113,Kontrolltabeller!$B42,'(1) Detaljerte budsjetter'!M$98:M$113)</f>
        <v>0</v>
      </c>
      <c r="I42" s="4">
        <f>SUMIF('(1) Detaljerte budsjetter'!$F$44:$F$94,Kontrolltabeller!$B42,'(1) Detaljerte budsjetter'!N$44:N$94) + SUMIF('(1) Detaljerte budsjetter'!$F$98:$F$113,Kontrolltabeller!$B42,'(1) Detaljerte budsjetter'!N$98:N$113)</f>
        <v>0</v>
      </c>
      <c r="J42" s="4">
        <f>SUMIF('(1) Detaljerte budsjetter'!$F$44:$F$94,Kontrolltabeller!$B42,'(1) Detaljerte budsjetter'!O$44:O$94) + SUMIF('(1) Detaljerte budsjetter'!$F$98:$F$113,Kontrolltabeller!$B42,'(1) Detaljerte budsjetter'!O$98:O$113)</f>
        <v>0</v>
      </c>
      <c r="K42" s="4">
        <f>SUMIF('(1) Detaljerte budsjetter'!$F$44:$F$94,Kontrolltabeller!$B42,'(1) Detaljerte budsjetter'!P$44:P$94) + SUMIF('(1) Detaljerte budsjetter'!$F$98:$F$113,Kontrolltabeller!$B42,'(1) Detaljerte budsjetter'!P$98:P$113)</f>
        <v>0</v>
      </c>
      <c r="L42" s="4">
        <f>SUMIF('(1) Detaljerte budsjetter'!$F$44:$F$94,Kontrolltabeller!$B42,'(1) Detaljerte budsjetter'!Q$44:Q$94) + SUMIF('(1) Detaljerte budsjetter'!$F$98:$F$113,Kontrolltabeller!$B42,'(1) Detaljerte budsjetter'!Q$98:Q$113)</f>
        <v>0</v>
      </c>
      <c r="M42" s="49">
        <f t="shared" ref="M42:M48" si="7">SUM(C42:L42)</f>
        <v>0</v>
      </c>
    </row>
    <row r="43" spans="2:13" x14ac:dyDescent="0.25">
      <c r="B43" s="35">
        <f>'LES MEG'!B32</f>
        <v>0</v>
      </c>
      <c r="C43" s="4">
        <f>SUMIF('(1) Detaljerte budsjetter'!$F$44:$F$94,Kontrolltabeller!$B43,'(1) Detaljerte budsjetter'!H$44:H$94) + SUMIF('(1) Detaljerte budsjetter'!$F$98:$F$113,Kontrolltabeller!$B43,'(1) Detaljerte budsjetter'!H$98:H$113)</f>
        <v>0</v>
      </c>
      <c r="D43" s="4">
        <f>SUMIF('(1) Detaljerte budsjetter'!$F$44:$F$94,Kontrolltabeller!$B43,'(1) Detaljerte budsjetter'!I$44:I$94) + SUMIF('(1) Detaljerte budsjetter'!$F$98:$F$113,Kontrolltabeller!$B43,'(1) Detaljerte budsjetter'!I$98:I$113)</f>
        <v>0</v>
      </c>
      <c r="E43" s="4">
        <f>SUMIF('(1) Detaljerte budsjetter'!$F$44:$F$94,Kontrolltabeller!$B43,'(1) Detaljerte budsjetter'!J$44:J$94) + SUMIF('(1) Detaljerte budsjetter'!$F$98:$F$113,Kontrolltabeller!$B43,'(1) Detaljerte budsjetter'!J$98:J$113)</f>
        <v>0</v>
      </c>
      <c r="F43" s="4">
        <f>SUMIF('(1) Detaljerte budsjetter'!$F$44:$F$94,Kontrolltabeller!$B43,'(1) Detaljerte budsjetter'!K$44:K$94) + SUMIF('(1) Detaljerte budsjetter'!$F$98:$F$113,Kontrolltabeller!$B43,'(1) Detaljerte budsjetter'!K$98:K$113)</f>
        <v>0</v>
      </c>
      <c r="G43" s="4">
        <f>SUMIF('(1) Detaljerte budsjetter'!$F$44:$F$94,Kontrolltabeller!$B43,'(1) Detaljerte budsjetter'!L$44:L$94) + SUMIF('(1) Detaljerte budsjetter'!$F$98:$F$113,Kontrolltabeller!$B43,'(1) Detaljerte budsjetter'!L$98:L$113)</f>
        <v>0</v>
      </c>
      <c r="H43" s="4">
        <f>SUMIF('(1) Detaljerte budsjetter'!$F$44:$F$94,Kontrolltabeller!$B43,'(1) Detaljerte budsjetter'!M$44:M$94) + SUMIF('(1) Detaljerte budsjetter'!$F$98:$F$113,Kontrolltabeller!$B43,'(1) Detaljerte budsjetter'!M$98:M$113)</f>
        <v>0</v>
      </c>
      <c r="I43" s="4">
        <f>SUMIF('(1) Detaljerte budsjetter'!$F$44:$F$94,Kontrolltabeller!$B43,'(1) Detaljerte budsjetter'!N$44:N$94) + SUMIF('(1) Detaljerte budsjetter'!$F$98:$F$113,Kontrolltabeller!$B43,'(1) Detaljerte budsjetter'!N$98:N$113)</f>
        <v>0</v>
      </c>
      <c r="J43" s="4">
        <f>SUMIF('(1) Detaljerte budsjetter'!$F$44:$F$94,Kontrolltabeller!$B43,'(1) Detaljerte budsjetter'!O$44:O$94) + SUMIF('(1) Detaljerte budsjetter'!$F$98:$F$113,Kontrolltabeller!$B43,'(1) Detaljerte budsjetter'!O$98:O$113)</f>
        <v>0</v>
      </c>
      <c r="K43" s="4">
        <f>SUMIF('(1) Detaljerte budsjetter'!$F$44:$F$94,Kontrolltabeller!$B43,'(1) Detaljerte budsjetter'!P$44:P$94) + SUMIF('(1) Detaljerte budsjetter'!$F$98:$F$113,Kontrolltabeller!$B43,'(1) Detaljerte budsjetter'!P$98:P$113)</f>
        <v>0</v>
      </c>
      <c r="L43" s="4">
        <f>SUMIF('(1) Detaljerte budsjetter'!$F$44:$F$94,Kontrolltabeller!$B43,'(1) Detaljerte budsjetter'!Q$44:Q$94) + SUMIF('(1) Detaljerte budsjetter'!$F$98:$F$113,Kontrolltabeller!$B43,'(1) Detaljerte budsjetter'!Q$98:Q$113)</f>
        <v>0</v>
      </c>
      <c r="M43" s="49">
        <f>SUM(C43:L43)</f>
        <v>0</v>
      </c>
    </row>
    <row r="44" spans="2:13" x14ac:dyDescent="0.25">
      <c r="B44" s="35">
        <f>'LES MEG'!B33</f>
        <v>0</v>
      </c>
      <c r="C44" s="4">
        <f>SUMIF('(1) Detaljerte budsjetter'!$F$44:$F$94,Kontrolltabeller!$B44,'(1) Detaljerte budsjetter'!H$44:H$94) + SUMIF('(1) Detaljerte budsjetter'!$F$98:$F$113,Kontrolltabeller!$B44,'(1) Detaljerte budsjetter'!H$98:H$113)</f>
        <v>0</v>
      </c>
      <c r="D44" s="4">
        <f>SUMIF('(1) Detaljerte budsjetter'!$F$44:$F$94,Kontrolltabeller!$B44,'(1) Detaljerte budsjetter'!I$44:I$94) + SUMIF('(1) Detaljerte budsjetter'!$F$98:$F$113,Kontrolltabeller!$B44,'(1) Detaljerte budsjetter'!I$98:I$113)</f>
        <v>0</v>
      </c>
      <c r="E44" s="4">
        <f>SUMIF('(1) Detaljerte budsjetter'!$F$44:$F$94,Kontrolltabeller!$B44,'(1) Detaljerte budsjetter'!J$44:J$94) + SUMIF('(1) Detaljerte budsjetter'!$F$98:$F$113,Kontrolltabeller!$B44,'(1) Detaljerte budsjetter'!J$98:J$113)</f>
        <v>0</v>
      </c>
      <c r="F44" s="4">
        <f>SUMIF('(1) Detaljerte budsjetter'!$F$44:$F$94,Kontrolltabeller!$B44,'(1) Detaljerte budsjetter'!K$44:K$94) + SUMIF('(1) Detaljerte budsjetter'!$F$98:$F$113,Kontrolltabeller!$B44,'(1) Detaljerte budsjetter'!K$98:K$113)</f>
        <v>0</v>
      </c>
      <c r="G44" s="4">
        <f>SUMIF('(1) Detaljerte budsjetter'!$F$44:$F$94,Kontrolltabeller!$B44,'(1) Detaljerte budsjetter'!L$44:L$94) + SUMIF('(1) Detaljerte budsjetter'!$F$98:$F$113,Kontrolltabeller!$B44,'(1) Detaljerte budsjetter'!L$98:L$113)</f>
        <v>0</v>
      </c>
      <c r="H44" s="4">
        <f>SUMIF('(1) Detaljerte budsjetter'!$F$44:$F$94,Kontrolltabeller!$B44,'(1) Detaljerte budsjetter'!M$44:M$94) + SUMIF('(1) Detaljerte budsjetter'!$F$98:$F$113,Kontrolltabeller!$B44,'(1) Detaljerte budsjetter'!M$98:M$113)</f>
        <v>0</v>
      </c>
      <c r="I44" s="4">
        <f>SUMIF('(1) Detaljerte budsjetter'!$F$44:$F$94,Kontrolltabeller!$B44,'(1) Detaljerte budsjetter'!N$44:N$94) + SUMIF('(1) Detaljerte budsjetter'!$F$98:$F$113,Kontrolltabeller!$B44,'(1) Detaljerte budsjetter'!N$98:N$113)</f>
        <v>0</v>
      </c>
      <c r="J44" s="4">
        <f>SUMIF('(1) Detaljerte budsjetter'!$F$44:$F$94,Kontrolltabeller!$B44,'(1) Detaljerte budsjetter'!O$44:O$94) + SUMIF('(1) Detaljerte budsjetter'!$F$98:$F$113,Kontrolltabeller!$B44,'(1) Detaljerte budsjetter'!O$98:O$113)</f>
        <v>0</v>
      </c>
      <c r="K44" s="4">
        <f>SUMIF('(1) Detaljerte budsjetter'!$F$44:$F$94,Kontrolltabeller!$B44,'(1) Detaljerte budsjetter'!P$44:P$94) + SUMIF('(1) Detaljerte budsjetter'!$F$98:$F$113,Kontrolltabeller!$B44,'(1) Detaljerte budsjetter'!P$98:P$113)</f>
        <v>0</v>
      </c>
      <c r="L44" s="4">
        <f>SUMIF('(1) Detaljerte budsjetter'!$F$44:$F$94,Kontrolltabeller!$B44,'(1) Detaljerte budsjetter'!Q$44:Q$94) + SUMIF('(1) Detaljerte budsjetter'!$F$98:$F$113,Kontrolltabeller!$B44,'(1) Detaljerte budsjetter'!Q$98:Q$113)</f>
        <v>0</v>
      </c>
      <c r="M44" s="49">
        <f t="shared" si="7"/>
        <v>0</v>
      </c>
    </row>
    <row r="45" spans="2:13" x14ac:dyDescent="0.25">
      <c r="B45" s="35">
        <f>'LES MEG'!B34</f>
        <v>0</v>
      </c>
      <c r="C45" s="4">
        <f>SUMIF('(1) Detaljerte budsjetter'!$F$44:$F$94,Kontrolltabeller!$B45,'(1) Detaljerte budsjetter'!H$44:H$94) + SUMIF('(1) Detaljerte budsjetter'!$F$98:$F$113,Kontrolltabeller!$B45,'(1) Detaljerte budsjetter'!H$98:H$113)</f>
        <v>0</v>
      </c>
      <c r="D45" s="4">
        <f>SUMIF('(1) Detaljerte budsjetter'!$F$44:$F$94,Kontrolltabeller!$B45,'(1) Detaljerte budsjetter'!I$44:I$94) + SUMIF('(1) Detaljerte budsjetter'!$F$98:$F$113,Kontrolltabeller!$B45,'(1) Detaljerte budsjetter'!I$98:I$113)</f>
        <v>0</v>
      </c>
      <c r="E45" s="4">
        <f>SUMIF('(1) Detaljerte budsjetter'!$F$44:$F$94,Kontrolltabeller!$B45,'(1) Detaljerte budsjetter'!J$44:J$94) + SUMIF('(1) Detaljerte budsjetter'!$F$98:$F$113,Kontrolltabeller!$B45,'(1) Detaljerte budsjetter'!J$98:J$113)</f>
        <v>0</v>
      </c>
      <c r="F45" s="4">
        <f>SUMIF('(1) Detaljerte budsjetter'!$F$44:$F$94,Kontrolltabeller!$B45,'(1) Detaljerte budsjetter'!K$44:K$94) + SUMIF('(1) Detaljerte budsjetter'!$F$98:$F$113,Kontrolltabeller!$B45,'(1) Detaljerte budsjetter'!K$98:K$113)</f>
        <v>0</v>
      </c>
      <c r="G45" s="4">
        <f>SUMIF('(1) Detaljerte budsjetter'!$F$44:$F$94,Kontrolltabeller!$B45,'(1) Detaljerte budsjetter'!L$44:L$94) + SUMIF('(1) Detaljerte budsjetter'!$F$98:$F$113,Kontrolltabeller!$B45,'(1) Detaljerte budsjetter'!L$98:L$113)</f>
        <v>0</v>
      </c>
      <c r="H45" s="4">
        <f>SUMIF('(1) Detaljerte budsjetter'!$F$44:$F$94,Kontrolltabeller!$B45,'(1) Detaljerte budsjetter'!M$44:M$94) + SUMIF('(1) Detaljerte budsjetter'!$F$98:$F$113,Kontrolltabeller!$B45,'(1) Detaljerte budsjetter'!M$98:M$113)</f>
        <v>0</v>
      </c>
      <c r="I45" s="4">
        <f>SUMIF('(1) Detaljerte budsjetter'!$F$44:$F$94,Kontrolltabeller!$B45,'(1) Detaljerte budsjetter'!N$44:N$94) + SUMIF('(1) Detaljerte budsjetter'!$F$98:$F$113,Kontrolltabeller!$B45,'(1) Detaljerte budsjetter'!N$98:N$113)</f>
        <v>0</v>
      </c>
      <c r="J45" s="4">
        <f>SUMIF('(1) Detaljerte budsjetter'!$F$44:$F$94,Kontrolltabeller!$B45,'(1) Detaljerte budsjetter'!O$44:O$94) + SUMIF('(1) Detaljerte budsjetter'!$F$98:$F$113,Kontrolltabeller!$B45,'(1) Detaljerte budsjetter'!O$98:O$113)</f>
        <v>0</v>
      </c>
      <c r="K45" s="4">
        <f>SUMIF('(1) Detaljerte budsjetter'!$F$44:$F$94,Kontrolltabeller!$B45,'(1) Detaljerte budsjetter'!P$44:P$94) + SUMIF('(1) Detaljerte budsjetter'!$F$98:$F$113,Kontrolltabeller!$B45,'(1) Detaljerte budsjetter'!P$98:P$113)</f>
        <v>0</v>
      </c>
      <c r="L45" s="4">
        <f>SUMIF('(1) Detaljerte budsjetter'!$F$44:$F$94,Kontrolltabeller!$B45,'(1) Detaljerte budsjetter'!Q$44:Q$94) + SUMIF('(1) Detaljerte budsjetter'!$F$98:$F$113,Kontrolltabeller!$B45,'(1) Detaljerte budsjetter'!Q$98:Q$113)</f>
        <v>0</v>
      </c>
      <c r="M45" s="49">
        <f t="shared" si="7"/>
        <v>0</v>
      </c>
    </row>
    <row r="46" spans="2:13" x14ac:dyDescent="0.25">
      <c r="B46" s="35">
        <f>'LES MEG'!B35</f>
        <v>0</v>
      </c>
      <c r="C46" s="4">
        <f>SUMIF('(1) Detaljerte budsjetter'!$F$44:$F$94,Kontrolltabeller!$B46,'(1) Detaljerte budsjetter'!H$44:H$94) + SUMIF('(1) Detaljerte budsjetter'!$F$98:$F$113,Kontrolltabeller!$B46,'(1) Detaljerte budsjetter'!H$98:H$113)</f>
        <v>0</v>
      </c>
      <c r="D46" s="4">
        <f>SUMIF('(1) Detaljerte budsjetter'!$F$44:$F$94,Kontrolltabeller!$B46,'(1) Detaljerte budsjetter'!I$44:I$94) + SUMIF('(1) Detaljerte budsjetter'!$F$98:$F$113,Kontrolltabeller!$B46,'(1) Detaljerte budsjetter'!I$98:I$113)</f>
        <v>0</v>
      </c>
      <c r="E46" s="4">
        <f>SUMIF('(1) Detaljerte budsjetter'!$F$44:$F$94,Kontrolltabeller!$B46,'(1) Detaljerte budsjetter'!J$44:J$94) + SUMIF('(1) Detaljerte budsjetter'!$F$98:$F$113,Kontrolltabeller!$B46,'(1) Detaljerte budsjetter'!J$98:J$113)</f>
        <v>0</v>
      </c>
      <c r="F46" s="4">
        <f>SUMIF('(1) Detaljerte budsjetter'!$F$44:$F$94,Kontrolltabeller!$B46,'(1) Detaljerte budsjetter'!K$44:K$94) + SUMIF('(1) Detaljerte budsjetter'!$F$98:$F$113,Kontrolltabeller!$B46,'(1) Detaljerte budsjetter'!K$98:K$113)</f>
        <v>0</v>
      </c>
      <c r="G46" s="4">
        <f>SUMIF('(1) Detaljerte budsjetter'!$F$44:$F$94,Kontrolltabeller!$B46,'(1) Detaljerte budsjetter'!L$44:L$94) + SUMIF('(1) Detaljerte budsjetter'!$F$98:$F$113,Kontrolltabeller!$B46,'(1) Detaljerte budsjetter'!L$98:L$113)</f>
        <v>0</v>
      </c>
      <c r="H46" s="4">
        <f>SUMIF('(1) Detaljerte budsjetter'!$F$44:$F$94,Kontrolltabeller!$B46,'(1) Detaljerte budsjetter'!M$44:M$94) + SUMIF('(1) Detaljerte budsjetter'!$F$98:$F$113,Kontrolltabeller!$B46,'(1) Detaljerte budsjetter'!M$98:M$113)</f>
        <v>0</v>
      </c>
      <c r="I46" s="4">
        <f>SUMIF('(1) Detaljerte budsjetter'!$F$44:$F$94,Kontrolltabeller!$B46,'(1) Detaljerte budsjetter'!N$44:N$94) + SUMIF('(1) Detaljerte budsjetter'!$F$98:$F$113,Kontrolltabeller!$B46,'(1) Detaljerte budsjetter'!N$98:N$113)</f>
        <v>0</v>
      </c>
      <c r="J46" s="4">
        <f>SUMIF('(1) Detaljerte budsjetter'!$F$44:$F$94,Kontrolltabeller!$B46,'(1) Detaljerte budsjetter'!O$44:O$94) + SUMIF('(1) Detaljerte budsjetter'!$F$98:$F$113,Kontrolltabeller!$B46,'(1) Detaljerte budsjetter'!O$98:O$113)</f>
        <v>0</v>
      </c>
      <c r="K46" s="4">
        <f>SUMIF('(1) Detaljerte budsjetter'!$F$44:$F$94,Kontrolltabeller!$B46,'(1) Detaljerte budsjetter'!P$44:P$94) + SUMIF('(1) Detaljerte budsjetter'!$F$98:$F$113,Kontrolltabeller!$B46,'(1) Detaljerte budsjetter'!P$98:P$113)</f>
        <v>0</v>
      </c>
      <c r="L46" s="4">
        <f>SUMIF('(1) Detaljerte budsjetter'!$F$44:$F$94,Kontrolltabeller!$B46,'(1) Detaljerte budsjetter'!Q$44:Q$94) + SUMIF('(1) Detaljerte budsjetter'!$F$98:$F$113,Kontrolltabeller!$B46,'(1) Detaljerte budsjetter'!Q$98:Q$113)</f>
        <v>0</v>
      </c>
      <c r="M46" s="49">
        <f t="shared" si="7"/>
        <v>0</v>
      </c>
    </row>
    <row r="47" spans="2:13" x14ac:dyDescent="0.25">
      <c r="B47" s="35">
        <f>'LES MEG'!B36</f>
        <v>0</v>
      </c>
      <c r="C47" s="4">
        <f>SUMIF('(1) Detaljerte budsjetter'!$F$44:$F$94,Kontrolltabeller!$B47,'(1) Detaljerte budsjetter'!H$44:H$94) + SUMIF('(1) Detaljerte budsjetter'!$F$98:$F$113,Kontrolltabeller!$B47,'(1) Detaljerte budsjetter'!H$98:H$113)</f>
        <v>0</v>
      </c>
      <c r="D47" s="4">
        <f>SUMIF('(1) Detaljerte budsjetter'!$F$44:$F$94,Kontrolltabeller!$B47,'(1) Detaljerte budsjetter'!I$44:I$94) + SUMIF('(1) Detaljerte budsjetter'!$F$98:$F$113,Kontrolltabeller!$B47,'(1) Detaljerte budsjetter'!I$98:I$113)</f>
        <v>0</v>
      </c>
      <c r="E47" s="4">
        <f>SUMIF('(1) Detaljerte budsjetter'!$F$44:$F$94,Kontrolltabeller!$B47,'(1) Detaljerte budsjetter'!J$44:J$94) + SUMIF('(1) Detaljerte budsjetter'!$F$98:$F$113,Kontrolltabeller!$B47,'(1) Detaljerte budsjetter'!J$98:J$113)</f>
        <v>0</v>
      </c>
      <c r="F47" s="4">
        <f>SUMIF('(1) Detaljerte budsjetter'!$F$44:$F$94,Kontrolltabeller!$B47,'(1) Detaljerte budsjetter'!K$44:K$94) + SUMIF('(1) Detaljerte budsjetter'!$F$98:$F$113,Kontrolltabeller!$B47,'(1) Detaljerte budsjetter'!K$98:K$113)</f>
        <v>0</v>
      </c>
      <c r="G47" s="4">
        <f>SUMIF('(1) Detaljerte budsjetter'!$F$44:$F$94,Kontrolltabeller!$B47,'(1) Detaljerte budsjetter'!L$44:L$94) + SUMIF('(1) Detaljerte budsjetter'!$F$98:$F$113,Kontrolltabeller!$B47,'(1) Detaljerte budsjetter'!L$98:L$113)</f>
        <v>0</v>
      </c>
      <c r="H47" s="4">
        <f>SUMIF('(1) Detaljerte budsjetter'!$F$44:$F$94,Kontrolltabeller!$B47,'(1) Detaljerte budsjetter'!M$44:M$94) + SUMIF('(1) Detaljerte budsjetter'!$F$98:$F$113,Kontrolltabeller!$B47,'(1) Detaljerte budsjetter'!M$98:M$113)</f>
        <v>0</v>
      </c>
      <c r="I47" s="4">
        <f>SUMIF('(1) Detaljerte budsjetter'!$F$44:$F$94,Kontrolltabeller!$B47,'(1) Detaljerte budsjetter'!N$44:N$94) + SUMIF('(1) Detaljerte budsjetter'!$F$98:$F$113,Kontrolltabeller!$B47,'(1) Detaljerte budsjetter'!N$98:N$113)</f>
        <v>0</v>
      </c>
      <c r="J47" s="4">
        <f>SUMIF('(1) Detaljerte budsjetter'!$F$44:$F$94,Kontrolltabeller!$B47,'(1) Detaljerte budsjetter'!O$44:O$94) + SUMIF('(1) Detaljerte budsjetter'!$F$98:$F$113,Kontrolltabeller!$B47,'(1) Detaljerte budsjetter'!O$98:O$113)</f>
        <v>0</v>
      </c>
      <c r="K47" s="4">
        <f>SUMIF('(1) Detaljerte budsjetter'!$F$44:$F$94,Kontrolltabeller!$B47,'(1) Detaljerte budsjetter'!P$44:P$94) + SUMIF('(1) Detaljerte budsjetter'!$F$98:$F$113,Kontrolltabeller!$B47,'(1) Detaljerte budsjetter'!P$98:P$113)</f>
        <v>0</v>
      </c>
      <c r="L47" s="4">
        <f>SUMIF('(1) Detaljerte budsjetter'!$F$44:$F$94,Kontrolltabeller!$B47,'(1) Detaljerte budsjetter'!Q$44:Q$94) + SUMIF('(1) Detaljerte budsjetter'!$F$98:$F$113,Kontrolltabeller!$B47,'(1) Detaljerte budsjetter'!Q$98:Q$113)</f>
        <v>0</v>
      </c>
      <c r="M47" s="49">
        <f t="shared" si="7"/>
        <v>0</v>
      </c>
    </row>
    <row r="48" spans="2:13" x14ac:dyDescent="0.25">
      <c r="B48" s="41">
        <f>'LES MEG'!B37</f>
        <v>0</v>
      </c>
      <c r="C48" s="4">
        <f>SUMIF('(1) Detaljerte budsjetter'!$F$44:$F$94,Kontrolltabeller!$B48,'(1) Detaljerte budsjetter'!H$44:H$94) + SUMIF('(1) Detaljerte budsjetter'!$F$98:$F$113,Kontrolltabeller!$B48,'(1) Detaljerte budsjetter'!H$98:H$113)</f>
        <v>0</v>
      </c>
      <c r="D48" s="4">
        <f>SUMIF('(1) Detaljerte budsjetter'!$F$44:$F$94,Kontrolltabeller!$B48,'(1) Detaljerte budsjetter'!I$44:I$94) + SUMIF('(1) Detaljerte budsjetter'!$F$98:$F$113,Kontrolltabeller!$B48,'(1) Detaljerte budsjetter'!I$98:I$113)</f>
        <v>0</v>
      </c>
      <c r="E48" s="4">
        <f>SUMIF('(1) Detaljerte budsjetter'!$F$44:$F$94,Kontrolltabeller!$B48,'(1) Detaljerte budsjetter'!J$44:J$94) + SUMIF('(1) Detaljerte budsjetter'!$F$98:$F$113,Kontrolltabeller!$B48,'(1) Detaljerte budsjetter'!J$98:J$113)</f>
        <v>0</v>
      </c>
      <c r="F48" s="4">
        <f>SUMIF('(1) Detaljerte budsjetter'!$F$44:$F$94,Kontrolltabeller!$B48,'(1) Detaljerte budsjetter'!K$44:K$94) + SUMIF('(1) Detaljerte budsjetter'!$F$98:$F$113,Kontrolltabeller!$B48,'(1) Detaljerte budsjetter'!K$98:K$113)</f>
        <v>0</v>
      </c>
      <c r="G48" s="4">
        <f>SUMIF('(1) Detaljerte budsjetter'!$F$44:$F$94,Kontrolltabeller!$B48,'(1) Detaljerte budsjetter'!L$44:L$94) + SUMIF('(1) Detaljerte budsjetter'!$F$98:$F$113,Kontrolltabeller!$B48,'(1) Detaljerte budsjetter'!L$98:L$113)</f>
        <v>0</v>
      </c>
      <c r="H48" s="4">
        <f>SUMIF('(1) Detaljerte budsjetter'!$F$44:$F$94,Kontrolltabeller!$B48,'(1) Detaljerte budsjetter'!M$44:M$94) + SUMIF('(1) Detaljerte budsjetter'!$F$98:$F$113,Kontrolltabeller!$B48,'(1) Detaljerte budsjetter'!M$98:M$113)</f>
        <v>0</v>
      </c>
      <c r="I48" s="4">
        <f>SUMIF('(1) Detaljerte budsjetter'!$F$44:$F$94,Kontrolltabeller!$B48,'(1) Detaljerte budsjetter'!N$44:N$94) + SUMIF('(1) Detaljerte budsjetter'!$F$98:$F$113,Kontrolltabeller!$B48,'(1) Detaljerte budsjetter'!N$98:N$113)</f>
        <v>0</v>
      </c>
      <c r="J48" s="4">
        <f>SUMIF('(1) Detaljerte budsjetter'!$F$44:$F$94,Kontrolltabeller!$B48,'(1) Detaljerte budsjetter'!O$44:O$94) + SUMIF('(1) Detaljerte budsjetter'!$F$98:$F$113,Kontrolltabeller!$B48,'(1) Detaljerte budsjetter'!O$98:O$113)</f>
        <v>0</v>
      </c>
      <c r="K48" s="4">
        <f>SUMIF('(1) Detaljerte budsjetter'!$F$44:$F$94,Kontrolltabeller!$B48,'(1) Detaljerte budsjetter'!P$44:P$94) + SUMIF('(1) Detaljerte budsjetter'!$F$98:$F$113,Kontrolltabeller!$B48,'(1) Detaljerte budsjetter'!P$98:P$113)</f>
        <v>0</v>
      </c>
      <c r="L48" s="4">
        <f>SUMIF('(1) Detaljerte budsjetter'!$F$44:$F$94,Kontrolltabeller!$B48,'(1) Detaljerte budsjetter'!Q$44:Q$94) + SUMIF('(1) Detaljerte budsjetter'!$F$98:$F$113,Kontrolltabeller!$B48,'(1) Detaljerte budsjetter'!Q$98:Q$113)</f>
        <v>0</v>
      </c>
      <c r="M48" s="49">
        <f t="shared" si="7"/>
        <v>0</v>
      </c>
    </row>
    <row r="49" spans="2:13" x14ac:dyDescent="0.25">
      <c r="B49" s="41" t="s">
        <v>171</v>
      </c>
      <c r="C49" s="58">
        <f>SUM(C41:C48)</f>
        <v>0</v>
      </c>
      <c r="D49" s="58">
        <f t="shared" ref="D49:L49" si="8">SUM(D41:D48)</f>
        <v>0</v>
      </c>
      <c r="E49" s="58">
        <f t="shared" si="8"/>
        <v>0</v>
      </c>
      <c r="F49" s="58">
        <f t="shared" si="8"/>
        <v>0</v>
      </c>
      <c r="G49" s="58">
        <f t="shared" si="8"/>
        <v>0</v>
      </c>
      <c r="H49" s="58">
        <f t="shared" si="8"/>
        <v>0</v>
      </c>
      <c r="I49" s="58">
        <f t="shared" si="8"/>
        <v>0</v>
      </c>
      <c r="J49" s="58">
        <f t="shared" si="8"/>
        <v>0</v>
      </c>
      <c r="K49" s="58">
        <f t="shared" si="8"/>
        <v>0</v>
      </c>
      <c r="L49" s="58">
        <f t="shared" si="8"/>
        <v>0</v>
      </c>
      <c r="M49" s="3">
        <f>SUM(C49:L49)</f>
        <v>0</v>
      </c>
    </row>
    <row r="50" spans="2:13" x14ac:dyDescent="0.25">
      <c r="B50" t="s">
        <v>173</v>
      </c>
      <c r="C50" t="b">
        <f>C49='(1) Detaljerte budsjetter'!H116</f>
        <v>1</v>
      </c>
      <c r="D50" t="b">
        <f>D49='(1) Detaljerte budsjetter'!I116</f>
        <v>1</v>
      </c>
      <c r="E50" t="b">
        <f>E49='(1) Detaljerte budsjetter'!J116</f>
        <v>1</v>
      </c>
      <c r="F50" t="b">
        <f>F49='(1) Detaljerte budsjetter'!K116</f>
        <v>1</v>
      </c>
      <c r="G50" t="b">
        <f>G49='(1) Detaljerte budsjetter'!L116</f>
        <v>1</v>
      </c>
      <c r="H50" t="b">
        <f>H49='(1) Detaljerte budsjetter'!M116</f>
        <v>1</v>
      </c>
      <c r="I50" t="b">
        <f>I49='(1) Detaljerte budsjetter'!N116</f>
        <v>1</v>
      </c>
      <c r="J50" t="b">
        <f>J49='(1) Detaljerte budsjetter'!O116</f>
        <v>1</v>
      </c>
      <c r="K50" t="b">
        <f>K49='(1) Detaljerte budsjetter'!P116</f>
        <v>1</v>
      </c>
      <c r="L50" t="b">
        <f>L49='(1) Detaljerte budsjetter'!Q116</f>
        <v>1</v>
      </c>
    </row>
    <row r="51" spans="2:13" x14ac:dyDescent="0.25">
      <c r="B51" t="s">
        <v>212</v>
      </c>
      <c r="C51" s="4">
        <f>C49-'(1) Detaljerte budsjetter'!H116</f>
        <v>0</v>
      </c>
      <c r="D51" s="4">
        <f>D49-'(1) Detaljerte budsjetter'!I116</f>
        <v>0</v>
      </c>
      <c r="E51" s="4">
        <f>E49-'(1) Detaljerte budsjetter'!J116</f>
        <v>0</v>
      </c>
      <c r="F51" s="4">
        <f>F49-'(1) Detaljerte budsjetter'!K116</f>
        <v>0</v>
      </c>
      <c r="G51" s="4">
        <f>G49-'(1) Detaljerte budsjetter'!L116</f>
        <v>0</v>
      </c>
      <c r="H51" s="4">
        <f>H49-'(1) Detaljerte budsjetter'!M116</f>
        <v>0</v>
      </c>
      <c r="I51" s="4">
        <f>I49-'(1) Detaljerte budsjetter'!N116</f>
        <v>0</v>
      </c>
      <c r="J51" s="4">
        <f>J49-'(1) Detaljerte budsjetter'!O116</f>
        <v>0</v>
      </c>
      <c r="K51" s="4">
        <f>K49-'(1) Detaljerte budsjetter'!P116</f>
        <v>0</v>
      </c>
      <c r="L51" s="4">
        <f>L49-'(1) Detaljerte budsjetter'!Q116</f>
        <v>0</v>
      </c>
    </row>
  </sheetData>
  <sheetProtection algorithmName="SHA-512" hashValue="F0BAd/4dyZ9CxnyeJUBrjr3fjnbQaFuz1Brd3RKK2RtyNAI2uZI+EKRFjPLu18Cc9mlh9fZx/ZaG3uzJYdYPgg==" saltValue="OduKAx70HEK+YZF0/Rg90g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061E-4C73-4868-AC4C-1B8498699788}">
  <dimension ref="B2:D20"/>
  <sheetViews>
    <sheetView showGridLines="0" zoomScale="90" zoomScaleNormal="90" workbookViewId="0">
      <selection activeCell="C58" sqref="C58"/>
    </sheetView>
  </sheetViews>
  <sheetFormatPr defaultColWidth="10.85546875" defaultRowHeight="15" x14ac:dyDescent="0.25"/>
  <cols>
    <col min="2" max="2" width="29.85546875" customWidth="1"/>
    <col min="3" max="3" width="45.42578125" customWidth="1"/>
    <col min="4" max="4" width="29.28515625" bestFit="1" customWidth="1"/>
  </cols>
  <sheetData>
    <row r="2" spans="2:4" x14ac:dyDescent="0.25">
      <c r="B2" s="30" t="s">
        <v>106</v>
      </c>
      <c r="C2" s="30"/>
      <c r="D2" s="31">
        <f>SUM('(3) Støtteberegning og NNV'!D24:BA24) + SUM('(3) Støtteberegning og NNV'!D25:BA25)</f>
        <v>0</v>
      </c>
    </row>
    <row r="4" spans="2:4" x14ac:dyDescent="0.25">
      <c r="B4" s="33" t="s">
        <v>63</v>
      </c>
      <c r="C4" s="33" t="s">
        <v>65</v>
      </c>
      <c r="D4" s="33" t="s">
        <v>233</v>
      </c>
    </row>
    <row r="5" spans="2:4" x14ac:dyDescent="0.25">
      <c r="B5" s="26"/>
      <c r="C5" s="26"/>
      <c r="D5" s="27"/>
    </row>
    <row r="6" spans="2:4" x14ac:dyDescent="0.25">
      <c r="B6" s="26"/>
      <c r="C6" s="26"/>
      <c r="D6" s="27"/>
    </row>
    <row r="7" spans="2:4" x14ac:dyDescent="0.25">
      <c r="B7" s="26"/>
      <c r="C7" s="26"/>
      <c r="D7" s="27"/>
    </row>
    <row r="8" spans="2:4" x14ac:dyDescent="0.25">
      <c r="B8" s="26"/>
      <c r="C8" s="26"/>
      <c r="D8" s="27"/>
    </row>
    <row r="9" spans="2:4" x14ac:dyDescent="0.25">
      <c r="B9" s="26"/>
      <c r="C9" s="26"/>
      <c r="D9" s="27"/>
    </row>
    <row r="10" spans="2:4" x14ac:dyDescent="0.25">
      <c r="B10" s="26"/>
      <c r="C10" s="26"/>
      <c r="D10" s="27"/>
    </row>
    <row r="11" spans="2:4" x14ac:dyDescent="0.25">
      <c r="B11" s="26"/>
      <c r="C11" s="26"/>
      <c r="D11" s="27"/>
    </row>
    <row r="12" spans="2:4" x14ac:dyDescent="0.25">
      <c r="B12" s="26"/>
      <c r="C12" s="26"/>
      <c r="D12" s="27"/>
    </row>
    <row r="13" spans="2:4" x14ac:dyDescent="0.25">
      <c r="B13" s="26"/>
      <c r="C13" s="26"/>
      <c r="D13" s="27"/>
    </row>
    <row r="14" spans="2:4" x14ac:dyDescent="0.25">
      <c r="B14" s="26"/>
      <c r="C14" s="26"/>
      <c r="D14" s="27"/>
    </row>
    <row r="15" spans="2:4" x14ac:dyDescent="0.25">
      <c r="B15" s="26"/>
      <c r="C15" s="26"/>
      <c r="D15" s="27"/>
    </row>
    <row r="16" spans="2:4" x14ac:dyDescent="0.25">
      <c r="B16" s="26"/>
      <c r="C16" s="26"/>
      <c r="D16" s="27"/>
    </row>
    <row r="17" spans="2:4" x14ac:dyDescent="0.25">
      <c r="B17" s="26"/>
      <c r="C17" s="26"/>
      <c r="D17" s="27"/>
    </row>
    <row r="18" spans="2:4" x14ac:dyDescent="0.25">
      <c r="B18" s="26"/>
      <c r="C18" s="26"/>
      <c r="D18" s="27"/>
    </row>
    <row r="19" spans="2:4" x14ac:dyDescent="0.25">
      <c r="B19" s="46" t="s">
        <v>66</v>
      </c>
      <c r="C19" s="6"/>
      <c r="D19" s="47">
        <f>SUM(D5:D18)</f>
        <v>0</v>
      </c>
    </row>
    <row r="20" spans="2:4" x14ac:dyDescent="0.25">
      <c r="B20" s="46" t="s">
        <v>78</v>
      </c>
      <c r="C20" s="6"/>
      <c r="D20" s="50" t="str">
        <f>IF(D19&lt;D2,"Finansiering ikke til strekkelig. Lavere finansiering enn sum investeringskostnader.","OK")</f>
        <v>OK</v>
      </c>
    </row>
  </sheetData>
  <sheetProtection algorithmName="SHA-512" hashValue="Ih8NF4WTO4lyy4BDEVPIrasdJROeE7cOydvfTOhCJDnsa9h8KFgB5AST7heHli2KyLFMrtaX3KmiGc0PmImd2Q==" saltValue="81WbN1OH2nk56RnVik38wg==" spinCount="100000" sheet="1" objects="1" scenarios="1" formatCells="0" formatColumns="0" formatRows="0"/>
  <conditionalFormatting sqref="B20:D20">
    <cfRule type="expression" dxfId="1" priority="1">
      <formula>$D$19&gt;=$D$2</formula>
    </cfRule>
    <cfRule type="expression" dxfId="0" priority="2">
      <formula>$D$19&lt;$D$2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0A31AD-1051-4030-8AAB-AA91FD5EF487}">
          <x14:formula1>
            <xm:f>'Lister (skjules)'!$K$3:$K$8</xm:f>
          </x14:formula1>
          <xm:sqref>B5:B18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A7851-2E9F-4CF9-B9F1-F41467AE81B1}">
  <dimension ref="B2:AW129"/>
  <sheetViews>
    <sheetView showGridLines="0" zoomScale="80" zoomScaleNormal="80" workbookViewId="0">
      <selection activeCell="C13" sqref="C13"/>
    </sheetView>
  </sheetViews>
  <sheetFormatPr defaultColWidth="10.85546875" defaultRowHeight="15" outlineLevelRow="1" outlineLevelCol="1" x14ac:dyDescent="0.25"/>
  <cols>
    <col min="2" max="2" width="54.85546875" customWidth="1"/>
    <col min="3" max="3" width="17.7109375" bestFit="1" customWidth="1"/>
    <col min="4" max="4" width="21.7109375" customWidth="1"/>
    <col min="5" max="5" width="16.140625" customWidth="1"/>
    <col min="9" max="48" width="10.85546875" hidden="1" customWidth="1" outlineLevel="1"/>
    <col min="49" max="49" width="10.85546875" collapsed="1"/>
  </cols>
  <sheetData>
    <row r="2" spans="2:48" ht="18.75" x14ac:dyDescent="0.3">
      <c r="B2" s="51" t="s">
        <v>127</v>
      </c>
    </row>
    <row r="3" spans="2:48" x14ac:dyDescent="0.25">
      <c r="B3" t="s">
        <v>128</v>
      </c>
    </row>
    <row r="4" spans="2:48" x14ac:dyDescent="0.25">
      <c r="B4" t="s">
        <v>129</v>
      </c>
    </row>
    <row r="5" spans="2:48" x14ac:dyDescent="0.25">
      <c r="B5" t="s">
        <v>130</v>
      </c>
    </row>
    <row r="6" spans="2:48" x14ac:dyDescent="0.25">
      <c r="B6" t="s">
        <v>232</v>
      </c>
    </row>
    <row r="8" spans="2:48" x14ac:dyDescent="0.25">
      <c r="B8" s="1" t="s">
        <v>131</v>
      </c>
    </row>
    <row r="10" spans="2:48" x14ac:dyDescent="0.25">
      <c r="B10" t="s">
        <v>218</v>
      </c>
      <c r="C10" s="187"/>
      <c r="D10" s="189" t="s">
        <v>227</v>
      </c>
    </row>
    <row r="11" spans="2:48" x14ac:dyDescent="0.25">
      <c r="B11" t="s">
        <v>122</v>
      </c>
      <c r="C11" s="109"/>
      <c r="D11" s="189" t="s">
        <v>234</v>
      </c>
    </row>
    <row r="12" spans="2:48" x14ac:dyDescent="0.25">
      <c r="B12" t="s">
        <v>149</v>
      </c>
      <c r="C12" s="119">
        <f>$C$109</f>
        <v>0</v>
      </c>
      <c r="D12" s="189"/>
    </row>
    <row r="13" spans="2:48" x14ac:dyDescent="0.25">
      <c r="B13" t="s">
        <v>132</v>
      </c>
      <c r="C13" s="109"/>
      <c r="D13" s="190" t="s">
        <v>225</v>
      </c>
    </row>
    <row r="14" spans="2:48" x14ac:dyDescent="0.25">
      <c r="B14" t="s">
        <v>133</v>
      </c>
      <c r="C14" s="56" t="s">
        <v>101</v>
      </c>
      <c r="D14" s="190" t="s">
        <v>226</v>
      </c>
    </row>
    <row r="15" spans="2:48" x14ac:dyDescent="0.25">
      <c r="C15" s="56"/>
      <c r="D15" s="190"/>
    </row>
    <row r="16" spans="2:48" ht="18.75" x14ac:dyDescent="0.3">
      <c r="B16" s="80"/>
      <c r="C16" s="80"/>
      <c r="D16" s="80"/>
      <c r="E16" s="80"/>
      <c r="F16" s="80"/>
      <c r="G16" s="80"/>
      <c r="H16" s="80"/>
      <c r="I16" s="81">
        <f>'(1) Detaljerte budsjetter'!H1</f>
        <v>0</v>
      </c>
      <c r="J16" s="81">
        <f>'(1) Detaljerte budsjetter'!I1</f>
        <v>1</v>
      </c>
      <c r="K16" s="81">
        <f>'(1) Detaljerte budsjetter'!J1</f>
        <v>2</v>
      </c>
      <c r="L16" s="81">
        <f>'(1) Detaljerte budsjetter'!K1</f>
        <v>3</v>
      </c>
      <c r="M16" s="81">
        <f>'(1) Detaljerte budsjetter'!L1</f>
        <v>4</v>
      </c>
      <c r="N16" s="81">
        <f>'(1) Detaljerte budsjetter'!M1</f>
        <v>5</v>
      </c>
      <c r="O16" s="81">
        <f>'(1) Detaljerte budsjetter'!N1</f>
        <v>6</v>
      </c>
      <c r="P16" s="81">
        <f>'(1) Detaljerte budsjetter'!O1</f>
        <v>7</v>
      </c>
      <c r="Q16" s="81">
        <f>'(1) Detaljerte budsjetter'!P1</f>
        <v>8</v>
      </c>
      <c r="R16" s="81">
        <f>'(1) Detaljerte budsjetter'!Q1</f>
        <v>9</v>
      </c>
      <c r="S16" s="81">
        <f>'(1) Detaljerte budsjetter'!R1</f>
        <v>10</v>
      </c>
      <c r="T16" s="81">
        <f>'(1) Detaljerte budsjetter'!S1</f>
        <v>11</v>
      </c>
      <c r="U16" s="81">
        <f>'(1) Detaljerte budsjetter'!T1</f>
        <v>12</v>
      </c>
      <c r="V16" s="81">
        <f>'(1) Detaljerte budsjetter'!U1</f>
        <v>13</v>
      </c>
      <c r="W16" s="81">
        <f>'(1) Detaljerte budsjetter'!V1</f>
        <v>14</v>
      </c>
      <c r="X16" s="81">
        <f>'(1) Detaljerte budsjetter'!W1</f>
        <v>15</v>
      </c>
      <c r="Y16" s="81">
        <f>'(1) Detaljerte budsjetter'!X1</f>
        <v>16</v>
      </c>
      <c r="Z16" s="81">
        <f>'(1) Detaljerte budsjetter'!Y1</f>
        <v>17</v>
      </c>
      <c r="AA16" s="81">
        <f>'(1) Detaljerte budsjetter'!Z1</f>
        <v>18</v>
      </c>
      <c r="AB16" s="81">
        <f>'(1) Detaljerte budsjetter'!AA1</f>
        <v>19</v>
      </c>
      <c r="AC16" s="81">
        <f>'(1) Detaljerte budsjetter'!AB1</f>
        <v>20</v>
      </c>
      <c r="AD16" s="81">
        <f>'(1) Detaljerte budsjetter'!AC1</f>
        <v>21</v>
      </c>
      <c r="AE16" s="81">
        <f>'(1) Detaljerte budsjetter'!AD1</f>
        <v>22</v>
      </c>
      <c r="AF16" s="81">
        <f>'(1) Detaljerte budsjetter'!AE1</f>
        <v>23</v>
      </c>
      <c r="AG16" s="81">
        <f>'(1) Detaljerte budsjetter'!AF1</f>
        <v>24</v>
      </c>
      <c r="AH16" s="81">
        <f>'(1) Detaljerte budsjetter'!AG1</f>
        <v>25</v>
      </c>
      <c r="AI16" s="81">
        <f>'(1) Detaljerte budsjetter'!AH1</f>
        <v>26</v>
      </c>
      <c r="AJ16" s="81">
        <f>'(1) Detaljerte budsjetter'!AI1</f>
        <v>27</v>
      </c>
      <c r="AK16" s="81">
        <f>'(1) Detaljerte budsjetter'!AJ1</f>
        <v>28</v>
      </c>
      <c r="AL16" s="81">
        <f>'(1) Detaljerte budsjetter'!AK1</f>
        <v>29</v>
      </c>
      <c r="AM16" s="81">
        <f>'(1) Detaljerte budsjetter'!AL1</f>
        <v>30</v>
      </c>
      <c r="AN16" s="81">
        <f>'(1) Detaljerte budsjetter'!AM1</f>
        <v>31</v>
      </c>
      <c r="AO16" s="81">
        <f>'(1) Detaljerte budsjetter'!AN1</f>
        <v>32</v>
      </c>
      <c r="AP16" s="81">
        <f>'(1) Detaljerte budsjetter'!AO1</f>
        <v>33</v>
      </c>
      <c r="AQ16" s="81">
        <f>'(1) Detaljerte budsjetter'!AP1</f>
        <v>34</v>
      </c>
      <c r="AR16" s="81">
        <f>'(1) Detaljerte budsjetter'!AQ1</f>
        <v>35</v>
      </c>
      <c r="AS16" s="81">
        <f>'(1) Detaljerte budsjetter'!AR1</f>
        <v>36</v>
      </c>
      <c r="AT16" s="81">
        <f>'(1) Detaljerte budsjetter'!AS1</f>
        <v>37</v>
      </c>
      <c r="AU16" s="81">
        <f>'(1) Detaljerte budsjetter'!AT1</f>
        <v>38</v>
      </c>
      <c r="AV16" s="81">
        <f>'(1) Detaljerte budsjetter'!AU1</f>
        <v>39</v>
      </c>
    </row>
    <row r="17" spans="2:48" x14ac:dyDescent="0.25">
      <c r="B17" s="1" t="s">
        <v>55</v>
      </c>
      <c r="C17" s="1"/>
      <c r="D17" s="1"/>
      <c r="E17" s="1"/>
      <c r="F17" s="1"/>
      <c r="G17" s="1"/>
      <c r="H17" s="1"/>
      <c r="I17" s="110" t="s">
        <v>134</v>
      </c>
      <c r="J17" s="111">
        <f>I17+1</f>
        <v>1</v>
      </c>
      <c r="K17" s="111">
        <f t="shared" ref="K17:AV17" si="0">J17+1</f>
        <v>2</v>
      </c>
      <c r="L17" s="111">
        <f t="shared" si="0"/>
        <v>3</v>
      </c>
      <c r="M17" s="111">
        <f t="shared" si="0"/>
        <v>4</v>
      </c>
      <c r="N17" s="111">
        <f t="shared" si="0"/>
        <v>5</v>
      </c>
      <c r="O17" s="111">
        <f t="shared" si="0"/>
        <v>6</v>
      </c>
      <c r="P17" s="111">
        <f t="shared" si="0"/>
        <v>7</v>
      </c>
      <c r="Q17" s="111">
        <f t="shared" si="0"/>
        <v>8</v>
      </c>
      <c r="R17" s="111">
        <f t="shared" si="0"/>
        <v>9</v>
      </c>
      <c r="S17" s="111">
        <f t="shared" si="0"/>
        <v>10</v>
      </c>
      <c r="T17" s="111">
        <f t="shared" si="0"/>
        <v>11</v>
      </c>
      <c r="U17" s="111">
        <f t="shared" si="0"/>
        <v>12</v>
      </c>
      <c r="V17" s="111">
        <f t="shared" si="0"/>
        <v>13</v>
      </c>
      <c r="W17" s="111">
        <f t="shared" si="0"/>
        <v>14</v>
      </c>
      <c r="X17" s="111">
        <f t="shared" si="0"/>
        <v>15</v>
      </c>
      <c r="Y17" s="111">
        <f t="shared" si="0"/>
        <v>16</v>
      </c>
      <c r="Z17" s="111">
        <f t="shared" si="0"/>
        <v>17</v>
      </c>
      <c r="AA17" s="111">
        <f t="shared" si="0"/>
        <v>18</v>
      </c>
      <c r="AB17" s="111">
        <f t="shared" si="0"/>
        <v>19</v>
      </c>
      <c r="AC17" s="111">
        <f t="shared" si="0"/>
        <v>20</v>
      </c>
      <c r="AD17" s="111">
        <f t="shared" si="0"/>
        <v>21</v>
      </c>
      <c r="AE17" s="111">
        <f t="shared" si="0"/>
        <v>22</v>
      </c>
      <c r="AF17" s="111">
        <f t="shared" si="0"/>
        <v>23</v>
      </c>
      <c r="AG17" s="111">
        <f t="shared" si="0"/>
        <v>24</v>
      </c>
      <c r="AH17" s="111">
        <f t="shared" si="0"/>
        <v>25</v>
      </c>
      <c r="AI17" s="111">
        <f t="shared" si="0"/>
        <v>26</v>
      </c>
      <c r="AJ17" s="111">
        <f t="shared" si="0"/>
        <v>27</v>
      </c>
      <c r="AK17" s="111">
        <f t="shared" si="0"/>
        <v>28</v>
      </c>
      <c r="AL17" s="111">
        <f t="shared" si="0"/>
        <v>29</v>
      </c>
      <c r="AM17" s="111">
        <f t="shared" si="0"/>
        <v>30</v>
      </c>
      <c r="AN17" s="111">
        <f t="shared" si="0"/>
        <v>31</v>
      </c>
      <c r="AO17" s="111">
        <f t="shared" si="0"/>
        <v>32</v>
      </c>
      <c r="AP17" s="111">
        <f t="shared" si="0"/>
        <v>33</v>
      </c>
      <c r="AQ17" s="111">
        <f t="shared" si="0"/>
        <v>34</v>
      </c>
      <c r="AR17" s="111">
        <f t="shared" si="0"/>
        <v>35</v>
      </c>
      <c r="AS17" s="111">
        <f t="shared" si="0"/>
        <v>36</v>
      </c>
      <c r="AT17" s="111">
        <f t="shared" si="0"/>
        <v>37</v>
      </c>
      <c r="AU17" s="111">
        <f t="shared" si="0"/>
        <v>38</v>
      </c>
      <c r="AV17" s="111">
        <f t="shared" si="0"/>
        <v>39</v>
      </c>
    </row>
    <row r="18" spans="2:48" x14ac:dyDescent="0.25">
      <c r="B18" s="112" t="s">
        <v>135</v>
      </c>
      <c r="C18" s="113"/>
      <c r="D18" s="113"/>
      <c r="E18" s="113"/>
      <c r="F18" s="113"/>
      <c r="G18" s="114"/>
      <c r="H18" s="74"/>
      <c r="I18" s="115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</row>
    <row r="19" spans="2:48" x14ac:dyDescent="0.25">
      <c r="B19" s="1" t="s">
        <v>136</v>
      </c>
    </row>
    <row r="21" spans="2:48" x14ac:dyDescent="0.25">
      <c r="B21" s="5" t="s">
        <v>1</v>
      </c>
    </row>
    <row r="22" spans="2:48" x14ac:dyDescent="0.25">
      <c r="B22" s="117" t="s">
        <v>153</v>
      </c>
      <c r="C22" s="118" t="s">
        <v>137</v>
      </c>
      <c r="D22" s="9"/>
      <c r="E22" s="9"/>
      <c r="F22" s="9"/>
      <c r="G22" s="9"/>
      <c r="I22" s="119">
        <f>IF($C$10="OMSØKT PROSJEKT",SUMIF('(1) Detaljerte budsjetter'!$E$6:$E$16,Sensitivitet!$B$22,'(1) Detaljerte budsjetter'!H$6:H$16),IF($C$10="Totalprosjektet",SUMIF('(1) Detaljerte budsjetter'!$E$6:$E$16,Sensitivitet!$B$22,'(1) Detaljerte budsjetter'!H$6:H$16)-SUMIF('(1) Detaljerte budsjetter'!$E$126:$E$135,Sensitivitet!$B$22,'(1) Detaljerte budsjetter'!H$126:H$135),))</f>
        <v>0</v>
      </c>
      <c r="J22" s="119">
        <f>IF($C$10="OMSØKT PROSJEKT",SUMIF('(1) Detaljerte budsjetter'!$E$6:$E$16,Sensitivitet!$B$22,'(1) Detaljerte budsjetter'!I$6:I$16),IF($C$10="Totalprosjektet",SUMIF('(1) Detaljerte budsjetter'!$E$6:$E$16,Sensitivitet!$B$22,'(1) Detaljerte budsjetter'!I$6:I$16)-SUMIF('(1) Detaljerte budsjetter'!$E$126:$E$135,Sensitivitet!$B$22,'(1) Detaljerte budsjetter'!I$126:I$135),))</f>
        <v>0</v>
      </c>
      <c r="K22" s="119">
        <f>IF($C$10="OMSØKT PROSJEKT",SUMIF('(1) Detaljerte budsjetter'!$E$6:$E$16,Sensitivitet!$B$22,'(1) Detaljerte budsjetter'!J$6:J$16),IF($C$10="Totalprosjektet",SUMIF('(1) Detaljerte budsjetter'!$E$6:$E$16,Sensitivitet!$B$22,'(1) Detaljerte budsjetter'!J$6:J$16)-SUMIF('(1) Detaljerte budsjetter'!$E$126:$E$135,Sensitivitet!$B$22,'(1) Detaljerte budsjetter'!J$126:J$135),))</f>
        <v>0</v>
      </c>
      <c r="L22" s="119">
        <f>IF($C$10="OMSØKT PROSJEKT",SUMIF('(1) Detaljerte budsjetter'!$E$6:$E$16,Sensitivitet!$B$22,'(1) Detaljerte budsjetter'!K$6:K$16),IF($C$10="Totalprosjektet",SUMIF('(1) Detaljerte budsjetter'!$E$6:$E$16,Sensitivitet!$B$22,'(1) Detaljerte budsjetter'!K$6:K$16)-SUMIF('(1) Detaljerte budsjetter'!$E$126:$E$135,Sensitivitet!$B$22,'(1) Detaljerte budsjetter'!K$126:K$135),))</f>
        <v>0</v>
      </c>
      <c r="M22" s="119">
        <f>IF($C$10="OMSØKT PROSJEKT",SUMIF('(1) Detaljerte budsjetter'!$E$6:$E$16,Sensitivitet!$B$22,'(1) Detaljerte budsjetter'!L$6:L$16),IF($C$10="Totalprosjektet",SUMIF('(1) Detaljerte budsjetter'!$E$6:$E$16,Sensitivitet!$B$22,'(1) Detaljerte budsjetter'!L$6:L$16)-SUMIF('(1) Detaljerte budsjetter'!$E$126:$E$135,Sensitivitet!$B$22,'(1) Detaljerte budsjetter'!L$126:L$135),))</f>
        <v>0</v>
      </c>
      <c r="N22" s="119">
        <f>IF($C$10="OMSØKT PROSJEKT",SUMIF('(1) Detaljerte budsjetter'!$E$6:$E$16,Sensitivitet!$B$22,'(1) Detaljerte budsjetter'!M$6:M$16),IF($C$10="Totalprosjektet",SUMIF('(1) Detaljerte budsjetter'!$E$6:$E$16,Sensitivitet!$B$22,'(1) Detaljerte budsjetter'!M$6:M$16)-SUMIF('(1) Detaljerte budsjetter'!$E$126:$E$135,Sensitivitet!$B$22,'(1) Detaljerte budsjetter'!M$126:M$135),))</f>
        <v>0</v>
      </c>
      <c r="O22" s="119">
        <f>IF($C$10="OMSØKT PROSJEKT",SUMIF('(1) Detaljerte budsjetter'!$E$6:$E$16,Sensitivitet!$B$22,'(1) Detaljerte budsjetter'!N$6:N$16),IF($C$10="Totalprosjektet",SUMIF('(1) Detaljerte budsjetter'!$E$6:$E$16,Sensitivitet!$B$22,'(1) Detaljerte budsjetter'!N$6:N$16)-SUMIF('(1) Detaljerte budsjetter'!$E$126:$E$135,Sensitivitet!$B$22,'(1) Detaljerte budsjetter'!N$126:N$135),))</f>
        <v>0</v>
      </c>
      <c r="P22" s="119">
        <f>IF($C$10="OMSØKT PROSJEKT",SUMIF('(1) Detaljerte budsjetter'!$E$6:$E$16,Sensitivitet!$B$22,'(1) Detaljerte budsjetter'!O$6:O$16),IF($C$10="Totalprosjektet",SUMIF('(1) Detaljerte budsjetter'!$E$6:$E$16,Sensitivitet!$B$22,'(1) Detaljerte budsjetter'!O$6:O$16)-SUMIF('(1) Detaljerte budsjetter'!$E$126:$E$135,Sensitivitet!$B$22,'(1) Detaljerte budsjetter'!O$126:O$135),))</f>
        <v>0</v>
      </c>
      <c r="Q22" s="119">
        <f>IF($C$10="OMSØKT PROSJEKT",SUMIF('(1) Detaljerte budsjetter'!$E$6:$E$16,Sensitivitet!$B$22,'(1) Detaljerte budsjetter'!P$6:P$16),IF($C$10="Totalprosjektet",SUMIF('(1) Detaljerte budsjetter'!$E$6:$E$16,Sensitivitet!$B$22,'(1) Detaljerte budsjetter'!P$6:P$16)-SUMIF('(1) Detaljerte budsjetter'!$E$126:$E$135,Sensitivitet!$B$22,'(1) Detaljerte budsjetter'!P$126:P$135),))</f>
        <v>0</v>
      </c>
      <c r="R22" s="119">
        <f>IF($C$10="OMSØKT PROSJEKT",SUMIF('(1) Detaljerte budsjetter'!$E$6:$E$16,Sensitivitet!$B$22,'(1) Detaljerte budsjetter'!Q$6:Q$16),IF($C$10="Totalprosjektet",SUMIF('(1) Detaljerte budsjetter'!$E$6:$E$16,Sensitivitet!$B$22,'(1) Detaljerte budsjetter'!Q$6:Q$16)-SUMIF('(1) Detaljerte budsjetter'!$E$126:$E$135,Sensitivitet!$B$22,'(1) Detaljerte budsjetter'!Q$126:Q$135),))</f>
        <v>0</v>
      </c>
      <c r="S22" s="119">
        <f>IF($C$10="OMSØKT PROSJEKT",SUMIF('(1) Detaljerte budsjetter'!$E$6:$E$16,Sensitivitet!$B$22,'(1) Detaljerte budsjetter'!R$6:R$16),IF($C$10="Totalprosjektet",SUMIF('(1) Detaljerte budsjetter'!$E$6:$E$16,Sensitivitet!$B$22,'(1) Detaljerte budsjetter'!R$6:R$16)-SUMIF('(1) Detaljerte budsjetter'!$E$126:$E$135,Sensitivitet!$B$22,'(1) Detaljerte budsjetter'!R$126:R$135),))</f>
        <v>0</v>
      </c>
      <c r="T22" s="119">
        <f>IF($C$10="OMSØKT PROSJEKT",SUMIF('(1) Detaljerte budsjetter'!$E$6:$E$16,Sensitivitet!$B$22,'(1) Detaljerte budsjetter'!S$6:S$16),IF($C$10="Totalprosjektet",SUMIF('(1) Detaljerte budsjetter'!$E$6:$E$16,Sensitivitet!$B$22,'(1) Detaljerte budsjetter'!S$6:S$16)-SUMIF('(1) Detaljerte budsjetter'!$E$126:$E$135,Sensitivitet!$B$22,'(1) Detaljerte budsjetter'!S$126:S$135),))</f>
        <v>0</v>
      </c>
      <c r="U22" s="119">
        <f>IF($C$10="OMSØKT PROSJEKT",SUMIF('(1) Detaljerte budsjetter'!$E$6:$E$16,Sensitivitet!$B$22,'(1) Detaljerte budsjetter'!T$6:T$16),IF($C$10="Totalprosjektet",SUMIF('(1) Detaljerte budsjetter'!$E$6:$E$16,Sensitivitet!$B$22,'(1) Detaljerte budsjetter'!T$6:T$16)-SUMIF('(1) Detaljerte budsjetter'!$E$126:$E$135,Sensitivitet!$B$22,'(1) Detaljerte budsjetter'!T$126:T$135),))</f>
        <v>0</v>
      </c>
      <c r="V22" s="119">
        <f>IF($C$10="OMSØKT PROSJEKT",SUMIF('(1) Detaljerte budsjetter'!$E$6:$E$16,Sensitivitet!$B$22,'(1) Detaljerte budsjetter'!U$6:U$16),IF($C$10="Totalprosjektet",SUMIF('(1) Detaljerte budsjetter'!$E$6:$E$16,Sensitivitet!$B$22,'(1) Detaljerte budsjetter'!U$6:U$16)-SUMIF('(1) Detaljerte budsjetter'!$E$126:$E$135,Sensitivitet!$B$22,'(1) Detaljerte budsjetter'!U$126:U$135),))</f>
        <v>0</v>
      </c>
      <c r="W22" s="119">
        <f>IF($C$10="OMSØKT PROSJEKT",SUMIF('(1) Detaljerte budsjetter'!$E$6:$E$16,Sensitivitet!$B$22,'(1) Detaljerte budsjetter'!V$6:V$16),IF($C$10="Totalprosjektet",SUMIF('(1) Detaljerte budsjetter'!$E$6:$E$16,Sensitivitet!$B$22,'(1) Detaljerte budsjetter'!V$6:V$16)-SUMIF('(1) Detaljerte budsjetter'!$E$126:$E$135,Sensitivitet!$B$22,'(1) Detaljerte budsjetter'!V$126:V$135),))</f>
        <v>0</v>
      </c>
      <c r="X22" s="119">
        <f>IF($C$10="OMSØKT PROSJEKT",SUMIF('(1) Detaljerte budsjetter'!$E$6:$E$16,Sensitivitet!$B$22,'(1) Detaljerte budsjetter'!W$6:W$16),IF($C$10="Totalprosjektet",SUMIF('(1) Detaljerte budsjetter'!$E$6:$E$16,Sensitivitet!$B$22,'(1) Detaljerte budsjetter'!W$6:W$16)-SUMIF('(1) Detaljerte budsjetter'!$E$126:$E$135,Sensitivitet!$B$22,'(1) Detaljerte budsjetter'!W$126:W$135),))</f>
        <v>0</v>
      </c>
      <c r="Y22" s="119">
        <f>IF($C$10="OMSØKT PROSJEKT",SUMIF('(1) Detaljerte budsjetter'!$E$6:$E$16,Sensitivitet!$B$22,'(1) Detaljerte budsjetter'!X$6:X$16),IF($C$10="Totalprosjektet",SUMIF('(1) Detaljerte budsjetter'!$E$6:$E$16,Sensitivitet!$B$22,'(1) Detaljerte budsjetter'!X$6:X$16)-SUMIF('(1) Detaljerte budsjetter'!$E$126:$E$135,Sensitivitet!$B$22,'(1) Detaljerte budsjetter'!X$126:X$135),))</f>
        <v>0</v>
      </c>
      <c r="Z22" s="119">
        <f>IF($C$10="OMSØKT PROSJEKT",SUMIF('(1) Detaljerte budsjetter'!$E$6:$E$16,Sensitivitet!$B$22,'(1) Detaljerte budsjetter'!Y$6:Y$16),IF($C$10="Totalprosjektet",SUMIF('(1) Detaljerte budsjetter'!$E$6:$E$16,Sensitivitet!$B$22,'(1) Detaljerte budsjetter'!Y$6:Y$16)-SUMIF('(1) Detaljerte budsjetter'!$E$126:$E$135,Sensitivitet!$B$22,'(1) Detaljerte budsjetter'!Y$126:Y$135),))</f>
        <v>0</v>
      </c>
      <c r="AA22" s="119">
        <f>IF($C$10="OMSØKT PROSJEKT",SUMIF('(1) Detaljerte budsjetter'!$E$6:$E$16,Sensitivitet!$B$22,'(1) Detaljerte budsjetter'!Z$6:Z$16),IF($C$10="Totalprosjektet",SUMIF('(1) Detaljerte budsjetter'!$E$6:$E$16,Sensitivitet!$B$22,'(1) Detaljerte budsjetter'!Z$6:Z$16)-SUMIF('(1) Detaljerte budsjetter'!$E$126:$E$135,Sensitivitet!$B$22,'(1) Detaljerte budsjetter'!Z$126:Z$135),))</f>
        <v>0</v>
      </c>
      <c r="AB22" s="119">
        <f>IF($C$10="OMSØKT PROSJEKT",SUMIF('(1) Detaljerte budsjetter'!$E$6:$E$16,Sensitivitet!$B$22,'(1) Detaljerte budsjetter'!AA$6:AA$16),IF($C$10="Totalprosjektet",SUMIF('(1) Detaljerte budsjetter'!$E$6:$E$16,Sensitivitet!$B$22,'(1) Detaljerte budsjetter'!AA$6:AA$16)-SUMIF('(1) Detaljerte budsjetter'!$E$126:$E$135,Sensitivitet!$B$22,'(1) Detaljerte budsjetter'!AA$126:AA$135),))</f>
        <v>0</v>
      </c>
      <c r="AC22" s="119">
        <f>IF($C$10="OMSØKT PROSJEKT",SUMIF('(1) Detaljerte budsjetter'!$E$6:$E$16,Sensitivitet!$B$22,'(1) Detaljerte budsjetter'!AB$6:AB$16),IF($C$10="Totalprosjektet",SUMIF('(1) Detaljerte budsjetter'!$E$6:$E$16,Sensitivitet!$B$22,'(1) Detaljerte budsjetter'!AB$6:AB$16)-SUMIF('(1) Detaljerte budsjetter'!$E$126:$E$135,Sensitivitet!$B$22,'(1) Detaljerte budsjetter'!AB$126:AB$135),))</f>
        <v>0</v>
      </c>
      <c r="AD22" s="119">
        <f>IF($C$10="OMSØKT PROSJEKT",SUMIF('(1) Detaljerte budsjetter'!$E$6:$E$16,Sensitivitet!$B$22,'(1) Detaljerte budsjetter'!AC$6:AC$16),IF($C$10="Totalprosjektet",SUMIF('(1) Detaljerte budsjetter'!$E$6:$E$16,Sensitivitet!$B$22,'(1) Detaljerte budsjetter'!AC$6:AC$16)-SUMIF('(1) Detaljerte budsjetter'!$E$126:$E$135,Sensitivitet!$B$22,'(1) Detaljerte budsjetter'!AC$126:AC$135),))</f>
        <v>0</v>
      </c>
      <c r="AE22" s="119">
        <f>IF($C$10="OMSØKT PROSJEKT",SUMIF('(1) Detaljerte budsjetter'!$E$6:$E$16,Sensitivitet!$B$22,'(1) Detaljerte budsjetter'!AD$6:AD$16),IF($C$10="Totalprosjektet",SUMIF('(1) Detaljerte budsjetter'!$E$6:$E$16,Sensitivitet!$B$22,'(1) Detaljerte budsjetter'!AD$6:AD$16)-SUMIF('(1) Detaljerte budsjetter'!$E$126:$E$135,Sensitivitet!$B$22,'(1) Detaljerte budsjetter'!AD$126:AD$135),))</f>
        <v>0</v>
      </c>
      <c r="AF22" s="119">
        <f>IF($C$10="OMSØKT PROSJEKT",SUMIF('(1) Detaljerte budsjetter'!$E$6:$E$16,Sensitivitet!$B$22,'(1) Detaljerte budsjetter'!AE$6:AE$16),IF($C$10="Totalprosjektet",SUMIF('(1) Detaljerte budsjetter'!$E$6:$E$16,Sensitivitet!$B$22,'(1) Detaljerte budsjetter'!AE$6:AE$16)-SUMIF('(1) Detaljerte budsjetter'!$E$126:$E$135,Sensitivitet!$B$22,'(1) Detaljerte budsjetter'!AE$126:AE$135),))</f>
        <v>0</v>
      </c>
      <c r="AG22" s="119">
        <f>IF($C$10="OMSØKT PROSJEKT",SUMIF('(1) Detaljerte budsjetter'!$E$6:$E$16,Sensitivitet!$B$22,'(1) Detaljerte budsjetter'!AF$6:AF$16),IF($C$10="Totalprosjektet",SUMIF('(1) Detaljerte budsjetter'!$E$6:$E$16,Sensitivitet!$B$22,'(1) Detaljerte budsjetter'!AF$6:AF$16)-SUMIF('(1) Detaljerte budsjetter'!$E$126:$E$135,Sensitivitet!$B$22,'(1) Detaljerte budsjetter'!AF$126:AF$135),))</f>
        <v>0</v>
      </c>
      <c r="AH22" s="119">
        <f>IF($C$10="OMSØKT PROSJEKT",SUMIF('(1) Detaljerte budsjetter'!$E$6:$E$16,Sensitivitet!$B$22,'(1) Detaljerte budsjetter'!AG$6:AG$16),IF($C$10="Totalprosjektet",SUMIF('(1) Detaljerte budsjetter'!$E$6:$E$16,Sensitivitet!$B$22,'(1) Detaljerte budsjetter'!AG$6:AG$16)-SUMIF('(1) Detaljerte budsjetter'!$E$126:$E$135,Sensitivitet!$B$22,'(1) Detaljerte budsjetter'!AG$126:AG$135),))</f>
        <v>0</v>
      </c>
      <c r="AI22" s="119">
        <f>IF($C$10="OMSØKT PROSJEKT",SUMIF('(1) Detaljerte budsjetter'!$E$6:$E$16,Sensitivitet!$B$22,'(1) Detaljerte budsjetter'!AH$6:AH$16),IF($C$10="Totalprosjektet",SUMIF('(1) Detaljerte budsjetter'!$E$6:$E$16,Sensitivitet!$B$22,'(1) Detaljerte budsjetter'!AH$6:AH$16)-SUMIF('(1) Detaljerte budsjetter'!$E$126:$E$135,Sensitivitet!$B$22,'(1) Detaljerte budsjetter'!AH$126:AH$135),))</f>
        <v>0</v>
      </c>
      <c r="AJ22" s="119">
        <f>IF($C$10="OMSØKT PROSJEKT",SUMIF('(1) Detaljerte budsjetter'!$E$6:$E$16,Sensitivitet!$B$22,'(1) Detaljerte budsjetter'!AI$6:AI$16),IF($C$10="Totalprosjektet",SUMIF('(1) Detaljerte budsjetter'!$E$6:$E$16,Sensitivitet!$B$22,'(1) Detaljerte budsjetter'!AI$6:AI$16)-SUMIF('(1) Detaljerte budsjetter'!$E$126:$E$135,Sensitivitet!$B$22,'(1) Detaljerte budsjetter'!AI$126:AI$135),))</f>
        <v>0</v>
      </c>
      <c r="AK22" s="119">
        <f>IF($C$10="OMSØKT PROSJEKT",SUMIF('(1) Detaljerte budsjetter'!$E$6:$E$16,Sensitivitet!$B$22,'(1) Detaljerte budsjetter'!AJ$6:AJ$16),IF($C$10="Totalprosjektet",SUMIF('(1) Detaljerte budsjetter'!$E$6:$E$16,Sensitivitet!$B$22,'(1) Detaljerte budsjetter'!AJ$6:AJ$16)-SUMIF('(1) Detaljerte budsjetter'!$E$126:$E$135,Sensitivitet!$B$22,'(1) Detaljerte budsjetter'!AJ$126:AJ$135),))</f>
        <v>0</v>
      </c>
      <c r="AL22" s="119">
        <f>IF($C$10="OMSØKT PROSJEKT",SUMIF('(1) Detaljerte budsjetter'!$E$6:$E$16,Sensitivitet!$B$22,'(1) Detaljerte budsjetter'!AK$6:AK$16),IF($C$10="Totalprosjektet",SUMIF('(1) Detaljerte budsjetter'!$E$6:$E$16,Sensitivitet!$B$22,'(1) Detaljerte budsjetter'!AK$6:AK$16)-SUMIF('(1) Detaljerte budsjetter'!$E$126:$E$135,Sensitivitet!$B$22,'(1) Detaljerte budsjetter'!AK$126:AK$135),))</f>
        <v>0</v>
      </c>
      <c r="AM22" s="119">
        <f>IF($C$10="OMSØKT PROSJEKT",SUMIF('(1) Detaljerte budsjetter'!$E$6:$E$16,Sensitivitet!$B$22,'(1) Detaljerte budsjetter'!AL$6:AL$16),IF($C$10="Totalprosjektet",SUMIF('(1) Detaljerte budsjetter'!$E$6:$E$16,Sensitivitet!$B$22,'(1) Detaljerte budsjetter'!AL$6:AL$16)-SUMIF('(1) Detaljerte budsjetter'!$E$126:$E$135,Sensitivitet!$B$22,'(1) Detaljerte budsjetter'!AL$126:AL$135),))</f>
        <v>0</v>
      </c>
      <c r="AN22" s="119">
        <f>IF($C$10="OMSØKT PROSJEKT",SUMIF('(1) Detaljerte budsjetter'!$E$6:$E$16,Sensitivitet!$B$22,'(1) Detaljerte budsjetter'!AM$6:AM$16),IF($C$10="Totalprosjektet",SUMIF('(1) Detaljerte budsjetter'!$E$6:$E$16,Sensitivitet!$B$22,'(1) Detaljerte budsjetter'!AM$6:AM$16)-SUMIF('(1) Detaljerte budsjetter'!$E$126:$E$135,Sensitivitet!$B$22,'(1) Detaljerte budsjetter'!AM$126:AM$135),))</f>
        <v>0</v>
      </c>
      <c r="AO22" s="119">
        <f>IF($C$10="OMSØKT PROSJEKT",SUMIF('(1) Detaljerte budsjetter'!$E$6:$E$16,Sensitivitet!$B$22,'(1) Detaljerte budsjetter'!AN$6:AN$16),IF($C$10="Totalprosjektet",SUMIF('(1) Detaljerte budsjetter'!$E$6:$E$16,Sensitivitet!$B$22,'(1) Detaljerte budsjetter'!AN$6:AN$16)-SUMIF('(1) Detaljerte budsjetter'!$E$126:$E$135,Sensitivitet!$B$22,'(1) Detaljerte budsjetter'!AN$126:AN$135),))</f>
        <v>0</v>
      </c>
      <c r="AP22" s="119">
        <f>IF($C$10="OMSØKT PROSJEKT",SUMIF('(1) Detaljerte budsjetter'!$E$6:$E$16,Sensitivitet!$B$22,'(1) Detaljerte budsjetter'!AO$6:AO$16),IF($C$10="Totalprosjektet",SUMIF('(1) Detaljerte budsjetter'!$E$6:$E$16,Sensitivitet!$B$22,'(1) Detaljerte budsjetter'!AO$6:AO$16)-SUMIF('(1) Detaljerte budsjetter'!$E$126:$E$135,Sensitivitet!$B$22,'(1) Detaljerte budsjetter'!AO$126:AO$135),))</f>
        <v>0</v>
      </c>
      <c r="AQ22" s="119">
        <f>IF($C$10="OMSØKT PROSJEKT",SUMIF('(1) Detaljerte budsjetter'!$E$6:$E$16,Sensitivitet!$B$22,'(1) Detaljerte budsjetter'!AP$6:AP$16),IF($C$10="Totalprosjektet",SUMIF('(1) Detaljerte budsjetter'!$E$6:$E$16,Sensitivitet!$B$22,'(1) Detaljerte budsjetter'!AP$6:AP$16)-SUMIF('(1) Detaljerte budsjetter'!$E$126:$E$135,Sensitivitet!$B$22,'(1) Detaljerte budsjetter'!AP$126:AP$135),))</f>
        <v>0</v>
      </c>
      <c r="AR22" s="119">
        <f>IF($C$10="OMSØKT PROSJEKT",SUMIF('(1) Detaljerte budsjetter'!$E$6:$E$16,Sensitivitet!$B$22,'(1) Detaljerte budsjetter'!AQ$6:AQ$16),IF($C$10="Totalprosjektet",SUMIF('(1) Detaljerte budsjetter'!$E$6:$E$16,Sensitivitet!$B$22,'(1) Detaljerte budsjetter'!AQ$6:AQ$16)-SUMIF('(1) Detaljerte budsjetter'!$E$126:$E$135,Sensitivitet!$B$22,'(1) Detaljerte budsjetter'!AQ$126:AQ$135),))</f>
        <v>0</v>
      </c>
      <c r="AS22" s="119">
        <f>IF($C$10="OMSØKT PROSJEKT",SUMIF('(1) Detaljerte budsjetter'!$E$6:$E$16,Sensitivitet!$B$22,'(1) Detaljerte budsjetter'!AR$6:AR$16),IF($C$10="Totalprosjektet",SUMIF('(1) Detaljerte budsjetter'!$E$6:$E$16,Sensitivitet!$B$22,'(1) Detaljerte budsjetter'!AR$6:AR$16)-SUMIF('(1) Detaljerte budsjetter'!$E$126:$E$135,Sensitivitet!$B$22,'(1) Detaljerte budsjetter'!AR$126:AR$135),))</f>
        <v>0</v>
      </c>
      <c r="AT22" s="119">
        <f>IF($C$10="OMSØKT PROSJEKT",SUMIF('(1) Detaljerte budsjetter'!$E$6:$E$16,Sensitivitet!$B$22,'(1) Detaljerte budsjetter'!AS$6:AS$16),IF($C$10="Totalprosjektet",SUMIF('(1) Detaljerte budsjetter'!$E$6:$E$16,Sensitivitet!$B$22,'(1) Detaljerte budsjetter'!AS$6:AS$16)-SUMIF('(1) Detaljerte budsjetter'!$E$126:$E$135,Sensitivitet!$B$22,'(1) Detaljerte budsjetter'!AS$126:AS$135),))</f>
        <v>0</v>
      </c>
      <c r="AU22" s="119">
        <f>IF($C$10="OMSØKT PROSJEKT",SUMIF('(1) Detaljerte budsjetter'!$E$6:$E$16,Sensitivitet!$B$22,'(1) Detaljerte budsjetter'!AT$6:AT$16),IF($C$10="Totalprosjektet",SUMIF('(1) Detaljerte budsjetter'!$E$6:$E$16,Sensitivitet!$B$22,'(1) Detaljerte budsjetter'!AT$6:AT$16)-SUMIF('(1) Detaljerte budsjetter'!$E$126:$E$135,Sensitivitet!$B$22,'(1) Detaljerte budsjetter'!AT$126:AT$135),))</f>
        <v>0</v>
      </c>
      <c r="AV22" s="119">
        <f>IF($C$10="OMSØKT PROSJEKT",SUMIF('(1) Detaljerte budsjetter'!$E$6:$E$16,Sensitivitet!$B$22,'(1) Detaljerte budsjetter'!AU$6:AU$16),IF($C$10="Totalprosjektet",SUMIF('(1) Detaljerte budsjetter'!$E$6:$E$16,Sensitivitet!$B$22,'(1) Detaljerte budsjetter'!AU$6:AU$16)-SUMIF('(1) Detaljerte budsjetter'!$E$126:$E$135,Sensitivitet!$B$22,'(1) Detaljerte budsjetter'!AU$126:AU$135),))</f>
        <v>0</v>
      </c>
    </row>
    <row r="23" spans="2:48" x14ac:dyDescent="0.25">
      <c r="B23" s="23"/>
      <c r="C23" s="120" t="s">
        <v>138</v>
      </c>
      <c r="D23" s="121" t="s">
        <v>139</v>
      </c>
      <c r="E23" s="122">
        <f>$C$13</f>
        <v>0</v>
      </c>
      <c r="G23" s="56">
        <v>1</v>
      </c>
      <c r="I23" s="119">
        <f>I22*(1+$E$23)</f>
        <v>0</v>
      </c>
      <c r="J23" s="119">
        <f>J22*(1+$E$23)</f>
        <v>0</v>
      </c>
      <c r="K23" s="119">
        <f>K22*(1+$E$23)</f>
        <v>0</v>
      </c>
      <c r="L23" s="119">
        <f t="shared" ref="L23:AV23" si="1">L22*(1+$E$23)</f>
        <v>0</v>
      </c>
      <c r="M23" s="119">
        <f t="shared" si="1"/>
        <v>0</v>
      </c>
      <c r="N23" s="119">
        <f t="shared" si="1"/>
        <v>0</v>
      </c>
      <c r="O23" s="119">
        <f t="shared" si="1"/>
        <v>0</v>
      </c>
      <c r="P23" s="119">
        <f t="shared" si="1"/>
        <v>0</v>
      </c>
      <c r="Q23" s="119">
        <f t="shared" si="1"/>
        <v>0</v>
      </c>
      <c r="R23" s="119">
        <f t="shared" si="1"/>
        <v>0</v>
      </c>
      <c r="S23" s="119">
        <f t="shared" si="1"/>
        <v>0</v>
      </c>
      <c r="T23" s="119">
        <f t="shared" si="1"/>
        <v>0</v>
      </c>
      <c r="U23" s="119">
        <f t="shared" si="1"/>
        <v>0</v>
      </c>
      <c r="V23" s="119">
        <f t="shared" si="1"/>
        <v>0</v>
      </c>
      <c r="W23" s="119">
        <f t="shared" si="1"/>
        <v>0</v>
      </c>
      <c r="X23" s="119">
        <f t="shared" si="1"/>
        <v>0</v>
      </c>
      <c r="Y23" s="119">
        <f t="shared" si="1"/>
        <v>0</v>
      </c>
      <c r="Z23" s="119">
        <f t="shared" si="1"/>
        <v>0</v>
      </c>
      <c r="AA23" s="119">
        <f t="shared" si="1"/>
        <v>0</v>
      </c>
      <c r="AB23" s="119">
        <f t="shared" si="1"/>
        <v>0</v>
      </c>
      <c r="AC23" s="119">
        <f t="shared" si="1"/>
        <v>0</v>
      </c>
      <c r="AD23" s="119">
        <f t="shared" si="1"/>
        <v>0</v>
      </c>
      <c r="AE23" s="119">
        <f t="shared" si="1"/>
        <v>0</v>
      </c>
      <c r="AF23" s="119">
        <f t="shared" si="1"/>
        <v>0</v>
      </c>
      <c r="AG23" s="119">
        <f t="shared" si="1"/>
        <v>0</v>
      </c>
      <c r="AH23" s="119">
        <f t="shared" si="1"/>
        <v>0</v>
      </c>
      <c r="AI23" s="119">
        <f t="shared" si="1"/>
        <v>0</v>
      </c>
      <c r="AJ23" s="119">
        <f t="shared" si="1"/>
        <v>0</v>
      </c>
      <c r="AK23" s="119">
        <f t="shared" si="1"/>
        <v>0</v>
      </c>
      <c r="AL23" s="119">
        <f t="shared" si="1"/>
        <v>0</v>
      </c>
      <c r="AM23" s="119">
        <f t="shared" si="1"/>
        <v>0</v>
      </c>
      <c r="AN23" s="119">
        <f t="shared" si="1"/>
        <v>0</v>
      </c>
      <c r="AO23" s="119">
        <f t="shared" si="1"/>
        <v>0</v>
      </c>
      <c r="AP23" s="119">
        <f t="shared" si="1"/>
        <v>0</v>
      </c>
      <c r="AQ23" s="119">
        <f t="shared" si="1"/>
        <v>0</v>
      </c>
      <c r="AR23" s="119">
        <f t="shared" si="1"/>
        <v>0</v>
      </c>
      <c r="AS23" s="119">
        <f t="shared" si="1"/>
        <v>0</v>
      </c>
      <c r="AT23" s="119">
        <f t="shared" si="1"/>
        <v>0</v>
      </c>
      <c r="AU23" s="119">
        <f t="shared" si="1"/>
        <v>0</v>
      </c>
      <c r="AV23" s="119">
        <f t="shared" si="1"/>
        <v>0</v>
      </c>
    </row>
    <row r="24" spans="2:48" x14ac:dyDescent="0.25">
      <c r="C24" s="123" t="s">
        <v>140</v>
      </c>
      <c r="D24" s="121" t="s">
        <v>139</v>
      </c>
      <c r="E24" s="124"/>
      <c r="G24" s="56" t="s">
        <v>140</v>
      </c>
      <c r="I24" s="119">
        <f>I22*(1+$E$24)</f>
        <v>0</v>
      </c>
      <c r="J24" s="119">
        <f t="shared" ref="J24:AV24" si="2">J22*(1+$E$24)</f>
        <v>0</v>
      </c>
      <c r="K24" s="119">
        <f t="shared" si="2"/>
        <v>0</v>
      </c>
      <c r="L24" s="119">
        <f t="shared" si="2"/>
        <v>0</v>
      </c>
      <c r="M24" s="119">
        <f t="shared" si="2"/>
        <v>0</v>
      </c>
      <c r="N24" s="119">
        <f t="shared" si="2"/>
        <v>0</v>
      </c>
      <c r="O24" s="119">
        <f t="shared" si="2"/>
        <v>0</v>
      </c>
      <c r="P24" s="119">
        <f t="shared" si="2"/>
        <v>0</v>
      </c>
      <c r="Q24" s="119">
        <f t="shared" si="2"/>
        <v>0</v>
      </c>
      <c r="R24" s="119">
        <f t="shared" si="2"/>
        <v>0</v>
      </c>
      <c r="S24" s="119">
        <f t="shared" si="2"/>
        <v>0</v>
      </c>
      <c r="T24" s="119">
        <f t="shared" si="2"/>
        <v>0</v>
      </c>
      <c r="U24" s="119">
        <f t="shared" si="2"/>
        <v>0</v>
      </c>
      <c r="V24" s="119">
        <f t="shared" si="2"/>
        <v>0</v>
      </c>
      <c r="W24" s="119">
        <f t="shared" si="2"/>
        <v>0</v>
      </c>
      <c r="X24" s="119">
        <f t="shared" si="2"/>
        <v>0</v>
      </c>
      <c r="Y24" s="119">
        <f t="shared" si="2"/>
        <v>0</v>
      </c>
      <c r="Z24" s="119">
        <f t="shared" si="2"/>
        <v>0</v>
      </c>
      <c r="AA24" s="119">
        <f t="shared" si="2"/>
        <v>0</v>
      </c>
      <c r="AB24" s="119">
        <f t="shared" si="2"/>
        <v>0</v>
      </c>
      <c r="AC24" s="119">
        <f t="shared" si="2"/>
        <v>0</v>
      </c>
      <c r="AD24" s="119">
        <f t="shared" si="2"/>
        <v>0</v>
      </c>
      <c r="AE24" s="119">
        <f t="shared" si="2"/>
        <v>0</v>
      </c>
      <c r="AF24" s="119">
        <f t="shared" si="2"/>
        <v>0</v>
      </c>
      <c r="AG24" s="119">
        <f t="shared" si="2"/>
        <v>0</v>
      </c>
      <c r="AH24" s="119">
        <f t="shared" si="2"/>
        <v>0</v>
      </c>
      <c r="AI24" s="119">
        <f t="shared" si="2"/>
        <v>0</v>
      </c>
      <c r="AJ24" s="119">
        <f t="shared" si="2"/>
        <v>0</v>
      </c>
      <c r="AK24" s="119">
        <f t="shared" si="2"/>
        <v>0</v>
      </c>
      <c r="AL24" s="119">
        <f t="shared" si="2"/>
        <v>0</v>
      </c>
      <c r="AM24" s="119">
        <f t="shared" si="2"/>
        <v>0</v>
      </c>
      <c r="AN24" s="119">
        <f t="shared" si="2"/>
        <v>0</v>
      </c>
      <c r="AO24" s="119">
        <f t="shared" si="2"/>
        <v>0</v>
      </c>
      <c r="AP24" s="119">
        <f t="shared" si="2"/>
        <v>0</v>
      </c>
      <c r="AQ24" s="119">
        <f t="shared" si="2"/>
        <v>0</v>
      </c>
      <c r="AR24" s="119">
        <f t="shared" si="2"/>
        <v>0</v>
      </c>
      <c r="AS24" s="119">
        <f t="shared" si="2"/>
        <v>0</v>
      </c>
      <c r="AT24" s="119">
        <f t="shared" si="2"/>
        <v>0</v>
      </c>
      <c r="AU24" s="119">
        <f t="shared" si="2"/>
        <v>0</v>
      </c>
      <c r="AV24" s="119">
        <f t="shared" si="2"/>
        <v>0</v>
      </c>
    </row>
    <row r="25" spans="2:48" x14ac:dyDescent="0.25">
      <c r="D25" s="121"/>
      <c r="G25" s="56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</row>
    <row r="26" spans="2:48" x14ac:dyDescent="0.25">
      <c r="B26" s="117" t="s">
        <v>141</v>
      </c>
      <c r="C26" s="118" t="s">
        <v>137</v>
      </c>
      <c r="D26" s="125"/>
      <c r="E26" s="9"/>
      <c r="F26" s="9"/>
      <c r="G26" s="126"/>
      <c r="I26" s="119">
        <f>IF($C$10="OMSØKT PROSJEKT",SUMIF('(1) Detaljerte budsjetter'!$E$6:$E$16,Sensitivitet!$B$26,'(1) Detaljerte budsjetter'!H$6:H$16),IF($C$10="Totalprosjektet",SUMIF('(1) Detaljerte budsjetter'!$E$6:$E$16,Sensitivitet!$B$26,'(1) Detaljerte budsjetter'!H$6:H$16)-SUMIF('(1) Detaljerte budsjetter'!$E$126:$E$135,Sensitivitet!$B$26,'(1) Detaljerte budsjetter'!H$126:H$135),))</f>
        <v>0</v>
      </c>
      <c r="J26" s="119">
        <f>IF($C$10="OMSØKT PROSJEKT",SUMIF('(1) Detaljerte budsjetter'!$E$6:$E$16,Sensitivitet!$B$26,'(1) Detaljerte budsjetter'!I$6:I$16),IF($C$10="Totalprosjektet",SUMIF('(1) Detaljerte budsjetter'!$E$6:$E$16,Sensitivitet!$B$26,'(1) Detaljerte budsjetter'!I$6:I$16)-SUMIF('(1) Detaljerte budsjetter'!$E$126:$E$135,Sensitivitet!$B$26,'(1) Detaljerte budsjetter'!I$126:I$135),))</f>
        <v>0</v>
      </c>
      <c r="K26" s="119">
        <f>IF($C$10="OMSØKT PROSJEKT",SUMIF('(1) Detaljerte budsjetter'!$E$6:$E$16,Sensitivitet!$B$26,'(1) Detaljerte budsjetter'!J$6:J$16),IF($C$10="Totalprosjektet",SUMIF('(1) Detaljerte budsjetter'!$E$6:$E$16,Sensitivitet!$B$26,'(1) Detaljerte budsjetter'!J$6:J$16)-SUMIF('(1) Detaljerte budsjetter'!$E$126:$E$135,Sensitivitet!$B$26,'(1) Detaljerte budsjetter'!J$126:J$135),))</f>
        <v>0</v>
      </c>
      <c r="L26" s="119">
        <f>IF($C$10="OMSØKT PROSJEKT",SUMIF('(1) Detaljerte budsjetter'!$E$6:$E$16,Sensitivitet!$B$26,'(1) Detaljerte budsjetter'!K$6:K$16),IF($C$10="Totalprosjektet",SUMIF('(1) Detaljerte budsjetter'!$E$6:$E$16,Sensitivitet!$B$26,'(1) Detaljerte budsjetter'!K$6:K$16)-SUMIF('(1) Detaljerte budsjetter'!$E$126:$E$135,Sensitivitet!$B$26,'(1) Detaljerte budsjetter'!K$126:K$135),))</f>
        <v>0</v>
      </c>
      <c r="M26" s="119">
        <f>IF($C$10="OMSØKT PROSJEKT",SUMIF('(1) Detaljerte budsjetter'!$E$6:$E$16,Sensitivitet!$B$26,'(1) Detaljerte budsjetter'!L$6:L$16),IF($C$10="Totalprosjektet",SUMIF('(1) Detaljerte budsjetter'!$E$6:$E$16,Sensitivitet!$B$26,'(1) Detaljerte budsjetter'!L$6:L$16)-SUMIF('(1) Detaljerte budsjetter'!$E$126:$E$135,Sensitivitet!$B$26,'(1) Detaljerte budsjetter'!L$126:L$135),))</f>
        <v>0</v>
      </c>
      <c r="N26" s="119">
        <f>IF($C$10="OMSØKT PROSJEKT",SUMIF('(1) Detaljerte budsjetter'!$E$6:$E$16,Sensitivitet!$B$26,'(1) Detaljerte budsjetter'!M$6:M$16),IF($C$10="Totalprosjektet",SUMIF('(1) Detaljerte budsjetter'!$E$6:$E$16,Sensitivitet!$B$26,'(1) Detaljerte budsjetter'!M$6:M$16)-SUMIF('(1) Detaljerte budsjetter'!$E$126:$E$135,Sensitivitet!$B$26,'(1) Detaljerte budsjetter'!M$126:M$135),))</f>
        <v>0</v>
      </c>
      <c r="O26" s="119">
        <f>IF($C$10="OMSØKT PROSJEKT",SUMIF('(1) Detaljerte budsjetter'!$E$6:$E$16,Sensitivitet!$B$26,'(1) Detaljerte budsjetter'!N$6:N$16),IF($C$10="Totalprosjektet",SUMIF('(1) Detaljerte budsjetter'!$E$6:$E$16,Sensitivitet!$B$26,'(1) Detaljerte budsjetter'!N$6:N$16)-SUMIF('(1) Detaljerte budsjetter'!$E$126:$E$135,Sensitivitet!$B$26,'(1) Detaljerte budsjetter'!N$126:N$135),))</f>
        <v>0</v>
      </c>
      <c r="P26" s="119">
        <f>IF($C$10="OMSØKT PROSJEKT",SUMIF('(1) Detaljerte budsjetter'!$E$6:$E$16,Sensitivitet!$B$26,'(1) Detaljerte budsjetter'!O$6:O$16),IF($C$10="Totalprosjektet",SUMIF('(1) Detaljerte budsjetter'!$E$6:$E$16,Sensitivitet!$B$26,'(1) Detaljerte budsjetter'!O$6:O$16)-SUMIF('(1) Detaljerte budsjetter'!$E$126:$E$135,Sensitivitet!$B$26,'(1) Detaljerte budsjetter'!O$126:O$135),))</f>
        <v>0</v>
      </c>
      <c r="Q26" s="119">
        <f>IF($C$10="OMSØKT PROSJEKT",SUMIF('(1) Detaljerte budsjetter'!$E$6:$E$16,Sensitivitet!$B$26,'(1) Detaljerte budsjetter'!P$6:P$16),IF($C$10="Totalprosjektet",SUMIF('(1) Detaljerte budsjetter'!$E$6:$E$16,Sensitivitet!$B$26,'(1) Detaljerte budsjetter'!P$6:P$16)-SUMIF('(1) Detaljerte budsjetter'!$E$126:$E$135,Sensitivitet!$B$26,'(1) Detaljerte budsjetter'!P$126:P$135),))</f>
        <v>0</v>
      </c>
      <c r="R26" s="119">
        <f>IF($C$10="OMSØKT PROSJEKT",SUMIF('(1) Detaljerte budsjetter'!$E$6:$E$16,Sensitivitet!$B$26,'(1) Detaljerte budsjetter'!Q$6:Q$16),IF($C$10="Totalprosjektet",SUMIF('(1) Detaljerte budsjetter'!$E$6:$E$16,Sensitivitet!$B$26,'(1) Detaljerte budsjetter'!Q$6:Q$16)-SUMIF('(1) Detaljerte budsjetter'!$E$126:$E$135,Sensitivitet!$B$26,'(1) Detaljerte budsjetter'!Q$126:Q$135),))</f>
        <v>0</v>
      </c>
      <c r="S26" s="119">
        <f>IF($C$10="OMSØKT PROSJEKT",SUMIF('(1) Detaljerte budsjetter'!$E$6:$E$16,Sensitivitet!$B$26,'(1) Detaljerte budsjetter'!R$6:R$16),IF($C$10="Totalprosjektet",SUMIF('(1) Detaljerte budsjetter'!$E$6:$E$16,Sensitivitet!$B$26,'(1) Detaljerte budsjetter'!R$6:R$16)-SUMIF('(1) Detaljerte budsjetter'!$E$126:$E$135,Sensitivitet!$B$26,'(1) Detaljerte budsjetter'!R$126:R$135),))</f>
        <v>0</v>
      </c>
      <c r="T26" s="119">
        <f>IF($C$10="OMSØKT PROSJEKT",SUMIF('(1) Detaljerte budsjetter'!$E$6:$E$16,Sensitivitet!$B$26,'(1) Detaljerte budsjetter'!S$6:S$16),IF($C$10="Totalprosjektet",SUMIF('(1) Detaljerte budsjetter'!$E$6:$E$16,Sensitivitet!$B$26,'(1) Detaljerte budsjetter'!S$6:S$16)-SUMIF('(1) Detaljerte budsjetter'!$E$126:$E$135,Sensitivitet!$B$26,'(1) Detaljerte budsjetter'!S$126:S$135),))</f>
        <v>0</v>
      </c>
      <c r="U26" s="119">
        <f>IF($C$10="OMSØKT PROSJEKT",SUMIF('(1) Detaljerte budsjetter'!$E$6:$E$16,Sensitivitet!$B$26,'(1) Detaljerte budsjetter'!T$6:T$16),IF($C$10="Totalprosjektet",SUMIF('(1) Detaljerte budsjetter'!$E$6:$E$16,Sensitivitet!$B$26,'(1) Detaljerte budsjetter'!T$6:T$16)-SUMIF('(1) Detaljerte budsjetter'!$E$126:$E$135,Sensitivitet!$B$26,'(1) Detaljerte budsjetter'!T$126:T$135),))</f>
        <v>0</v>
      </c>
      <c r="V26" s="119">
        <f>IF($C$10="OMSØKT PROSJEKT",SUMIF('(1) Detaljerte budsjetter'!$E$6:$E$16,Sensitivitet!$B$26,'(1) Detaljerte budsjetter'!U$6:U$16),IF($C$10="Totalprosjektet",SUMIF('(1) Detaljerte budsjetter'!$E$6:$E$16,Sensitivitet!$B$26,'(1) Detaljerte budsjetter'!U$6:U$16)-SUMIF('(1) Detaljerte budsjetter'!$E$126:$E$135,Sensitivitet!$B$26,'(1) Detaljerte budsjetter'!U$126:U$135),))</f>
        <v>0</v>
      </c>
      <c r="W26" s="119">
        <f>IF($C$10="OMSØKT PROSJEKT",SUMIF('(1) Detaljerte budsjetter'!$E$6:$E$16,Sensitivitet!$B$26,'(1) Detaljerte budsjetter'!V$6:V$16),IF($C$10="Totalprosjektet",SUMIF('(1) Detaljerte budsjetter'!$E$6:$E$16,Sensitivitet!$B$26,'(1) Detaljerte budsjetter'!V$6:V$16)-SUMIF('(1) Detaljerte budsjetter'!$E$126:$E$135,Sensitivitet!$B$26,'(1) Detaljerte budsjetter'!V$126:V$135),))</f>
        <v>0</v>
      </c>
      <c r="X26" s="119">
        <f>IF($C$10="OMSØKT PROSJEKT",SUMIF('(1) Detaljerte budsjetter'!$E$6:$E$16,Sensitivitet!$B$26,'(1) Detaljerte budsjetter'!W$6:W$16),IF($C$10="Totalprosjektet",SUMIF('(1) Detaljerte budsjetter'!$E$6:$E$16,Sensitivitet!$B$26,'(1) Detaljerte budsjetter'!W$6:W$16)-SUMIF('(1) Detaljerte budsjetter'!$E$126:$E$135,Sensitivitet!$B$26,'(1) Detaljerte budsjetter'!W$126:W$135),))</f>
        <v>0</v>
      </c>
      <c r="Y26" s="119">
        <f>IF($C$10="OMSØKT PROSJEKT",SUMIF('(1) Detaljerte budsjetter'!$E$6:$E$16,Sensitivitet!$B$26,'(1) Detaljerte budsjetter'!X$6:X$16),IF($C$10="Totalprosjektet",SUMIF('(1) Detaljerte budsjetter'!$E$6:$E$16,Sensitivitet!$B$26,'(1) Detaljerte budsjetter'!X$6:X$16)-SUMIF('(1) Detaljerte budsjetter'!$E$126:$E$135,Sensitivitet!$B$26,'(1) Detaljerte budsjetter'!X$126:X$135),))</f>
        <v>0</v>
      </c>
      <c r="Z26" s="119">
        <f>IF($C$10="OMSØKT PROSJEKT",SUMIF('(1) Detaljerte budsjetter'!$E$6:$E$16,Sensitivitet!$B$26,'(1) Detaljerte budsjetter'!Y$6:Y$16),IF($C$10="Totalprosjektet",SUMIF('(1) Detaljerte budsjetter'!$E$6:$E$16,Sensitivitet!$B$26,'(1) Detaljerte budsjetter'!Y$6:Y$16)-SUMIF('(1) Detaljerte budsjetter'!$E$126:$E$135,Sensitivitet!$B$26,'(1) Detaljerte budsjetter'!Y$126:Y$135),))</f>
        <v>0</v>
      </c>
      <c r="AA26" s="119">
        <f>IF($C$10="OMSØKT PROSJEKT",SUMIF('(1) Detaljerte budsjetter'!$E$6:$E$16,Sensitivitet!$B$26,'(1) Detaljerte budsjetter'!Z$6:Z$16),IF($C$10="Totalprosjektet",SUMIF('(1) Detaljerte budsjetter'!$E$6:$E$16,Sensitivitet!$B$26,'(1) Detaljerte budsjetter'!Z$6:Z$16)-SUMIF('(1) Detaljerte budsjetter'!$E$126:$E$135,Sensitivitet!$B$26,'(1) Detaljerte budsjetter'!Z$126:Z$135),))</f>
        <v>0</v>
      </c>
      <c r="AB26" s="119">
        <f>IF($C$10="OMSØKT PROSJEKT",SUMIF('(1) Detaljerte budsjetter'!$E$6:$E$16,Sensitivitet!$B$26,'(1) Detaljerte budsjetter'!AA$6:AA$16),IF($C$10="Totalprosjektet",SUMIF('(1) Detaljerte budsjetter'!$E$6:$E$16,Sensitivitet!$B$26,'(1) Detaljerte budsjetter'!AA$6:AA$16)-SUMIF('(1) Detaljerte budsjetter'!$E$126:$E$135,Sensitivitet!$B$26,'(1) Detaljerte budsjetter'!AA$126:AA$135),))</f>
        <v>0</v>
      </c>
      <c r="AC26" s="119">
        <f>IF($C$10="OMSØKT PROSJEKT",SUMIF('(1) Detaljerte budsjetter'!$E$6:$E$16,Sensitivitet!$B$26,'(1) Detaljerte budsjetter'!AB$6:AB$16),IF($C$10="Totalprosjektet",SUMIF('(1) Detaljerte budsjetter'!$E$6:$E$16,Sensitivitet!$B$26,'(1) Detaljerte budsjetter'!AB$6:AB$16)-SUMIF('(1) Detaljerte budsjetter'!$E$126:$E$135,Sensitivitet!$B$26,'(1) Detaljerte budsjetter'!AB$126:AB$135),))</f>
        <v>0</v>
      </c>
      <c r="AD26" s="119">
        <f>IF($C$10="OMSØKT PROSJEKT",SUMIF('(1) Detaljerte budsjetter'!$E$6:$E$16,Sensitivitet!$B$26,'(1) Detaljerte budsjetter'!AC$6:AC$16),IF($C$10="Totalprosjektet",SUMIF('(1) Detaljerte budsjetter'!$E$6:$E$16,Sensitivitet!$B$26,'(1) Detaljerte budsjetter'!AC$6:AC$16)-SUMIF('(1) Detaljerte budsjetter'!$E$126:$E$135,Sensitivitet!$B$26,'(1) Detaljerte budsjetter'!AC$126:AC$135),))</f>
        <v>0</v>
      </c>
      <c r="AE26" s="119">
        <f>IF($C$10="OMSØKT PROSJEKT",SUMIF('(1) Detaljerte budsjetter'!$E$6:$E$16,Sensitivitet!$B$26,'(1) Detaljerte budsjetter'!AD$6:AD$16),IF($C$10="Totalprosjektet",SUMIF('(1) Detaljerte budsjetter'!$E$6:$E$16,Sensitivitet!$B$26,'(1) Detaljerte budsjetter'!AD$6:AD$16)-SUMIF('(1) Detaljerte budsjetter'!$E$126:$E$135,Sensitivitet!$B$26,'(1) Detaljerte budsjetter'!AD$126:AD$135),))</f>
        <v>0</v>
      </c>
      <c r="AF26" s="119">
        <f>IF($C$10="OMSØKT PROSJEKT",SUMIF('(1) Detaljerte budsjetter'!$E$6:$E$16,Sensitivitet!$B$26,'(1) Detaljerte budsjetter'!AE$6:AE$16),IF($C$10="Totalprosjektet",SUMIF('(1) Detaljerte budsjetter'!$E$6:$E$16,Sensitivitet!$B$26,'(1) Detaljerte budsjetter'!AE$6:AE$16)-SUMIF('(1) Detaljerte budsjetter'!$E$126:$E$135,Sensitivitet!$B$26,'(1) Detaljerte budsjetter'!AE$126:AE$135),))</f>
        <v>0</v>
      </c>
      <c r="AG26" s="119">
        <f>IF($C$10="OMSØKT PROSJEKT",SUMIF('(1) Detaljerte budsjetter'!$E$6:$E$16,Sensitivitet!$B$26,'(1) Detaljerte budsjetter'!AF$6:AF$16),IF($C$10="Totalprosjektet",SUMIF('(1) Detaljerte budsjetter'!$E$6:$E$16,Sensitivitet!$B$26,'(1) Detaljerte budsjetter'!AF$6:AF$16)-SUMIF('(1) Detaljerte budsjetter'!$E$126:$E$135,Sensitivitet!$B$26,'(1) Detaljerte budsjetter'!AF$126:AF$135),))</f>
        <v>0</v>
      </c>
      <c r="AH26" s="119">
        <f>IF($C$10="OMSØKT PROSJEKT",SUMIF('(1) Detaljerte budsjetter'!$E$6:$E$16,Sensitivitet!$B$26,'(1) Detaljerte budsjetter'!AG$6:AG$16),IF($C$10="Totalprosjektet",SUMIF('(1) Detaljerte budsjetter'!$E$6:$E$16,Sensitivitet!$B$26,'(1) Detaljerte budsjetter'!AG$6:AG$16)-SUMIF('(1) Detaljerte budsjetter'!$E$126:$E$135,Sensitivitet!$B$26,'(1) Detaljerte budsjetter'!AG$126:AG$135),))</f>
        <v>0</v>
      </c>
      <c r="AI26" s="119">
        <f>IF($C$10="OMSØKT PROSJEKT",SUMIF('(1) Detaljerte budsjetter'!$E$6:$E$16,Sensitivitet!$B$26,'(1) Detaljerte budsjetter'!AH$6:AH$16),IF($C$10="Totalprosjektet",SUMIF('(1) Detaljerte budsjetter'!$E$6:$E$16,Sensitivitet!$B$26,'(1) Detaljerte budsjetter'!AH$6:AH$16)-SUMIF('(1) Detaljerte budsjetter'!$E$126:$E$135,Sensitivitet!$B$26,'(1) Detaljerte budsjetter'!AH$126:AH$135),))</f>
        <v>0</v>
      </c>
      <c r="AJ26" s="119">
        <f>IF($C$10="OMSØKT PROSJEKT",SUMIF('(1) Detaljerte budsjetter'!$E$6:$E$16,Sensitivitet!$B$26,'(1) Detaljerte budsjetter'!AI$6:AI$16),IF($C$10="Totalprosjektet",SUMIF('(1) Detaljerte budsjetter'!$E$6:$E$16,Sensitivitet!$B$26,'(1) Detaljerte budsjetter'!AI$6:AI$16)-SUMIF('(1) Detaljerte budsjetter'!$E$126:$E$135,Sensitivitet!$B$26,'(1) Detaljerte budsjetter'!AI$126:AI$135),))</f>
        <v>0</v>
      </c>
      <c r="AK26" s="119">
        <f>IF($C$10="OMSØKT PROSJEKT",SUMIF('(1) Detaljerte budsjetter'!$E$6:$E$16,Sensitivitet!$B$26,'(1) Detaljerte budsjetter'!AJ$6:AJ$16),IF($C$10="Totalprosjektet",SUMIF('(1) Detaljerte budsjetter'!$E$6:$E$16,Sensitivitet!$B$26,'(1) Detaljerte budsjetter'!AJ$6:AJ$16)-SUMIF('(1) Detaljerte budsjetter'!$E$126:$E$135,Sensitivitet!$B$26,'(1) Detaljerte budsjetter'!AJ$126:AJ$135),))</f>
        <v>0</v>
      </c>
      <c r="AL26" s="119">
        <f>IF($C$10="OMSØKT PROSJEKT",SUMIF('(1) Detaljerte budsjetter'!$E$6:$E$16,Sensitivitet!$B$26,'(1) Detaljerte budsjetter'!AK$6:AK$16),IF($C$10="Totalprosjektet",SUMIF('(1) Detaljerte budsjetter'!$E$6:$E$16,Sensitivitet!$B$26,'(1) Detaljerte budsjetter'!AK$6:AK$16)-SUMIF('(1) Detaljerte budsjetter'!$E$126:$E$135,Sensitivitet!$B$26,'(1) Detaljerte budsjetter'!AK$126:AK$135),))</f>
        <v>0</v>
      </c>
      <c r="AM26" s="119">
        <f>IF($C$10="OMSØKT PROSJEKT",SUMIF('(1) Detaljerte budsjetter'!$E$6:$E$16,Sensitivitet!$B$26,'(1) Detaljerte budsjetter'!AL$6:AL$16),IF($C$10="Totalprosjektet",SUMIF('(1) Detaljerte budsjetter'!$E$6:$E$16,Sensitivitet!$B$26,'(1) Detaljerte budsjetter'!AL$6:AL$16)-SUMIF('(1) Detaljerte budsjetter'!$E$126:$E$135,Sensitivitet!$B$26,'(1) Detaljerte budsjetter'!AL$126:AL$135),))</f>
        <v>0</v>
      </c>
      <c r="AN26" s="119">
        <f>IF($C$10="OMSØKT PROSJEKT",SUMIF('(1) Detaljerte budsjetter'!$E$6:$E$16,Sensitivitet!$B$26,'(1) Detaljerte budsjetter'!AM$6:AM$16),IF($C$10="Totalprosjektet",SUMIF('(1) Detaljerte budsjetter'!$E$6:$E$16,Sensitivitet!$B$26,'(1) Detaljerte budsjetter'!AM$6:AM$16)-SUMIF('(1) Detaljerte budsjetter'!$E$126:$E$135,Sensitivitet!$B$26,'(1) Detaljerte budsjetter'!AM$126:AM$135),))</f>
        <v>0</v>
      </c>
      <c r="AO26" s="119">
        <f>IF($C$10="OMSØKT PROSJEKT",SUMIF('(1) Detaljerte budsjetter'!$E$6:$E$16,Sensitivitet!$B$26,'(1) Detaljerte budsjetter'!AN$6:AN$16),IF($C$10="Totalprosjektet",SUMIF('(1) Detaljerte budsjetter'!$E$6:$E$16,Sensitivitet!$B$26,'(1) Detaljerte budsjetter'!AN$6:AN$16)-SUMIF('(1) Detaljerte budsjetter'!$E$126:$E$135,Sensitivitet!$B$26,'(1) Detaljerte budsjetter'!AN$126:AN$135),))</f>
        <v>0</v>
      </c>
      <c r="AP26" s="119">
        <f>IF($C$10="OMSØKT PROSJEKT",SUMIF('(1) Detaljerte budsjetter'!$E$6:$E$16,Sensitivitet!$B$26,'(1) Detaljerte budsjetter'!AO$6:AO$16),IF($C$10="Totalprosjektet",SUMIF('(1) Detaljerte budsjetter'!$E$6:$E$16,Sensitivitet!$B$26,'(1) Detaljerte budsjetter'!AO$6:AO$16)-SUMIF('(1) Detaljerte budsjetter'!$E$126:$E$135,Sensitivitet!$B$26,'(1) Detaljerte budsjetter'!AO$126:AO$135),))</f>
        <v>0</v>
      </c>
      <c r="AQ26" s="119">
        <f>IF($C$10="OMSØKT PROSJEKT",SUMIF('(1) Detaljerte budsjetter'!$E$6:$E$16,Sensitivitet!$B$26,'(1) Detaljerte budsjetter'!AP$6:AP$16),IF($C$10="Totalprosjektet",SUMIF('(1) Detaljerte budsjetter'!$E$6:$E$16,Sensitivitet!$B$26,'(1) Detaljerte budsjetter'!AP$6:AP$16)-SUMIF('(1) Detaljerte budsjetter'!$E$126:$E$135,Sensitivitet!$B$26,'(1) Detaljerte budsjetter'!AP$126:AP$135),))</f>
        <v>0</v>
      </c>
      <c r="AR26" s="119">
        <f>IF($C$10="OMSØKT PROSJEKT",SUMIF('(1) Detaljerte budsjetter'!$E$6:$E$16,Sensitivitet!$B$26,'(1) Detaljerte budsjetter'!AQ$6:AQ$16),IF($C$10="Totalprosjektet",SUMIF('(1) Detaljerte budsjetter'!$E$6:$E$16,Sensitivitet!$B$26,'(1) Detaljerte budsjetter'!AQ$6:AQ$16)-SUMIF('(1) Detaljerte budsjetter'!$E$126:$E$135,Sensitivitet!$B$26,'(1) Detaljerte budsjetter'!AQ$126:AQ$135),))</f>
        <v>0</v>
      </c>
      <c r="AS26" s="119">
        <f>IF($C$10="OMSØKT PROSJEKT",SUMIF('(1) Detaljerte budsjetter'!$E$6:$E$16,Sensitivitet!$B$26,'(1) Detaljerte budsjetter'!AR$6:AR$16),IF($C$10="Totalprosjektet",SUMIF('(1) Detaljerte budsjetter'!$E$6:$E$16,Sensitivitet!$B$26,'(1) Detaljerte budsjetter'!AR$6:AR$16)-SUMIF('(1) Detaljerte budsjetter'!$E$126:$E$135,Sensitivitet!$B$26,'(1) Detaljerte budsjetter'!AR$126:AR$135),))</f>
        <v>0</v>
      </c>
      <c r="AT26" s="119">
        <f>IF($C$10="OMSØKT PROSJEKT",SUMIF('(1) Detaljerte budsjetter'!$E$6:$E$16,Sensitivitet!$B$26,'(1) Detaljerte budsjetter'!AS$6:AS$16),IF($C$10="Totalprosjektet",SUMIF('(1) Detaljerte budsjetter'!$E$6:$E$16,Sensitivitet!$B$26,'(1) Detaljerte budsjetter'!AS$6:AS$16)-SUMIF('(1) Detaljerte budsjetter'!$E$126:$E$135,Sensitivitet!$B$26,'(1) Detaljerte budsjetter'!AS$126:AS$135),))</f>
        <v>0</v>
      </c>
      <c r="AU26" s="119">
        <f>IF($C$10="OMSØKT PROSJEKT",SUMIF('(1) Detaljerte budsjetter'!$E$6:$E$16,Sensitivitet!$B$26,'(1) Detaljerte budsjetter'!AT$6:AT$16),IF($C$10="Totalprosjektet",SUMIF('(1) Detaljerte budsjetter'!$E$6:$E$16,Sensitivitet!$B$26,'(1) Detaljerte budsjetter'!AT$6:AT$16)-SUMIF('(1) Detaljerte budsjetter'!$E$126:$E$135,Sensitivitet!$B$26,'(1) Detaljerte budsjetter'!AT$126:AT$135),))</f>
        <v>0</v>
      </c>
      <c r="AV26" s="119">
        <f>IF($C$10="OMSØKT PROSJEKT",SUMIF('(1) Detaljerte budsjetter'!$E$6:$E$16,Sensitivitet!$B$26,'(1) Detaljerte budsjetter'!AU$6:AU$16),IF($C$10="Totalprosjektet",SUMIF('(1) Detaljerte budsjetter'!$E$6:$E$16,Sensitivitet!$B$26,'(1) Detaljerte budsjetter'!AU$6:AU$16)-SUMIF('(1) Detaljerte budsjetter'!$E$126:$E$135,Sensitivitet!$B$26,'(1) Detaljerte budsjetter'!AU$126:AU$135),))</f>
        <v>0</v>
      </c>
    </row>
    <row r="27" spans="2:48" x14ac:dyDescent="0.25">
      <c r="B27" s="23"/>
      <c r="C27" s="120" t="s">
        <v>138</v>
      </c>
      <c r="D27" s="121" t="s">
        <v>139</v>
      </c>
      <c r="E27" s="122">
        <f>$C$13</f>
        <v>0</v>
      </c>
      <c r="G27" s="56">
        <v>2</v>
      </c>
      <c r="I27" s="119">
        <f>I26*(1+$E$27)</f>
        <v>0</v>
      </c>
      <c r="J27" s="119">
        <f t="shared" ref="J27:AV27" si="3">J26*(1+$E$27)</f>
        <v>0</v>
      </c>
      <c r="K27" s="119">
        <f t="shared" si="3"/>
        <v>0</v>
      </c>
      <c r="L27" s="119">
        <f t="shared" si="3"/>
        <v>0</v>
      </c>
      <c r="M27" s="119">
        <f t="shared" si="3"/>
        <v>0</v>
      </c>
      <c r="N27" s="119">
        <f t="shared" si="3"/>
        <v>0</v>
      </c>
      <c r="O27" s="119">
        <f t="shared" si="3"/>
        <v>0</v>
      </c>
      <c r="P27" s="119">
        <f t="shared" si="3"/>
        <v>0</v>
      </c>
      <c r="Q27" s="119">
        <f t="shared" si="3"/>
        <v>0</v>
      </c>
      <c r="R27" s="119">
        <f t="shared" si="3"/>
        <v>0</v>
      </c>
      <c r="S27" s="119">
        <f t="shared" si="3"/>
        <v>0</v>
      </c>
      <c r="T27" s="119">
        <f t="shared" si="3"/>
        <v>0</v>
      </c>
      <c r="U27" s="119">
        <f t="shared" si="3"/>
        <v>0</v>
      </c>
      <c r="V27" s="119">
        <f t="shared" si="3"/>
        <v>0</v>
      </c>
      <c r="W27" s="119">
        <f t="shared" si="3"/>
        <v>0</v>
      </c>
      <c r="X27" s="119">
        <f t="shared" si="3"/>
        <v>0</v>
      </c>
      <c r="Y27" s="119">
        <f t="shared" si="3"/>
        <v>0</v>
      </c>
      <c r="Z27" s="119">
        <f t="shared" si="3"/>
        <v>0</v>
      </c>
      <c r="AA27" s="119">
        <f t="shared" si="3"/>
        <v>0</v>
      </c>
      <c r="AB27" s="119">
        <f t="shared" si="3"/>
        <v>0</v>
      </c>
      <c r="AC27" s="119">
        <f t="shared" si="3"/>
        <v>0</v>
      </c>
      <c r="AD27" s="119">
        <f t="shared" si="3"/>
        <v>0</v>
      </c>
      <c r="AE27" s="119">
        <f t="shared" si="3"/>
        <v>0</v>
      </c>
      <c r="AF27" s="119">
        <f t="shared" si="3"/>
        <v>0</v>
      </c>
      <c r="AG27" s="119">
        <f t="shared" si="3"/>
        <v>0</v>
      </c>
      <c r="AH27" s="119">
        <f t="shared" si="3"/>
        <v>0</v>
      </c>
      <c r="AI27" s="119">
        <f t="shared" si="3"/>
        <v>0</v>
      </c>
      <c r="AJ27" s="119">
        <f t="shared" si="3"/>
        <v>0</v>
      </c>
      <c r="AK27" s="119">
        <f t="shared" si="3"/>
        <v>0</v>
      </c>
      <c r="AL27" s="119">
        <f t="shared" si="3"/>
        <v>0</v>
      </c>
      <c r="AM27" s="119">
        <f t="shared" si="3"/>
        <v>0</v>
      </c>
      <c r="AN27" s="119">
        <f t="shared" si="3"/>
        <v>0</v>
      </c>
      <c r="AO27" s="119">
        <f t="shared" si="3"/>
        <v>0</v>
      </c>
      <c r="AP27" s="119">
        <f t="shared" si="3"/>
        <v>0</v>
      </c>
      <c r="AQ27" s="119">
        <f t="shared" si="3"/>
        <v>0</v>
      </c>
      <c r="AR27" s="119">
        <f t="shared" si="3"/>
        <v>0</v>
      </c>
      <c r="AS27" s="119">
        <f t="shared" si="3"/>
        <v>0</v>
      </c>
      <c r="AT27" s="119">
        <f t="shared" si="3"/>
        <v>0</v>
      </c>
      <c r="AU27" s="119">
        <f t="shared" si="3"/>
        <v>0</v>
      </c>
      <c r="AV27" s="119">
        <f t="shared" si="3"/>
        <v>0</v>
      </c>
    </row>
    <row r="28" spans="2:48" x14ac:dyDescent="0.25">
      <c r="B28" s="23"/>
      <c r="C28" s="123" t="s">
        <v>140</v>
      </c>
      <c r="D28" s="121" t="s">
        <v>139</v>
      </c>
      <c r="E28" s="124"/>
      <c r="G28" s="56" t="s">
        <v>140</v>
      </c>
      <c r="I28" s="119">
        <f>I26*(1+$E$28)</f>
        <v>0</v>
      </c>
      <c r="J28" s="119">
        <f t="shared" ref="J28:AV28" si="4">J26*(1+$E$28)</f>
        <v>0</v>
      </c>
      <c r="K28" s="119">
        <f t="shared" si="4"/>
        <v>0</v>
      </c>
      <c r="L28" s="119">
        <f t="shared" si="4"/>
        <v>0</v>
      </c>
      <c r="M28" s="119">
        <f t="shared" si="4"/>
        <v>0</v>
      </c>
      <c r="N28" s="119">
        <f t="shared" si="4"/>
        <v>0</v>
      </c>
      <c r="O28" s="119">
        <f t="shared" si="4"/>
        <v>0</v>
      </c>
      <c r="P28" s="119">
        <f t="shared" si="4"/>
        <v>0</v>
      </c>
      <c r="Q28" s="119">
        <f t="shared" si="4"/>
        <v>0</v>
      </c>
      <c r="R28" s="119">
        <f t="shared" si="4"/>
        <v>0</v>
      </c>
      <c r="S28" s="119">
        <f t="shared" si="4"/>
        <v>0</v>
      </c>
      <c r="T28" s="119">
        <f t="shared" si="4"/>
        <v>0</v>
      </c>
      <c r="U28" s="119">
        <f t="shared" si="4"/>
        <v>0</v>
      </c>
      <c r="V28" s="119">
        <f t="shared" si="4"/>
        <v>0</v>
      </c>
      <c r="W28" s="119">
        <f t="shared" si="4"/>
        <v>0</v>
      </c>
      <c r="X28" s="119">
        <f t="shared" si="4"/>
        <v>0</v>
      </c>
      <c r="Y28" s="119">
        <f t="shared" si="4"/>
        <v>0</v>
      </c>
      <c r="Z28" s="119">
        <f t="shared" si="4"/>
        <v>0</v>
      </c>
      <c r="AA28" s="119">
        <f t="shared" si="4"/>
        <v>0</v>
      </c>
      <c r="AB28" s="119">
        <f t="shared" si="4"/>
        <v>0</v>
      </c>
      <c r="AC28" s="119">
        <f t="shared" si="4"/>
        <v>0</v>
      </c>
      <c r="AD28" s="119">
        <f t="shared" si="4"/>
        <v>0</v>
      </c>
      <c r="AE28" s="119">
        <f t="shared" si="4"/>
        <v>0</v>
      </c>
      <c r="AF28" s="119">
        <f t="shared" si="4"/>
        <v>0</v>
      </c>
      <c r="AG28" s="119">
        <f t="shared" si="4"/>
        <v>0</v>
      </c>
      <c r="AH28" s="119">
        <f t="shared" si="4"/>
        <v>0</v>
      </c>
      <c r="AI28" s="119">
        <f t="shared" si="4"/>
        <v>0</v>
      </c>
      <c r="AJ28" s="119">
        <f t="shared" si="4"/>
        <v>0</v>
      </c>
      <c r="AK28" s="119">
        <f t="shared" si="4"/>
        <v>0</v>
      </c>
      <c r="AL28" s="119">
        <f t="shared" si="4"/>
        <v>0</v>
      </c>
      <c r="AM28" s="119">
        <f t="shared" si="4"/>
        <v>0</v>
      </c>
      <c r="AN28" s="119">
        <f t="shared" si="4"/>
        <v>0</v>
      </c>
      <c r="AO28" s="119">
        <f t="shared" si="4"/>
        <v>0</v>
      </c>
      <c r="AP28" s="119">
        <f t="shared" si="4"/>
        <v>0</v>
      </c>
      <c r="AQ28" s="119">
        <f t="shared" si="4"/>
        <v>0</v>
      </c>
      <c r="AR28" s="119">
        <f t="shared" si="4"/>
        <v>0</v>
      </c>
      <c r="AS28" s="119">
        <f t="shared" si="4"/>
        <v>0</v>
      </c>
      <c r="AT28" s="119">
        <f t="shared" si="4"/>
        <v>0</v>
      </c>
      <c r="AU28" s="119">
        <f t="shared" si="4"/>
        <v>0</v>
      </c>
      <c r="AV28" s="119">
        <f t="shared" si="4"/>
        <v>0</v>
      </c>
    </row>
    <row r="29" spans="2:48" x14ac:dyDescent="0.25">
      <c r="D29" s="121"/>
      <c r="G29" s="56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</row>
    <row r="30" spans="2:48" hidden="1" outlineLevel="1" x14ac:dyDescent="0.25">
      <c r="B30" s="134" t="s">
        <v>155</v>
      </c>
      <c r="C30" s="118" t="s">
        <v>137</v>
      </c>
      <c r="D30" s="125"/>
      <c r="E30" s="9"/>
      <c r="F30" s="9"/>
      <c r="G30" s="126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</row>
    <row r="31" spans="2:48" hidden="1" outlineLevel="1" x14ac:dyDescent="0.25">
      <c r="C31" s="120" t="s">
        <v>138</v>
      </c>
      <c r="D31" s="121" t="s">
        <v>139</v>
      </c>
      <c r="E31" s="122"/>
      <c r="G31" s="56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2:48" hidden="1" outlineLevel="1" x14ac:dyDescent="0.25">
      <c r="C32" s="123" t="s">
        <v>140</v>
      </c>
      <c r="D32" s="121" t="s">
        <v>139</v>
      </c>
      <c r="E32" s="124"/>
      <c r="G32" s="56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2:48" hidden="1" outlineLevel="1" x14ac:dyDescent="0.25">
      <c r="D33" s="121"/>
      <c r="G33" s="56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2:48" hidden="1" outlineLevel="1" x14ac:dyDescent="0.25">
      <c r="B34" s="134" t="s">
        <v>155</v>
      </c>
      <c r="C34" s="118" t="s">
        <v>137</v>
      </c>
      <c r="D34" s="125"/>
      <c r="E34" s="9"/>
      <c r="F34" s="9"/>
      <c r="G34" s="126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2:48" hidden="1" outlineLevel="1" x14ac:dyDescent="0.25">
      <c r="C35" s="120" t="s">
        <v>138</v>
      </c>
      <c r="D35" s="121" t="s">
        <v>139</v>
      </c>
      <c r="E35" s="122"/>
      <c r="G35" s="56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2:48" hidden="1" outlineLevel="1" x14ac:dyDescent="0.25">
      <c r="C36" s="123" t="s">
        <v>140</v>
      </c>
      <c r="D36" s="121" t="s">
        <v>139</v>
      </c>
      <c r="E36" s="124"/>
      <c r="G36" s="56"/>
      <c r="I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2:48" hidden="1" outlineLevel="1" x14ac:dyDescent="0.25">
      <c r="D37" s="121"/>
      <c r="G37" s="56"/>
      <c r="I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2:48" collapsed="1" x14ac:dyDescent="0.25">
      <c r="D38" s="121"/>
      <c r="G38" s="56"/>
      <c r="I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2:48" x14ac:dyDescent="0.25">
      <c r="D39" s="121"/>
      <c r="G39" s="56"/>
      <c r="I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2:48" x14ac:dyDescent="0.25">
      <c r="B40" s="5" t="s">
        <v>2</v>
      </c>
      <c r="D40" s="121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2:48" x14ac:dyDescent="0.25">
      <c r="B41" s="117" t="s">
        <v>142</v>
      </c>
      <c r="C41" s="118" t="s">
        <v>137</v>
      </c>
      <c r="D41" s="125"/>
      <c r="E41" s="9"/>
      <c r="F41" s="9"/>
      <c r="G41" s="126"/>
      <c r="I41" s="119">
        <f>IF($C$10="OMSØKT PROSJEKT",SUMIF('(1) Detaljerte budsjetter'!$E$20:$E$40,Sensitivitet!$B$41,'(1) Detaljerte budsjetter'!H$20:H$40),IF($C$10="Totalprosjektet",SUMIF('(1) Detaljerte budsjetter'!$E$20:$E$40,Sensitivitet!$B$41,'(1) Detaljerte budsjetter'!H$20:H$40)-SUMIF('(1) Detaljerte budsjetter'!$E$139:$E$158,Sensitivitet!$B$41,'(1) Detaljerte budsjetter'!H$139:H$158),))</f>
        <v>0</v>
      </c>
      <c r="J41" s="119">
        <f>IF($C$10="OMSØKT PROSJEKT",SUMIF('(1) Detaljerte budsjetter'!$E$20:$E$40,Sensitivitet!$B$41,'(1) Detaljerte budsjetter'!I$20:I$40),IF($C$10="Totalprosjektet",SUMIF('(1) Detaljerte budsjetter'!$E$20:$E$40,Sensitivitet!$B$41,'(1) Detaljerte budsjetter'!I$20:I$40)-SUMIF('(1) Detaljerte budsjetter'!$E$139:$E$158,Sensitivitet!$B$41,'(1) Detaljerte budsjetter'!I$139:I$158),))</f>
        <v>0</v>
      </c>
      <c r="K41" s="119">
        <f>IF($C$10="OMSØKT PROSJEKT",SUMIF('(1) Detaljerte budsjetter'!$E$20:$E$40,Sensitivitet!$B$41,'(1) Detaljerte budsjetter'!J$20:J$40),IF($C$10="Totalprosjektet",SUMIF('(1) Detaljerte budsjetter'!$E$20:$E$40,Sensitivitet!$B$41,'(1) Detaljerte budsjetter'!J$20:J$40)-SUMIF('(1) Detaljerte budsjetter'!$E$139:$E$158,Sensitivitet!$B$41,'(1) Detaljerte budsjetter'!J$139:J$158),))</f>
        <v>0</v>
      </c>
      <c r="L41" s="119">
        <f>IF($C$10="OMSØKT PROSJEKT",SUMIF('(1) Detaljerte budsjetter'!$E$20:$E$40,Sensitivitet!$B$41,'(1) Detaljerte budsjetter'!K$20:K$40),IF($C$10="Totalprosjektet",SUMIF('(1) Detaljerte budsjetter'!$E$20:$E$40,Sensitivitet!$B$41,'(1) Detaljerte budsjetter'!K$20:K$40)-SUMIF('(1) Detaljerte budsjetter'!$E$139:$E$158,Sensitivitet!$B$41,'(1) Detaljerte budsjetter'!K$139:K$158),))</f>
        <v>0</v>
      </c>
      <c r="M41" s="119">
        <f>IF($C$10="OMSØKT PROSJEKT",SUMIF('(1) Detaljerte budsjetter'!$E$20:$E$40,Sensitivitet!$B$41,'(1) Detaljerte budsjetter'!L$20:L$40),IF($C$10="Totalprosjektet",SUMIF('(1) Detaljerte budsjetter'!$E$20:$E$40,Sensitivitet!$B$41,'(1) Detaljerte budsjetter'!L$20:L$40)-SUMIF('(1) Detaljerte budsjetter'!$E$139:$E$158,Sensitivitet!$B$41,'(1) Detaljerte budsjetter'!L$139:L$158),))</f>
        <v>0</v>
      </c>
      <c r="N41" s="119">
        <f>IF($C$10="OMSØKT PROSJEKT",SUMIF('(1) Detaljerte budsjetter'!$E$20:$E$40,Sensitivitet!$B$41,'(1) Detaljerte budsjetter'!M$20:M$40),IF($C$10="Totalprosjektet",SUMIF('(1) Detaljerte budsjetter'!$E$20:$E$40,Sensitivitet!$B$41,'(1) Detaljerte budsjetter'!M$20:M$40)-SUMIF('(1) Detaljerte budsjetter'!$E$139:$E$158,Sensitivitet!$B$41,'(1) Detaljerte budsjetter'!M$139:M$158),))</f>
        <v>0</v>
      </c>
      <c r="O41" s="119">
        <f>IF($C$10="OMSØKT PROSJEKT",SUMIF('(1) Detaljerte budsjetter'!$E$20:$E$40,Sensitivitet!$B$41,'(1) Detaljerte budsjetter'!N$20:N$40),IF($C$10="Totalprosjektet",SUMIF('(1) Detaljerte budsjetter'!$E$20:$E$40,Sensitivitet!$B$41,'(1) Detaljerte budsjetter'!N$20:N$40)-SUMIF('(1) Detaljerte budsjetter'!$E$139:$E$158,Sensitivitet!$B$41,'(1) Detaljerte budsjetter'!N$139:N$158),))</f>
        <v>0</v>
      </c>
      <c r="P41" s="119">
        <f>IF($C$10="OMSØKT PROSJEKT",SUMIF('(1) Detaljerte budsjetter'!$E$20:$E$40,Sensitivitet!$B$41,'(1) Detaljerte budsjetter'!O$20:O$40),IF($C$10="Totalprosjektet",SUMIF('(1) Detaljerte budsjetter'!$E$20:$E$40,Sensitivitet!$B$41,'(1) Detaljerte budsjetter'!O$20:O$40)-SUMIF('(1) Detaljerte budsjetter'!$E$139:$E$158,Sensitivitet!$B$41,'(1) Detaljerte budsjetter'!O$139:O$158),))</f>
        <v>0</v>
      </c>
      <c r="Q41" s="119">
        <f>IF($C$10="OMSØKT PROSJEKT",SUMIF('(1) Detaljerte budsjetter'!$E$20:$E$40,Sensitivitet!$B$41,'(1) Detaljerte budsjetter'!P$20:P$40),IF($C$10="Totalprosjektet",SUMIF('(1) Detaljerte budsjetter'!$E$20:$E$40,Sensitivitet!$B$41,'(1) Detaljerte budsjetter'!P$20:P$40)-SUMIF('(1) Detaljerte budsjetter'!$E$139:$E$158,Sensitivitet!$B$41,'(1) Detaljerte budsjetter'!P$139:P$158),))</f>
        <v>0</v>
      </c>
      <c r="R41" s="119">
        <f>IF($C$10="OMSØKT PROSJEKT",SUMIF('(1) Detaljerte budsjetter'!$E$20:$E$40,Sensitivitet!$B$41,'(1) Detaljerte budsjetter'!Q$20:Q$40),IF($C$10="Totalprosjektet",SUMIF('(1) Detaljerte budsjetter'!$E$20:$E$40,Sensitivitet!$B$41,'(1) Detaljerte budsjetter'!Q$20:Q$40)-SUMIF('(1) Detaljerte budsjetter'!$E$139:$E$158,Sensitivitet!$B$41,'(1) Detaljerte budsjetter'!Q$139:Q$158),))</f>
        <v>0</v>
      </c>
      <c r="S41" s="119">
        <f>IF($C$10="OMSØKT PROSJEKT",SUMIF('(1) Detaljerte budsjetter'!$E$20:$E$40,Sensitivitet!$B$41,'(1) Detaljerte budsjetter'!R$20:R$40),IF($C$10="Totalprosjektet",SUMIF('(1) Detaljerte budsjetter'!$E$20:$E$40,Sensitivitet!$B$41,'(1) Detaljerte budsjetter'!R$20:R$40)-SUMIF('(1) Detaljerte budsjetter'!$E$139:$E$158,Sensitivitet!$B$41,'(1) Detaljerte budsjetter'!R$139:R$158),))</f>
        <v>0</v>
      </c>
      <c r="T41" s="119">
        <f>IF($C$10="OMSØKT PROSJEKT",SUMIF('(1) Detaljerte budsjetter'!$E$20:$E$40,Sensitivitet!$B$41,'(1) Detaljerte budsjetter'!S$20:S$40),IF($C$10="Totalprosjektet",SUMIF('(1) Detaljerte budsjetter'!$E$20:$E$40,Sensitivitet!$B$41,'(1) Detaljerte budsjetter'!S$20:S$40)-SUMIF('(1) Detaljerte budsjetter'!$E$139:$E$158,Sensitivitet!$B$41,'(1) Detaljerte budsjetter'!S$139:S$158),))</f>
        <v>0</v>
      </c>
      <c r="U41" s="119">
        <f>IF($C$10="OMSØKT PROSJEKT",SUMIF('(1) Detaljerte budsjetter'!$E$20:$E$40,Sensitivitet!$B$41,'(1) Detaljerte budsjetter'!T$20:T$40),IF($C$10="Totalprosjektet",SUMIF('(1) Detaljerte budsjetter'!$E$20:$E$40,Sensitivitet!$B$41,'(1) Detaljerte budsjetter'!T$20:T$40)-SUMIF('(1) Detaljerte budsjetter'!$E$139:$E$158,Sensitivitet!$B$41,'(1) Detaljerte budsjetter'!T$139:T$158),))</f>
        <v>0</v>
      </c>
      <c r="V41" s="119">
        <f>IF($C$10="OMSØKT PROSJEKT",SUMIF('(1) Detaljerte budsjetter'!$E$20:$E$40,Sensitivitet!$B$41,'(1) Detaljerte budsjetter'!U$20:U$40),IF($C$10="Totalprosjektet",SUMIF('(1) Detaljerte budsjetter'!$E$20:$E$40,Sensitivitet!$B$41,'(1) Detaljerte budsjetter'!U$20:U$40)-SUMIF('(1) Detaljerte budsjetter'!$E$139:$E$158,Sensitivitet!$B$41,'(1) Detaljerte budsjetter'!U$139:U$158),))</f>
        <v>0</v>
      </c>
      <c r="W41" s="119">
        <f>IF($C$10="OMSØKT PROSJEKT",SUMIF('(1) Detaljerte budsjetter'!$E$20:$E$40,Sensitivitet!$B$41,'(1) Detaljerte budsjetter'!V$20:V$40),IF($C$10="Totalprosjektet",SUMIF('(1) Detaljerte budsjetter'!$E$20:$E$40,Sensitivitet!$B$41,'(1) Detaljerte budsjetter'!V$20:V$40)-SUMIF('(1) Detaljerte budsjetter'!$E$139:$E$158,Sensitivitet!$B$41,'(1) Detaljerte budsjetter'!V$139:V$158),))</f>
        <v>0</v>
      </c>
      <c r="X41" s="119">
        <f>IF($C$10="OMSØKT PROSJEKT",SUMIF('(1) Detaljerte budsjetter'!$E$20:$E$40,Sensitivitet!$B$41,'(1) Detaljerte budsjetter'!W$20:W$40),IF($C$10="Totalprosjektet",SUMIF('(1) Detaljerte budsjetter'!$E$20:$E$40,Sensitivitet!$B$41,'(1) Detaljerte budsjetter'!W$20:W$40)-SUMIF('(1) Detaljerte budsjetter'!$E$139:$E$158,Sensitivitet!$B$41,'(1) Detaljerte budsjetter'!W$139:W$158),))</f>
        <v>0</v>
      </c>
      <c r="Y41" s="119">
        <f>IF($C$10="OMSØKT PROSJEKT",SUMIF('(1) Detaljerte budsjetter'!$E$20:$E$40,Sensitivitet!$B$41,'(1) Detaljerte budsjetter'!X$20:X$40),IF($C$10="Totalprosjektet",SUMIF('(1) Detaljerte budsjetter'!$E$20:$E$40,Sensitivitet!$B$41,'(1) Detaljerte budsjetter'!X$20:X$40)-SUMIF('(1) Detaljerte budsjetter'!$E$139:$E$158,Sensitivitet!$B$41,'(1) Detaljerte budsjetter'!X$139:X$158),))</f>
        <v>0</v>
      </c>
      <c r="Z41" s="119">
        <f>IF($C$10="OMSØKT PROSJEKT",SUMIF('(1) Detaljerte budsjetter'!$E$20:$E$40,Sensitivitet!$B$41,'(1) Detaljerte budsjetter'!Y$20:Y$40),IF($C$10="Totalprosjektet",SUMIF('(1) Detaljerte budsjetter'!$E$20:$E$40,Sensitivitet!$B$41,'(1) Detaljerte budsjetter'!Y$20:Y$40)-SUMIF('(1) Detaljerte budsjetter'!$E$139:$E$158,Sensitivitet!$B$41,'(1) Detaljerte budsjetter'!Y$139:Y$158),))</f>
        <v>0</v>
      </c>
      <c r="AA41" s="119">
        <f>IF($C$10="OMSØKT PROSJEKT",SUMIF('(1) Detaljerte budsjetter'!$E$20:$E$40,Sensitivitet!$B$41,'(1) Detaljerte budsjetter'!Z$20:Z$40),IF($C$10="Totalprosjektet",SUMIF('(1) Detaljerte budsjetter'!$E$20:$E$40,Sensitivitet!$B$41,'(1) Detaljerte budsjetter'!Z$20:Z$40)-SUMIF('(1) Detaljerte budsjetter'!$E$139:$E$158,Sensitivitet!$B$41,'(1) Detaljerte budsjetter'!Z$139:Z$158),))</f>
        <v>0</v>
      </c>
      <c r="AB41" s="119">
        <f>IF($C$10="OMSØKT PROSJEKT",SUMIF('(1) Detaljerte budsjetter'!$E$20:$E$40,Sensitivitet!$B$41,'(1) Detaljerte budsjetter'!AA$20:AA$40),IF($C$10="Totalprosjektet",SUMIF('(1) Detaljerte budsjetter'!$E$20:$E$40,Sensitivitet!$B$41,'(1) Detaljerte budsjetter'!AA$20:AA$40)-SUMIF('(1) Detaljerte budsjetter'!$E$139:$E$158,Sensitivitet!$B$41,'(1) Detaljerte budsjetter'!AA$139:AA$158),))</f>
        <v>0</v>
      </c>
      <c r="AC41" s="119">
        <f>IF($C$10="OMSØKT PROSJEKT",SUMIF('(1) Detaljerte budsjetter'!$E$20:$E$40,Sensitivitet!$B$41,'(1) Detaljerte budsjetter'!AB$20:AB$40),IF($C$10="Totalprosjektet",SUMIF('(1) Detaljerte budsjetter'!$E$20:$E$40,Sensitivitet!$B$41,'(1) Detaljerte budsjetter'!AB$20:AB$40)-SUMIF('(1) Detaljerte budsjetter'!$E$139:$E$158,Sensitivitet!$B$41,'(1) Detaljerte budsjetter'!AB$139:AB$158),))</f>
        <v>0</v>
      </c>
      <c r="AD41" s="119">
        <f>IF($C$10="OMSØKT PROSJEKT",SUMIF('(1) Detaljerte budsjetter'!$E$20:$E$40,Sensitivitet!$B$41,'(1) Detaljerte budsjetter'!AC$20:AC$40),IF($C$10="Totalprosjektet",SUMIF('(1) Detaljerte budsjetter'!$E$20:$E$40,Sensitivitet!$B$41,'(1) Detaljerte budsjetter'!AC$20:AC$40)-SUMIF('(1) Detaljerte budsjetter'!$E$139:$E$158,Sensitivitet!$B$41,'(1) Detaljerte budsjetter'!AC$139:AC$158),))</f>
        <v>0</v>
      </c>
      <c r="AE41" s="119">
        <f>IF($C$10="OMSØKT PROSJEKT",SUMIF('(1) Detaljerte budsjetter'!$E$20:$E$40,Sensitivitet!$B$41,'(1) Detaljerte budsjetter'!AD$20:AD$40),IF($C$10="Totalprosjektet",SUMIF('(1) Detaljerte budsjetter'!$E$20:$E$40,Sensitivitet!$B$41,'(1) Detaljerte budsjetter'!AD$20:AD$40)-SUMIF('(1) Detaljerte budsjetter'!$E$139:$E$158,Sensitivitet!$B$41,'(1) Detaljerte budsjetter'!AD$139:AD$158),))</f>
        <v>0</v>
      </c>
      <c r="AF41" s="119">
        <f>IF($C$10="OMSØKT PROSJEKT",SUMIF('(1) Detaljerte budsjetter'!$E$20:$E$40,Sensitivitet!$B$41,'(1) Detaljerte budsjetter'!AE$20:AE$40),IF($C$10="Totalprosjektet",SUMIF('(1) Detaljerte budsjetter'!$E$20:$E$40,Sensitivitet!$B$41,'(1) Detaljerte budsjetter'!AE$20:AE$40)-SUMIF('(1) Detaljerte budsjetter'!$E$139:$E$158,Sensitivitet!$B$41,'(1) Detaljerte budsjetter'!AE$139:AE$158),))</f>
        <v>0</v>
      </c>
      <c r="AG41" s="119">
        <f>IF($C$10="OMSØKT PROSJEKT",SUMIF('(1) Detaljerte budsjetter'!$E$20:$E$40,Sensitivitet!$B$41,'(1) Detaljerte budsjetter'!AF$20:AF$40),IF($C$10="Totalprosjektet",SUMIF('(1) Detaljerte budsjetter'!$E$20:$E$40,Sensitivitet!$B$41,'(1) Detaljerte budsjetter'!AF$20:AF$40)-SUMIF('(1) Detaljerte budsjetter'!$E$139:$E$158,Sensitivitet!$B$41,'(1) Detaljerte budsjetter'!AF$139:AF$158),))</f>
        <v>0</v>
      </c>
      <c r="AH41" s="119">
        <f>IF($C$10="OMSØKT PROSJEKT",SUMIF('(1) Detaljerte budsjetter'!$E$20:$E$40,Sensitivitet!$B$41,'(1) Detaljerte budsjetter'!AG$20:AG$40),IF($C$10="Totalprosjektet",SUMIF('(1) Detaljerte budsjetter'!$E$20:$E$40,Sensitivitet!$B$41,'(1) Detaljerte budsjetter'!AG$20:AG$40)-SUMIF('(1) Detaljerte budsjetter'!$E$139:$E$158,Sensitivitet!$B$41,'(1) Detaljerte budsjetter'!AG$139:AG$158),))</f>
        <v>0</v>
      </c>
      <c r="AI41" s="119">
        <f>IF($C$10="OMSØKT PROSJEKT",SUMIF('(1) Detaljerte budsjetter'!$E$20:$E$40,Sensitivitet!$B$41,'(1) Detaljerte budsjetter'!AH$20:AH$40),IF($C$10="Totalprosjektet",SUMIF('(1) Detaljerte budsjetter'!$E$20:$E$40,Sensitivitet!$B$41,'(1) Detaljerte budsjetter'!AH$20:AH$40)-SUMIF('(1) Detaljerte budsjetter'!$E$139:$E$158,Sensitivitet!$B$41,'(1) Detaljerte budsjetter'!AH$139:AH$158),))</f>
        <v>0</v>
      </c>
      <c r="AJ41" s="119">
        <f>IF($C$10="OMSØKT PROSJEKT",SUMIF('(1) Detaljerte budsjetter'!$E$20:$E$40,Sensitivitet!$B$41,'(1) Detaljerte budsjetter'!AI$20:AI$40),IF($C$10="Totalprosjektet",SUMIF('(1) Detaljerte budsjetter'!$E$20:$E$40,Sensitivitet!$B$41,'(1) Detaljerte budsjetter'!AI$20:AI$40)-SUMIF('(1) Detaljerte budsjetter'!$E$139:$E$158,Sensitivitet!$B$41,'(1) Detaljerte budsjetter'!AI$139:AI$158),))</f>
        <v>0</v>
      </c>
      <c r="AK41" s="119">
        <f>IF($C$10="OMSØKT PROSJEKT",SUMIF('(1) Detaljerte budsjetter'!$E$20:$E$40,Sensitivitet!$B$41,'(1) Detaljerte budsjetter'!AJ$20:AJ$40),IF($C$10="Totalprosjektet",SUMIF('(1) Detaljerte budsjetter'!$E$20:$E$40,Sensitivitet!$B$41,'(1) Detaljerte budsjetter'!AJ$20:AJ$40)-SUMIF('(1) Detaljerte budsjetter'!$E$139:$E$158,Sensitivitet!$B$41,'(1) Detaljerte budsjetter'!AJ$139:AJ$158),))</f>
        <v>0</v>
      </c>
      <c r="AL41" s="119">
        <f>IF($C$10="OMSØKT PROSJEKT",SUMIF('(1) Detaljerte budsjetter'!$E$20:$E$40,Sensitivitet!$B$41,'(1) Detaljerte budsjetter'!AK$20:AK$40),IF($C$10="Totalprosjektet",SUMIF('(1) Detaljerte budsjetter'!$E$20:$E$40,Sensitivitet!$B$41,'(1) Detaljerte budsjetter'!AK$20:AK$40)-SUMIF('(1) Detaljerte budsjetter'!$E$139:$E$158,Sensitivitet!$B$41,'(1) Detaljerte budsjetter'!AK$139:AK$158),))</f>
        <v>0</v>
      </c>
      <c r="AM41" s="119">
        <f>IF($C$10="OMSØKT PROSJEKT",SUMIF('(1) Detaljerte budsjetter'!$E$20:$E$40,Sensitivitet!$B$41,'(1) Detaljerte budsjetter'!AL$20:AL$40),IF($C$10="Totalprosjektet",SUMIF('(1) Detaljerte budsjetter'!$E$20:$E$40,Sensitivitet!$B$41,'(1) Detaljerte budsjetter'!AL$20:AL$40)-SUMIF('(1) Detaljerte budsjetter'!$E$139:$E$158,Sensitivitet!$B$41,'(1) Detaljerte budsjetter'!AL$139:AL$158),))</f>
        <v>0</v>
      </c>
      <c r="AN41" s="119">
        <f>IF($C$10="OMSØKT PROSJEKT",SUMIF('(1) Detaljerte budsjetter'!$E$20:$E$40,Sensitivitet!$B$41,'(1) Detaljerte budsjetter'!AM$20:AM$40),IF($C$10="Totalprosjektet",SUMIF('(1) Detaljerte budsjetter'!$E$20:$E$40,Sensitivitet!$B$41,'(1) Detaljerte budsjetter'!AM$20:AM$40)-SUMIF('(1) Detaljerte budsjetter'!$E$139:$E$158,Sensitivitet!$B$41,'(1) Detaljerte budsjetter'!AM$139:AM$158),))</f>
        <v>0</v>
      </c>
      <c r="AO41" s="119">
        <f>IF($C$10="OMSØKT PROSJEKT",SUMIF('(1) Detaljerte budsjetter'!$E$20:$E$40,Sensitivitet!$B$41,'(1) Detaljerte budsjetter'!AN$20:AN$40),IF($C$10="Totalprosjektet",SUMIF('(1) Detaljerte budsjetter'!$E$20:$E$40,Sensitivitet!$B$41,'(1) Detaljerte budsjetter'!AN$20:AN$40)-SUMIF('(1) Detaljerte budsjetter'!$E$139:$E$158,Sensitivitet!$B$41,'(1) Detaljerte budsjetter'!AN$139:AN$158),))</f>
        <v>0</v>
      </c>
      <c r="AP41" s="119">
        <f>IF($C$10="OMSØKT PROSJEKT",SUMIF('(1) Detaljerte budsjetter'!$E$20:$E$40,Sensitivitet!$B$41,'(1) Detaljerte budsjetter'!AO$20:AO$40),IF($C$10="Totalprosjektet",SUMIF('(1) Detaljerte budsjetter'!$E$20:$E$40,Sensitivitet!$B$41,'(1) Detaljerte budsjetter'!AO$20:AO$40)-SUMIF('(1) Detaljerte budsjetter'!$E$139:$E$158,Sensitivitet!$B$41,'(1) Detaljerte budsjetter'!AO$139:AO$158),))</f>
        <v>0</v>
      </c>
      <c r="AQ41" s="119">
        <f>IF($C$10="OMSØKT PROSJEKT",SUMIF('(1) Detaljerte budsjetter'!$E$20:$E$40,Sensitivitet!$B$41,'(1) Detaljerte budsjetter'!AP$20:AP$40),IF($C$10="Totalprosjektet",SUMIF('(1) Detaljerte budsjetter'!$E$20:$E$40,Sensitivitet!$B$41,'(1) Detaljerte budsjetter'!AP$20:AP$40)-SUMIF('(1) Detaljerte budsjetter'!$E$139:$E$158,Sensitivitet!$B$41,'(1) Detaljerte budsjetter'!AP$139:AP$158),))</f>
        <v>0</v>
      </c>
      <c r="AR41" s="119">
        <f>IF($C$10="OMSØKT PROSJEKT",SUMIF('(1) Detaljerte budsjetter'!$E$20:$E$40,Sensitivitet!$B$41,'(1) Detaljerte budsjetter'!AQ$20:AQ$40),IF($C$10="Totalprosjektet",SUMIF('(1) Detaljerte budsjetter'!$E$20:$E$40,Sensitivitet!$B$41,'(1) Detaljerte budsjetter'!AQ$20:AQ$40)-SUMIF('(1) Detaljerte budsjetter'!$E$139:$E$158,Sensitivitet!$B$41,'(1) Detaljerte budsjetter'!AQ$139:AQ$158),))</f>
        <v>0</v>
      </c>
      <c r="AS41" s="119">
        <f>IF($C$10="OMSØKT PROSJEKT",SUMIF('(1) Detaljerte budsjetter'!$E$20:$E$40,Sensitivitet!$B$41,'(1) Detaljerte budsjetter'!AR$20:AR$40),IF($C$10="Totalprosjektet",SUMIF('(1) Detaljerte budsjetter'!$E$20:$E$40,Sensitivitet!$B$41,'(1) Detaljerte budsjetter'!AR$20:AR$40)-SUMIF('(1) Detaljerte budsjetter'!$E$139:$E$158,Sensitivitet!$B$41,'(1) Detaljerte budsjetter'!AR$139:AR$158),))</f>
        <v>0</v>
      </c>
      <c r="AT41" s="119">
        <f>IF($C$10="OMSØKT PROSJEKT",SUMIF('(1) Detaljerte budsjetter'!$E$20:$E$40,Sensitivitet!$B$41,'(1) Detaljerte budsjetter'!AS$20:AS$40),IF($C$10="Totalprosjektet",SUMIF('(1) Detaljerte budsjetter'!$E$20:$E$40,Sensitivitet!$B$41,'(1) Detaljerte budsjetter'!AS$20:AS$40)-SUMIF('(1) Detaljerte budsjetter'!$E$139:$E$158,Sensitivitet!$B$41,'(1) Detaljerte budsjetter'!AS$139:AS$158),))</f>
        <v>0</v>
      </c>
      <c r="AU41" s="119">
        <f>IF($C$10="OMSØKT PROSJEKT",SUMIF('(1) Detaljerte budsjetter'!$E$20:$E$40,Sensitivitet!$B$41,'(1) Detaljerte budsjetter'!AT$20:AT$40),IF($C$10="Totalprosjektet",SUMIF('(1) Detaljerte budsjetter'!$E$20:$E$40,Sensitivitet!$B$41,'(1) Detaljerte budsjetter'!AT$20:AT$40)-SUMIF('(1) Detaljerte budsjetter'!$E$139:$E$158,Sensitivitet!$B$41,'(1) Detaljerte budsjetter'!AT$139:AT$158),))</f>
        <v>0</v>
      </c>
      <c r="AV41" s="119">
        <f>IF($C$10="OMSØKT PROSJEKT",SUMIF('(1) Detaljerte budsjetter'!$E$20:$E$40,Sensitivitet!$B$41,'(1) Detaljerte budsjetter'!AU$20:AU$40),IF($C$10="Totalprosjektet",SUMIF('(1) Detaljerte budsjetter'!$E$20:$E$40,Sensitivitet!$B$41,'(1) Detaljerte budsjetter'!AU$20:AU$40)-SUMIF('(1) Detaljerte budsjetter'!$E$139:$E$158,Sensitivitet!$B$41,'(1) Detaljerte budsjetter'!AU$139:AU$158),))</f>
        <v>0</v>
      </c>
    </row>
    <row r="42" spans="2:48" x14ac:dyDescent="0.25">
      <c r="B42" s="23"/>
      <c r="C42" s="120" t="s">
        <v>138</v>
      </c>
      <c r="D42" s="121" t="s">
        <v>139</v>
      </c>
      <c r="E42" s="122">
        <f>$C$13</f>
        <v>0</v>
      </c>
      <c r="G42" s="56">
        <v>3</v>
      </c>
      <c r="I42" s="119">
        <f t="shared" ref="I42:AV42" si="5">I41*(1+$E$42)</f>
        <v>0</v>
      </c>
      <c r="J42" s="119">
        <f t="shared" si="5"/>
        <v>0</v>
      </c>
      <c r="K42" s="119">
        <f t="shared" si="5"/>
        <v>0</v>
      </c>
      <c r="L42" s="119">
        <f t="shared" si="5"/>
        <v>0</v>
      </c>
      <c r="M42" s="119">
        <f t="shared" si="5"/>
        <v>0</v>
      </c>
      <c r="N42" s="119">
        <f t="shared" si="5"/>
        <v>0</v>
      </c>
      <c r="O42" s="119">
        <f t="shared" si="5"/>
        <v>0</v>
      </c>
      <c r="P42" s="119">
        <f t="shared" si="5"/>
        <v>0</v>
      </c>
      <c r="Q42" s="119">
        <f t="shared" si="5"/>
        <v>0</v>
      </c>
      <c r="R42" s="119">
        <f t="shared" si="5"/>
        <v>0</v>
      </c>
      <c r="S42" s="119">
        <f t="shared" si="5"/>
        <v>0</v>
      </c>
      <c r="T42" s="119">
        <f t="shared" si="5"/>
        <v>0</v>
      </c>
      <c r="U42" s="119">
        <f t="shared" si="5"/>
        <v>0</v>
      </c>
      <c r="V42" s="119">
        <f t="shared" si="5"/>
        <v>0</v>
      </c>
      <c r="W42" s="119">
        <f t="shared" si="5"/>
        <v>0</v>
      </c>
      <c r="X42" s="119">
        <f t="shared" si="5"/>
        <v>0</v>
      </c>
      <c r="Y42" s="119">
        <f t="shared" si="5"/>
        <v>0</v>
      </c>
      <c r="Z42" s="119">
        <f t="shared" si="5"/>
        <v>0</v>
      </c>
      <c r="AA42" s="119">
        <f t="shared" si="5"/>
        <v>0</v>
      </c>
      <c r="AB42" s="119">
        <f t="shared" si="5"/>
        <v>0</v>
      </c>
      <c r="AC42" s="119">
        <f t="shared" si="5"/>
        <v>0</v>
      </c>
      <c r="AD42" s="119">
        <f t="shared" si="5"/>
        <v>0</v>
      </c>
      <c r="AE42" s="119">
        <f t="shared" si="5"/>
        <v>0</v>
      </c>
      <c r="AF42" s="119">
        <f t="shared" si="5"/>
        <v>0</v>
      </c>
      <c r="AG42" s="119">
        <f t="shared" si="5"/>
        <v>0</v>
      </c>
      <c r="AH42" s="119">
        <f t="shared" si="5"/>
        <v>0</v>
      </c>
      <c r="AI42" s="119">
        <f t="shared" si="5"/>
        <v>0</v>
      </c>
      <c r="AJ42" s="119">
        <f t="shared" si="5"/>
        <v>0</v>
      </c>
      <c r="AK42" s="119">
        <f t="shared" si="5"/>
        <v>0</v>
      </c>
      <c r="AL42" s="119">
        <f t="shared" si="5"/>
        <v>0</v>
      </c>
      <c r="AM42" s="119">
        <f t="shared" si="5"/>
        <v>0</v>
      </c>
      <c r="AN42" s="119">
        <f t="shared" si="5"/>
        <v>0</v>
      </c>
      <c r="AO42" s="119">
        <f t="shared" si="5"/>
        <v>0</v>
      </c>
      <c r="AP42" s="119">
        <f t="shared" si="5"/>
        <v>0</v>
      </c>
      <c r="AQ42" s="119">
        <f t="shared" si="5"/>
        <v>0</v>
      </c>
      <c r="AR42" s="119">
        <f t="shared" si="5"/>
        <v>0</v>
      </c>
      <c r="AS42" s="119">
        <f t="shared" si="5"/>
        <v>0</v>
      </c>
      <c r="AT42" s="119">
        <f t="shared" si="5"/>
        <v>0</v>
      </c>
      <c r="AU42" s="119">
        <f t="shared" si="5"/>
        <v>0</v>
      </c>
      <c r="AV42" s="119">
        <f t="shared" si="5"/>
        <v>0</v>
      </c>
    </row>
    <row r="43" spans="2:48" x14ac:dyDescent="0.25">
      <c r="B43" s="23"/>
      <c r="C43" s="123" t="s">
        <v>140</v>
      </c>
      <c r="D43" s="121" t="s">
        <v>139</v>
      </c>
      <c r="E43" s="124"/>
      <c r="G43" s="56" t="s">
        <v>140</v>
      </c>
      <c r="I43" s="119">
        <f t="shared" ref="I43:AV43" si="6">I41*(1+$E$43)</f>
        <v>0</v>
      </c>
      <c r="J43" s="119">
        <f t="shared" si="6"/>
        <v>0</v>
      </c>
      <c r="K43" s="119">
        <f t="shared" si="6"/>
        <v>0</v>
      </c>
      <c r="L43" s="119">
        <f t="shared" si="6"/>
        <v>0</v>
      </c>
      <c r="M43" s="119">
        <f t="shared" si="6"/>
        <v>0</v>
      </c>
      <c r="N43" s="119">
        <f t="shared" si="6"/>
        <v>0</v>
      </c>
      <c r="O43" s="119">
        <f t="shared" si="6"/>
        <v>0</v>
      </c>
      <c r="P43" s="119">
        <f t="shared" si="6"/>
        <v>0</v>
      </c>
      <c r="Q43" s="119">
        <f t="shared" si="6"/>
        <v>0</v>
      </c>
      <c r="R43" s="119">
        <f t="shared" si="6"/>
        <v>0</v>
      </c>
      <c r="S43" s="119">
        <f t="shared" si="6"/>
        <v>0</v>
      </c>
      <c r="T43" s="119">
        <f t="shared" si="6"/>
        <v>0</v>
      </c>
      <c r="U43" s="119">
        <f t="shared" si="6"/>
        <v>0</v>
      </c>
      <c r="V43" s="119">
        <f t="shared" si="6"/>
        <v>0</v>
      </c>
      <c r="W43" s="119">
        <f t="shared" si="6"/>
        <v>0</v>
      </c>
      <c r="X43" s="119">
        <f t="shared" si="6"/>
        <v>0</v>
      </c>
      <c r="Y43" s="119">
        <f t="shared" si="6"/>
        <v>0</v>
      </c>
      <c r="Z43" s="119">
        <f t="shared" si="6"/>
        <v>0</v>
      </c>
      <c r="AA43" s="119">
        <f t="shared" si="6"/>
        <v>0</v>
      </c>
      <c r="AB43" s="119">
        <f t="shared" si="6"/>
        <v>0</v>
      </c>
      <c r="AC43" s="119">
        <f t="shared" si="6"/>
        <v>0</v>
      </c>
      <c r="AD43" s="119">
        <f t="shared" si="6"/>
        <v>0</v>
      </c>
      <c r="AE43" s="119">
        <f t="shared" si="6"/>
        <v>0</v>
      </c>
      <c r="AF43" s="119">
        <f t="shared" si="6"/>
        <v>0</v>
      </c>
      <c r="AG43" s="119">
        <f t="shared" si="6"/>
        <v>0</v>
      </c>
      <c r="AH43" s="119">
        <f t="shared" si="6"/>
        <v>0</v>
      </c>
      <c r="AI43" s="119">
        <f t="shared" si="6"/>
        <v>0</v>
      </c>
      <c r="AJ43" s="119">
        <f t="shared" si="6"/>
        <v>0</v>
      </c>
      <c r="AK43" s="119">
        <f t="shared" si="6"/>
        <v>0</v>
      </c>
      <c r="AL43" s="119">
        <f t="shared" si="6"/>
        <v>0</v>
      </c>
      <c r="AM43" s="119">
        <f t="shared" si="6"/>
        <v>0</v>
      </c>
      <c r="AN43" s="119">
        <f t="shared" si="6"/>
        <v>0</v>
      </c>
      <c r="AO43" s="119">
        <f t="shared" si="6"/>
        <v>0</v>
      </c>
      <c r="AP43" s="119">
        <f t="shared" si="6"/>
        <v>0</v>
      </c>
      <c r="AQ43" s="119">
        <f t="shared" si="6"/>
        <v>0</v>
      </c>
      <c r="AR43" s="119">
        <f t="shared" si="6"/>
        <v>0</v>
      </c>
      <c r="AS43" s="119">
        <f t="shared" si="6"/>
        <v>0</v>
      </c>
      <c r="AT43" s="119">
        <f t="shared" si="6"/>
        <v>0</v>
      </c>
      <c r="AU43" s="119">
        <f t="shared" si="6"/>
        <v>0</v>
      </c>
      <c r="AV43" s="119">
        <f t="shared" si="6"/>
        <v>0</v>
      </c>
    </row>
    <row r="44" spans="2:48" x14ac:dyDescent="0.25">
      <c r="B44" s="23"/>
      <c r="D44" s="121"/>
      <c r="G44" s="56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2:48" x14ac:dyDescent="0.25">
      <c r="B45" s="117" t="s">
        <v>143</v>
      </c>
      <c r="C45" s="118" t="s">
        <v>137</v>
      </c>
      <c r="D45" s="125"/>
      <c r="E45" s="9"/>
      <c r="F45" s="9"/>
      <c r="G45" s="126"/>
      <c r="I45" s="119">
        <f>IF($C$10="OMSØKT PROSJEKT",SUMIF('(1) Detaljerte budsjetter'!$E$20:$E$40,Sensitivitet!$B$45,'(1) Detaljerte budsjetter'!H$20:H$40),IF($C$10="Totalprosjektet",SUMIF('(1) Detaljerte budsjetter'!$E$20:$E$40,Sensitivitet!$B$45,'(1) Detaljerte budsjetter'!H$20:H$40)-SUMIF('(1) Detaljerte budsjetter'!$E$139:$E$158,Sensitivitet!$B$45,'(1) Detaljerte budsjetter'!H$139:H$158),))</f>
        <v>0</v>
      </c>
      <c r="J45" s="119">
        <f>IF($C$10="OMSØKT PROSJEKT",SUMIF('(1) Detaljerte budsjetter'!$E$20:$E$40,Sensitivitet!$B$45,'(1) Detaljerte budsjetter'!I$20:I$40),IF($C$10="Totalprosjektet",SUMIF('(1) Detaljerte budsjetter'!$E$20:$E$40,Sensitivitet!$B$45,'(1) Detaljerte budsjetter'!I$20:I$40)-SUMIF('(1) Detaljerte budsjetter'!$E$139:$E$158,Sensitivitet!$B$45,'(1) Detaljerte budsjetter'!I$139:I$158),))</f>
        <v>0</v>
      </c>
      <c r="K45" s="119">
        <f>IF($C$10="OMSØKT PROSJEKT",SUMIF('(1) Detaljerte budsjetter'!$E$20:$E$40,Sensitivitet!$B$45,'(1) Detaljerte budsjetter'!J$20:J$40),IF($C$10="Totalprosjektet",SUMIF('(1) Detaljerte budsjetter'!$E$20:$E$40,Sensitivitet!$B$45,'(1) Detaljerte budsjetter'!J$20:J$40)-SUMIF('(1) Detaljerte budsjetter'!$E$139:$E$158,Sensitivitet!$B$45,'(1) Detaljerte budsjetter'!J$139:J$158),))</f>
        <v>0</v>
      </c>
      <c r="L45" s="119">
        <f>IF($C$10="OMSØKT PROSJEKT",SUMIF('(1) Detaljerte budsjetter'!$E$20:$E$40,Sensitivitet!$B$45,'(1) Detaljerte budsjetter'!K$20:K$40),IF($C$10="Totalprosjektet",SUMIF('(1) Detaljerte budsjetter'!$E$20:$E$40,Sensitivitet!$B$45,'(1) Detaljerte budsjetter'!K$20:K$40)-SUMIF('(1) Detaljerte budsjetter'!$E$139:$E$158,Sensitivitet!$B$45,'(1) Detaljerte budsjetter'!K$139:K$158),))</f>
        <v>0</v>
      </c>
      <c r="M45" s="119">
        <f>IF($C$10="OMSØKT PROSJEKT",SUMIF('(1) Detaljerte budsjetter'!$E$20:$E$40,Sensitivitet!$B$45,'(1) Detaljerte budsjetter'!L$20:L$40),IF($C$10="Totalprosjektet",SUMIF('(1) Detaljerte budsjetter'!$E$20:$E$40,Sensitivitet!$B$45,'(1) Detaljerte budsjetter'!L$20:L$40)-SUMIF('(1) Detaljerte budsjetter'!$E$139:$E$158,Sensitivitet!$B$45,'(1) Detaljerte budsjetter'!L$139:L$158),))</f>
        <v>0</v>
      </c>
      <c r="N45" s="119">
        <f>IF($C$10="OMSØKT PROSJEKT",SUMIF('(1) Detaljerte budsjetter'!$E$20:$E$40,Sensitivitet!$B$45,'(1) Detaljerte budsjetter'!M$20:M$40),IF($C$10="Totalprosjektet",SUMIF('(1) Detaljerte budsjetter'!$E$20:$E$40,Sensitivitet!$B$45,'(1) Detaljerte budsjetter'!M$20:M$40)-SUMIF('(1) Detaljerte budsjetter'!$E$139:$E$158,Sensitivitet!$B$45,'(1) Detaljerte budsjetter'!M$139:M$158),))</f>
        <v>0</v>
      </c>
      <c r="O45" s="119">
        <f>IF($C$10="OMSØKT PROSJEKT",SUMIF('(1) Detaljerte budsjetter'!$E$20:$E$40,Sensitivitet!$B$45,'(1) Detaljerte budsjetter'!N$20:N$40),IF($C$10="Totalprosjektet",SUMIF('(1) Detaljerte budsjetter'!$E$20:$E$40,Sensitivitet!$B$45,'(1) Detaljerte budsjetter'!N$20:N$40)-SUMIF('(1) Detaljerte budsjetter'!$E$139:$E$158,Sensitivitet!$B$45,'(1) Detaljerte budsjetter'!N$139:N$158),))</f>
        <v>0</v>
      </c>
      <c r="P45" s="119">
        <f>IF($C$10="OMSØKT PROSJEKT",SUMIF('(1) Detaljerte budsjetter'!$E$20:$E$40,Sensitivitet!$B$45,'(1) Detaljerte budsjetter'!O$20:O$40),IF($C$10="Totalprosjektet",SUMIF('(1) Detaljerte budsjetter'!$E$20:$E$40,Sensitivitet!$B$45,'(1) Detaljerte budsjetter'!O$20:O$40)-SUMIF('(1) Detaljerte budsjetter'!$E$139:$E$158,Sensitivitet!$B$45,'(1) Detaljerte budsjetter'!O$139:O$158),))</f>
        <v>0</v>
      </c>
      <c r="Q45" s="119">
        <f>IF($C$10="OMSØKT PROSJEKT",SUMIF('(1) Detaljerte budsjetter'!$E$20:$E$40,Sensitivitet!$B$45,'(1) Detaljerte budsjetter'!P$20:P$40),IF($C$10="Totalprosjektet",SUMIF('(1) Detaljerte budsjetter'!$E$20:$E$40,Sensitivitet!$B$45,'(1) Detaljerte budsjetter'!P$20:P$40)-SUMIF('(1) Detaljerte budsjetter'!$E$139:$E$158,Sensitivitet!$B$45,'(1) Detaljerte budsjetter'!P$139:P$158),))</f>
        <v>0</v>
      </c>
      <c r="R45" s="119">
        <f>IF($C$10="OMSØKT PROSJEKT",SUMIF('(1) Detaljerte budsjetter'!$E$20:$E$40,Sensitivitet!$B$45,'(1) Detaljerte budsjetter'!Q$20:Q$40),IF($C$10="Totalprosjektet",SUMIF('(1) Detaljerte budsjetter'!$E$20:$E$40,Sensitivitet!$B$45,'(1) Detaljerte budsjetter'!Q$20:Q$40)-SUMIF('(1) Detaljerte budsjetter'!$E$139:$E$158,Sensitivitet!$B$45,'(1) Detaljerte budsjetter'!Q$139:Q$158),))</f>
        <v>0</v>
      </c>
      <c r="S45" s="119">
        <f>IF($C$10="OMSØKT PROSJEKT",SUMIF('(1) Detaljerte budsjetter'!$E$20:$E$40,Sensitivitet!$B$45,'(1) Detaljerte budsjetter'!R$20:R$40),IF($C$10="Totalprosjektet",SUMIF('(1) Detaljerte budsjetter'!$E$20:$E$40,Sensitivitet!$B$45,'(1) Detaljerte budsjetter'!R$20:R$40)-SUMIF('(1) Detaljerte budsjetter'!$E$139:$E$158,Sensitivitet!$B$45,'(1) Detaljerte budsjetter'!R$139:R$158),))</f>
        <v>0</v>
      </c>
      <c r="T45" s="119">
        <f>IF($C$10="OMSØKT PROSJEKT",SUMIF('(1) Detaljerte budsjetter'!$E$20:$E$40,Sensitivitet!$B$45,'(1) Detaljerte budsjetter'!S$20:S$40),IF($C$10="Totalprosjektet",SUMIF('(1) Detaljerte budsjetter'!$E$20:$E$40,Sensitivitet!$B$45,'(1) Detaljerte budsjetter'!S$20:S$40)-SUMIF('(1) Detaljerte budsjetter'!$E$139:$E$158,Sensitivitet!$B$45,'(1) Detaljerte budsjetter'!S$139:S$158),))</f>
        <v>0</v>
      </c>
      <c r="U45" s="119">
        <f>IF($C$10="OMSØKT PROSJEKT",SUMIF('(1) Detaljerte budsjetter'!$E$20:$E$40,Sensitivitet!$B$45,'(1) Detaljerte budsjetter'!T$20:T$40),IF($C$10="Totalprosjektet",SUMIF('(1) Detaljerte budsjetter'!$E$20:$E$40,Sensitivitet!$B$45,'(1) Detaljerte budsjetter'!T$20:T$40)-SUMIF('(1) Detaljerte budsjetter'!$E$139:$E$158,Sensitivitet!$B$45,'(1) Detaljerte budsjetter'!T$139:T$158),))</f>
        <v>0</v>
      </c>
      <c r="V45" s="119">
        <f>IF($C$10="OMSØKT PROSJEKT",SUMIF('(1) Detaljerte budsjetter'!$E$20:$E$40,Sensitivitet!$B$45,'(1) Detaljerte budsjetter'!U$20:U$40),IF($C$10="Totalprosjektet",SUMIF('(1) Detaljerte budsjetter'!$E$20:$E$40,Sensitivitet!$B$45,'(1) Detaljerte budsjetter'!U$20:U$40)-SUMIF('(1) Detaljerte budsjetter'!$E$139:$E$158,Sensitivitet!$B$45,'(1) Detaljerte budsjetter'!U$139:U$158),))</f>
        <v>0</v>
      </c>
      <c r="W45" s="119">
        <f>IF($C$10="OMSØKT PROSJEKT",SUMIF('(1) Detaljerte budsjetter'!$E$20:$E$40,Sensitivitet!$B$45,'(1) Detaljerte budsjetter'!V$20:V$40),IF($C$10="Totalprosjektet",SUMIF('(1) Detaljerte budsjetter'!$E$20:$E$40,Sensitivitet!$B$45,'(1) Detaljerte budsjetter'!V$20:V$40)-SUMIF('(1) Detaljerte budsjetter'!$E$139:$E$158,Sensitivitet!$B$45,'(1) Detaljerte budsjetter'!V$139:V$158),))</f>
        <v>0</v>
      </c>
      <c r="X45" s="119">
        <f>IF($C$10="OMSØKT PROSJEKT",SUMIF('(1) Detaljerte budsjetter'!$E$20:$E$40,Sensitivitet!$B$45,'(1) Detaljerte budsjetter'!W$20:W$40),IF($C$10="Totalprosjektet",SUMIF('(1) Detaljerte budsjetter'!$E$20:$E$40,Sensitivitet!$B$45,'(1) Detaljerte budsjetter'!W$20:W$40)-SUMIF('(1) Detaljerte budsjetter'!$E$139:$E$158,Sensitivitet!$B$45,'(1) Detaljerte budsjetter'!W$139:W$158),))</f>
        <v>0</v>
      </c>
      <c r="Y45" s="119">
        <f>IF($C$10="OMSØKT PROSJEKT",SUMIF('(1) Detaljerte budsjetter'!$E$20:$E$40,Sensitivitet!$B$45,'(1) Detaljerte budsjetter'!X$20:X$40),IF($C$10="Totalprosjektet",SUMIF('(1) Detaljerte budsjetter'!$E$20:$E$40,Sensitivitet!$B$45,'(1) Detaljerte budsjetter'!X$20:X$40)-SUMIF('(1) Detaljerte budsjetter'!$E$139:$E$158,Sensitivitet!$B$45,'(1) Detaljerte budsjetter'!X$139:X$158),))</f>
        <v>0</v>
      </c>
      <c r="Z45" s="119">
        <f>IF($C$10="OMSØKT PROSJEKT",SUMIF('(1) Detaljerte budsjetter'!$E$20:$E$40,Sensitivitet!$B$45,'(1) Detaljerte budsjetter'!Y$20:Y$40),IF($C$10="Totalprosjektet",SUMIF('(1) Detaljerte budsjetter'!$E$20:$E$40,Sensitivitet!$B$45,'(1) Detaljerte budsjetter'!Y$20:Y$40)-SUMIF('(1) Detaljerte budsjetter'!$E$139:$E$158,Sensitivitet!$B$45,'(1) Detaljerte budsjetter'!Y$139:Y$158),))</f>
        <v>0</v>
      </c>
      <c r="AA45" s="119">
        <f>IF($C$10="OMSØKT PROSJEKT",SUMIF('(1) Detaljerte budsjetter'!$E$20:$E$40,Sensitivitet!$B$45,'(1) Detaljerte budsjetter'!Z$20:Z$40),IF($C$10="Totalprosjektet",SUMIF('(1) Detaljerte budsjetter'!$E$20:$E$40,Sensitivitet!$B$45,'(1) Detaljerte budsjetter'!Z$20:Z$40)-SUMIF('(1) Detaljerte budsjetter'!$E$139:$E$158,Sensitivitet!$B$45,'(1) Detaljerte budsjetter'!Z$139:Z$158),))</f>
        <v>0</v>
      </c>
      <c r="AB45" s="119">
        <f>IF($C$10="OMSØKT PROSJEKT",SUMIF('(1) Detaljerte budsjetter'!$E$20:$E$40,Sensitivitet!$B$45,'(1) Detaljerte budsjetter'!AA$20:AA$40),IF($C$10="Totalprosjektet",SUMIF('(1) Detaljerte budsjetter'!$E$20:$E$40,Sensitivitet!$B$45,'(1) Detaljerte budsjetter'!AA$20:AA$40)-SUMIF('(1) Detaljerte budsjetter'!$E$139:$E$158,Sensitivitet!$B$45,'(1) Detaljerte budsjetter'!AA$139:AA$158),))</f>
        <v>0</v>
      </c>
      <c r="AC45" s="119">
        <f>IF($C$10="OMSØKT PROSJEKT",SUMIF('(1) Detaljerte budsjetter'!$E$20:$E$40,Sensitivitet!$B$45,'(1) Detaljerte budsjetter'!AB$20:AB$40),IF($C$10="Totalprosjektet",SUMIF('(1) Detaljerte budsjetter'!$E$20:$E$40,Sensitivitet!$B$45,'(1) Detaljerte budsjetter'!AB$20:AB$40)-SUMIF('(1) Detaljerte budsjetter'!$E$139:$E$158,Sensitivitet!$B$45,'(1) Detaljerte budsjetter'!AB$139:AB$158),))</f>
        <v>0</v>
      </c>
      <c r="AD45" s="119">
        <f>IF($C$10="OMSØKT PROSJEKT",SUMIF('(1) Detaljerte budsjetter'!$E$20:$E$40,Sensitivitet!$B$45,'(1) Detaljerte budsjetter'!AC$20:AC$40),IF($C$10="Totalprosjektet",SUMIF('(1) Detaljerte budsjetter'!$E$20:$E$40,Sensitivitet!$B$45,'(1) Detaljerte budsjetter'!AC$20:AC$40)-SUMIF('(1) Detaljerte budsjetter'!$E$139:$E$158,Sensitivitet!$B$45,'(1) Detaljerte budsjetter'!AC$139:AC$158),))</f>
        <v>0</v>
      </c>
      <c r="AE45" s="119">
        <f>IF($C$10="OMSØKT PROSJEKT",SUMIF('(1) Detaljerte budsjetter'!$E$20:$E$40,Sensitivitet!$B$45,'(1) Detaljerte budsjetter'!AD$20:AD$40),IF($C$10="Totalprosjektet",SUMIF('(1) Detaljerte budsjetter'!$E$20:$E$40,Sensitivitet!$B$45,'(1) Detaljerte budsjetter'!AD$20:AD$40)-SUMIF('(1) Detaljerte budsjetter'!$E$139:$E$158,Sensitivitet!$B$45,'(1) Detaljerte budsjetter'!AD$139:AD$158),))</f>
        <v>0</v>
      </c>
      <c r="AF45" s="119">
        <f>IF($C$10="OMSØKT PROSJEKT",SUMIF('(1) Detaljerte budsjetter'!$E$20:$E$40,Sensitivitet!$B$45,'(1) Detaljerte budsjetter'!AE$20:AE$40),IF($C$10="Totalprosjektet",SUMIF('(1) Detaljerte budsjetter'!$E$20:$E$40,Sensitivitet!$B$45,'(1) Detaljerte budsjetter'!AE$20:AE$40)-SUMIF('(1) Detaljerte budsjetter'!$E$139:$E$158,Sensitivitet!$B$45,'(1) Detaljerte budsjetter'!AE$139:AE$158),))</f>
        <v>0</v>
      </c>
      <c r="AG45" s="119">
        <f>IF($C$10="OMSØKT PROSJEKT",SUMIF('(1) Detaljerte budsjetter'!$E$20:$E$40,Sensitivitet!$B$45,'(1) Detaljerte budsjetter'!AF$20:AF$40),IF($C$10="Totalprosjektet",SUMIF('(1) Detaljerte budsjetter'!$E$20:$E$40,Sensitivitet!$B$45,'(1) Detaljerte budsjetter'!AF$20:AF$40)-SUMIF('(1) Detaljerte budsjetter'!$E$139:$E$158,Sensitivitet!$B$45,'(1) Detaljerte budsjetter'!AF$139:AF$158),))</f>
        <v>0</v>
      </c>
      <c r="AH45" s="119">
        <f>IF($C$10="OMSØKT PROSJEKT",SUMIF('(1) Detaljerte budsjetter'!$E$20:$E$40,Sensitivitet!$B$45,'(1) Detaljerte budsjetter'!AG$20:AG$40),IF($C$10="Totalprosjektet",SUMIF('(1) Detaljerte budsjetter'!$E$20:$E$40,Sensitivitet!$B$45,'(1) Detaljerte budsjetter'!AG$20:AG$40)-SUMIF('(1) Detaljerte budsjetter'!$E$139:$E$158,Sensitivitet!$B$45,'(1) Detaljerte budsjetter'!AG$139:AG$158),))</f>
        <v>0</v>
      </c>
      <c r="AI45" s="119">
        <f>IF($C$10="OMSØKT PROSJEKT",SUMIF('(1) Detaljerte budsjetter'!$E$20:$E$40,Sensitivitet!$B$45,'(1) Detaljerte budsjetter'!AH$20:AH$40),IF($C$10="Totalprosjektet",SUMIF('(1) Detaljerte budsjetter'!$E$20:$E$40,Sensitivitet!$B$45,'(1) Detaljerte budsjetter'!AH$20:AH$40)-SUMIF('(1) Detaljerte budsjetter'!$E$139:$E$158,Sensitivitet!$B$45,'(1) Detaljerte budsjetter'!AH$139:AH$158),))</f>
        <v>0</v>
      </c>
      <c r="AJ45" s="119">
        <f>IF($C$10="OMSØKT PROSJEKT",SUMIF('(1) Detaljerte budsjetter'!$E$20:$E$40,Sensitivitet!$B$45,'(1) Detaljerte budsjetter'!AI$20:AI$40),IF($C$10="Totalprosjektet",SUMIF('(1) Detaljerte budsjetter'!$E$20:$E$40,Sensitivitet!$B$45,'(1) Detaljerte budsjetter'!AI$20:AI$40)-SUMIF('(1) Detaljerte budsjetter'!$E$139:$E$158,Sensitivitet!$B$45,'(1) Detaljerte budsjetter'!AI$139:AI$158),))</f>
        <v>0</v>
      </c>
      <c r="AK45" s="119">
        <f>IF($C$10="OMSØKT PROSJEKT",SUMIF('(1) Detaljerte budsjetter'!$E$20:$E$40,Sensitivitet!$B$45,'(1) Detaljerte budsjetter'!AJ$20:AJ$40),IF($C$10="Totalprosjektet",SUMIF('(1) Detaljerte budsjetter'!$E$20:$E$40,Sensitivitet!$B$45,'(1) Detaljerte budsjetter'!AJ$20:AJ$40)-SUMIF('(1) Detaljerte budsjetter'!$E$139:$E$158,Sensitivitet!$B$45,'(1) Detaljerte budsjetter'!AJ$139:AJ$158),))</f>
        <v>0</v>
      </c>
      <c r="AL45" s="119">
        <f>IF($C$10="OMSØKT PROSJEKT",SUMIF('(1) Detaljerte budsjetter'!$E$20:$E$40,Sensitivitet!$B$45,'(1) Detaljerte budsjetter'!AK$20:AK$40),IF($C$10="Totalprosjektet",SUMIF('(1) Detaljerte budsjetter'!$E$20:$E$40,Sensitivitet!$B$45,'(1) Detaljerte budsjetter'!AK$20:AK$40)-SUMIF('(1) Detaljerte budsjetter'!$E$139:$E$158,Sensitivitet!$B$45,'(1) Detaljerte budsjetter'!AK$139:AK$158),))</f>
        <v>0</v>
      </c>
      <c r="AM45" s="119">
        <f>IF($C$10="OMSØKT PROSJEKT",SUMIF('(1) Detaljerte budsjetter'!$E$20:$E$40,Sensitivitet!$B$45,'(1) Detaljerte budsjetter'!AL$20:AL$40),IF($C$10="Totalprosjektet",SUMIF('(1) Detaljerte budsjetter'!$E$20:$E$40,Sensitivitet!$B$45,'(1) Detaljerte budsjetter'!AL$20:AL$40)-SUMIF('(1) Detaljerte budsjetter'!$E$139:$E$158,Sensitivitet!$B$45,'(1) Detaljerte budsjetter'!AL$139:AL$158),))</f>
        <v>0</v>
      </c>
      <c r="AN45" s="119">
        <f>IF($C$10="OMSØKT PROSJEKT",SUMIF('(1) Detaljerte budsjetter'!$E$20:$E$40,Sensitivitet!$B$45,'(1) Detaljerte budsjetter'!AM$20:AM$40),IF($C$10="Totalprosjektet",SUMIF('(1) Detaljerte budsjetter'!$E$20:$E$40,Sensitivitet!$B$45,'(1) Detaljerte budsjetter'!AM$20:AM$40)-SUMIF('(1) Detaljerte budsjetter'!$E$139:$E$158,Sensitivitet!$B$45,'(1) Detaljerte budsjetter'!AM$139:AM$158),))</f>
        <v>0</v>
      </c>
      <c r="AO45" s="119">
        <f>IF($C$10="OMSØKT PROSJEKT",SUMIF('(1) Detaljerte budsjetter'!$E$20:$E$40,Sensitivitet!$B$45,'(1) Detaljerte budsjetter'!AN$20:AN$40),IF($C$10="Totalprosjektet",SUMIF('(1) Detaljerte budsjetter'!$E$20:$E$40,Sensitivitet!$B$45,'(1) Detaljerte budsjetter'!AN$20:AN$40)-SUMIF('(1) Detaljerte budsjetter'!$E$139:$E$158,Sensitivitet!$B$45,'(1) Detaljerte budsjetter'!AN$139:AN$158),))</f>
        <v>0</v>
      </c>
      <c r="AP45" s="119">
        <f>IF($C$10="OMSØKT PROSJEKT",SUMIF('(1) Detaljerte budsjetter'!$E$20:$E$40,Sensitivitet!$B$45,'(1) Detaljerte budsjetter'!AO$20:AO$40),IF($C$10="Totalprosjektet",SUMIF('(1) Detaljerte budsjetter'!$E$20:$E$40,Sensitivitet!$B$45,'(1) Detaljerte budsjetter'!AO$20:AO$40)-SUMIF('(1) Detaljerte budsjetter'!$E$139:$E$158,Sensitivitet!$B$45,'(1) Detaljerte budsjetter'!AO$139:AO$158),))</f>
        <v>0</v>
      </c>
      <c r="AQ45" s="119">
        <f>IF($C$10="OMSØKT PROSJEKT",SUMIF('(1) Detaljerte budsjetter'!$E$20:$E$40,Sensitivitet!$B$45,'(1) Detaljerte budsjetter'!AP$20:AP$40),IF($C$10="Totalprosjektet",SUMIF('(1) Detaljerte budsjetter'!$E$20:$E$40,Sensitivitet!$B$45,'(1) Detaljerte budsjetter'!AP$20:AP$40)-SUMIF('(1) Detaljerte budsjetter'!$E$139:$E$158,Sensitivitet!$B$45,'(1) Detaljerte budsjetter'!AP$139:AP$158),))</f>
        <v>0</v>
      </c>
      <c r="AR45" s="119">
        <f>IF($C$10="OMSØKT PROSJEKT",SUMIF('(1) Detaljerte budsjetter'!$E$20:$E$40,Sensitivitet!$B$45,'(1) Detaljerte budsjetter'!AQ$20:AQ$40),IF($C$10="Totalprosjektet",SUMIF('(1) Detaljerte budsjetter'!$E$20:$E$40,Sensitivitet!$B$45,'(1) Detaljerte budsjetter'!AQ$20:AQ$40)-SUMIF('(1) Detaljerte budsjetter'!$E$139:$E$158,Sensitivitet!$B$45,'(1) Detaljerte budsjetter'!AQ$139:AQ$158),))</f>
        <v>0</v>
      </c>
      <c r="AS45" s="119">
        <f>IF($C$10="OMSØKT PROSJEKT",SUMIF('(1) Detaljerte budsjetter'!$E$20:$E$40,Sensitivitet!$B$45,'(1) Detaljerte budsjetter'!AR$20:AR$40),IF($C$10="Totalprosjektet",SUMIF('(1) Detaljerte budsjetter'!$E$20:$E$40,Sensitivitet!$B$45,'(1) Detaljerte budsjetter'!AR$20:AR$40)-SUMIF('(1) Detaljerte budsjetter'!$E$139:$E$158,Sensitivitet!$B$45,'(1) Detaljerte budsjetter'!AR$139:AR$158),))</f>
        <v>0</v>
      </c>
      <c r="AT45" s="119">
        <f>IF($C$10="OMSØKT PROSJEKT",SUMIF('(1) Detaljerte budsjetter'!$E$20:$E$40,Sensitivitet!$B$45,'(1) Detaljerte budsjetter'!AS$20:AS$40),IF($C$10="Totalprosjektet",SUMIF('(1) Detaljerte budsjetter'!$E$20:$E$40,Sensitivitet!$B$45,'(1) Detaljerte budsjetter'!AS$20:AS$40)-SUMIF('(1) Detaljerte budsjetter'!$E$139:$E$158,Sensitivitet!$B$45,'(1) Detaljerte budsjetter'!AS$139:AS$158),))</f>
        <v>0</v>
      </c>
      <c r="AU45" s="119">
        <f>IF($C$10="OMSØKT PROSJEKT",SUMIF('(1) Detaljerte budsjetter'!$E$20:$E$40,Sensitivitet!$B$45,'(1) Detaljerte budsjetter'!AT$20:AT$40),IF($C$10="Totalprosjektet",SUMIF('(1) Detaljerte budsjetter'!$E$20:$E$40,Sensitivitet!$B$45,'(1) Detaljerte budsjetter'!AT$20:AT$40)-SUMIF('(1) Detaljerte budsjetter'!$E$139:$E$158,Sensitivitet!$B$45,'(1) Detaljerte budsjetter'!AT$139:AT$158),))</f>
        <v>0</v>
      </c>
      <c r="AV45" s="119">
        <f>IF($C$10="OMSØKT PROSJEKT",SUMIF('(1) Detaljerte budsjetter'!$E$20:$E$40,Sensitivitet!$B$45,'(1) Detaljerte budsjetter'!AU$20:AU$40),IF($C$10="Totalprosjektet",SUMIF('(1) Detaljerte budsjetter'!$E$20:$E$40,Sensitivitet!$B$45,'(1) Detaljerte budsjetter'!AU$20:AU$40)-SUMIF('(1) Detaljerte budsjetter'!$E$139:$E$158,Sensitivitet!$B$45,'(1) Detaljerte budsjetter'!AU$139:AU$158),))</f>
        <v>0</v>
      </c>
    </row>
    <row r="46" spans="2:48" x14ac:dyDescent="0.25">
      <c r="B46" s="23"/>
      <c r="C46" s="120" t="s">
        <v>138</v>
      </c>
      <c r="D46" s="121" t="s">
        <v>139</v>
      </c>
      <c r="E46" s="122">
        <f>$C$13</f>
        <v>0</v>
      </c>
      <c r="G46" s="56">
        <v>4</v>
      </c>
      <c r="I46" s="119">
        <f t="shared" ref="I46:AV46" si="7">I45*(1+$E$46)</f>
        <v>0</v>
      </c>
      <c r="J46" s="119">
        <f t="shared" si="7"/>
        <v>0</v>
      </c>
      <c r="K46" s="119">
        <f t="shared" si="7"/>
        <v>0</v>
      </c>
      <c r="L46" s="119">
        <f t="shared" si="7"/>
        <v>0</v>
      </c>
      <c r="M46" s="119">
        <f t="shared" si="7"/>
        <v>0</v>
      </c>
      <c r="N46" s="119">
        <f t="shared" si="7"/>
        <v>0</v>
      </c>
      <c r="O46" s="119">
        <f t="shared" si="7"/>
        <v>0</v>
      </c>
      <c r="P46" s="119">
        <f t="shared" si="7"/>
        <v>0</v>
      </c>
      <c r="Q46" s="119">
        <f t="shared" si="7"/>
        <v>0</v>
      </c>
      <c r="R46" s="119">
        <f t="shared" si="7"/>
        <v>0</v>
      </c>
      <c r="S46" s="119">
        <f t="shared" si="7"/>
        <v>0</v>
      </c>
      <c r="T46" s="119">
        <f t="shared" si="7"/>
        <v>0</v>
      </c>
      <c r="U46" s="119">
        <f t="shared" si="7"/>
        <v>0</v>
      </c>
      <c r="V46" s="119">
        <f t="shared" si="7"/>
        <v>0</v>
      </c>
      <c r="W46" s="119">
        <f t="shared" si="7"/>
        <v>0</v>
      </c>
      <c r="X46" s="119">
        <f t="shared" si="7"/>
        <v>0</v>
      </c>
      <c r="Y46" s="119">
        <f t="shared" si="7"/>
        <v>0</v>
      </c>
      <c r="Z46" s="119">
        <f t="shared" si="7"/>
        <v>0</v>
      </c>
      <c r="AA46" s="119">
        <f t="shared" si="7"/>
        <v>0</v>
      </c>
      <c r="AB46" s="119">
        <f t="shared" si="7"/>
        <v>0</v>
      </c>
      <c r="AC46" s="119">
        <f t="shared" si="7"/>
        <v>0</v>
      </c>
      <c r="AD46" s="119">
        <f t="shared" si="7"/>
        <v>0</v>
      </c>
      <c r="AE46" s="119">
        <f t="shared" si="7"/>
        <v>0</v>
      </c>
      <c r="AF46" s="119">
        <f t="shared" si="7"/>
        <v>0</v>
      </c>
      <c r="AG46" s="119">
        <f t="shared" si="7"/>
        <v>0</v>
      </c>
      <c r="AH46" s="119">
        <f t="shared" si="7"/>
        <v>0</v>
      </c>
      <c r="AI46" s="119">
        <f t="shared" si="7"/>
        <v>0</v>
      </c>
      <c r="AJ46" s="119">
        <f t="shared" si="7"/>
        <v>0</v>
      </c>
      <c r="AK46" s="119">
        <f t="shared" si="7"/>
        <v>0</v>
      </c>
      <c r="AL46" s="119">
        <f t="shared" si="7"/>
        <v>0</v>
      </c>
      <c r="AM46" s="119">
        <f t="shared" si="7"/>
        <v>0</v>
      </c>
      <c r="AN46" s="119">
        <f t="shared" si="7"/>
        <v>0</v>
      </c>
      <c r="AO46" s="119">
        <f t="shared" si="7"/>
        <v>0</v>
      </c>
      <c r="AP46" s="119">
        <f t="shared" si="7"/>
        <v>0</v>
      </c>
      <c r="AQ46" s="119">
        <f t="shared" si="7"/>
        <v>0</v>
      </c>
      <c r="AR46" s="119">
        <f t="shared" si="7"/>
        <v>0</v>
      </c>
      <c r="AS46" s="119">
        <f t="shared" si="7"/>
        <v>0</v>
      </c>
      <c r="AT46" s="119">
        <f t="shared" si="7"/>
        <v>0</v>
      </c>
      <c r="AU46" s="119">
        <f t="shared" si="7"/>
        <v>0</v>
      </c>
      <c r="AV46" s="119">
        <f t="shared" si="7"/>
        <v>0</v>
      </c>
    </row>
    <row r="47" spans="2:48" x14ac:dyDescent="0.25">
      <c r="B47" s="23"/>
      <c r="C47" s="123" t="s">
        <v>140</v>
      </c>
      <c r="D47" s="121" t="s">
        <v>139</v>
      </c>
      <c r="E47" s="124"/>
      <c r="G47" s="56" t="s">
        <v>140</v>
      </c>
      <c r="I47" s="119">
        <f t="shared" ref="I47:AV47" si="8">I45*(1+$E$47)</f>
        <v>0</v>
      </c>
      <c r="J47" s="119">
        <f t="shared" si="8"/>
        <v>0</v>
      </c>
      <c r="K47" s="119">
        <f t="shared" si="8"/>
        <v>0</v>
      </c>
      <c r="L47" s="119">
        <f t="shared" si="8"/>
        <v>0</v>
      </c>
      <c r="M47" s="119">
        <f t="shared" si="8"/>
        <v>0</v>
      </c>
      <c r="N47" s="119">
        <f t="shared" si="8"/>
        <v>0</v>
      </c>
      <c r="O47" s="119">
        <f t="shared" si="8"/>
        <v>0</v>
      </c>
      <c r="P47" s="119">
        <f t="shared" si="8"/>
        <v>0</v>
      </c>
      <c r="Q47" s="119">
        <f t="shared" si="8"/>
        <v>0</v>
      </c>
      <c r="R47" s="119">
        <f t="shared" si="8"/>
        <v>0</v>
      </c>
      <c r="S47" s="119">
        <f t="shared" si="8"/>
        <v>0</v>
      </c>
      <c r="T47" s="119">
        <f t="shared" si="8"/>
        <v>0</v>
      </c>
      <c r="U47" s="119">
        <f t="shared" si="8"/>
        <v>0</v>
      </c>
      <c r="V47" s="119">
        <f t="shared" si="8"/>
        <v>0</v>
      </c>
      <c r="W47" s="119">
        <f t="shared" si="8"/>
        <v>0</v>
      </c>
      <c r="X47" s="119">
        <f t="shared" si="8"/>
        <v>0</v>
      </c>
      <c r="Y47" s="119">
        <f t="shared" si="8"/>
        <v>0</v>
      </c>
      <c r="Z47" s="119">
        <f t="shared" si="8"/>
        <v>0</v>
      </c>
      <c r="AA47" s="119">
        <f t="shared" si="8"/>
        <v>0</v>
      </c>
      <c r="AB47" s="119">
        <f t="shared" si="8"/>
        <v>0</v>
      </c>
      <c r="AC47" s="119">
        <f t="shared" si="8"/>
        <v>0</v>
      </c>
      <c r="AD47" s="119">
        <f t="shared" si="8"/>
        <v>0</v>
      </c>
      <c r="AE47" s="119">
        <f t="shared" si="8"/>
        <v>0</v>
      </c>
      <c r="AF47" s="119">
        <f t="shared" si="8"/>
        <v>0</v>
      </c>
      <c r="AG47" s="119">
        <f t="shared" si="8"/>
        <v>0</v>
      </c>
      <c r="AH47" s="119">
        <f t="shared" si="8"/>
        <v>0</v>
      </c>
      <c r="AI47" s="119">
        <f t="shared" si="8"/>
        <v>0</v>
      </c>
      <c r="AJ47" s="119">
        <f t="shared" si="8"/>
        <v>0</v>
      </c>
      <c r="AK47" s="119">
        <f t="shared" si="8"/>
        <v>0</v>
      </c>
      <c r="AL47" s="119">
        <f t="shared" si="8"/>
        <v>0</v>
      </c>
      <c r="AM47" s="119">
        <f t="shared" si="8"/>
        <v>0</v>
      </c>
      <c r="AN47" s="119">
        <f t="shared" si="8"/>
        <v>0</v>
      </c>
      <c r="AO47" s="119">
        <f t="shared" si="8"/>
        <v>0</v>
      </c>
      <c r="AP47" s="119">
        <f t="shared" si="8"/>
        <v>0</v>
      </c>
      <c r="AQ47" s="119">
        <f t="shared" si="8"/>
        <v>0</v>
      </c>
      <c r="AR47" s="119">
        <f t="shared" si="8"/>
        <v>0</v>
      </c>
      <c r="AS47" s="119">
        <f t="shared" si="8"/>
        <v>0</v>
      </c>
      <c r="AT47" s="119">
        <f t="shared" si="8"/>
        <v>0</v>
      </c>
      <c r="AU47" s="119">
        <f t="shared" si="8"/>
        <v>0</v>
      </c>
      <c r="AV47" s="119">
        <f t="shared" si="8"/>
        <v>0</v>
      </c>
    </row>
    <row r="48" spans="2:48" x14ac:dyDescent="0.25">
      <c r="B48" s="23"/>
      <c r="D48" s="121"/>
      <c r="G48" s="56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2:48" x14ac:dyDescent="0.25">
      <c r="B49" s="117" t="s">
        <v>144</v>
      </c>
      <c r="C49" s="118" t="s">
        <v>137</v>
      </c>
      <c r="D49" s="125"/>
      <c r="E49" s="9"/>
      <c r="F49" s="9"/>
      <c r="G49" s="126"/>
      <c r="I49" s="119">
        <f>IF($C$10="OMSØKT PROSJEKT",SUMIF('(1) Detaljerte budsjetter'!$E$20:$E$40,Sensitivitet!$B$49,'(1) Detaljerte budsjetter'!H$20:H$40),IF($C$10="Totalprosjektet",SUMIF('(1) Detaljerte budsjetter'!$E$20:$E$40,Sensitivitet!$B$49,'(1) Detaljerte budsjetter'!H$20:H$40)-SUMIF('(1) Detaljerte budsjetter'!$E$139:$E$158,Sensitivitet!$B$49,'(1) Detaljerte budsjetter'!H$139:H$158),))</f>
        <v>0</v>
      </c>
      <c r="J49" s="119">
        <f>IF($C$10="OMSØKT PROSJEKT",SUMIF('(1) Detaljerte budsjetter'!$E$20:$E$40,Sensitivitet!$B$49,'(1) Detaljerte budsjetter'!I$20:I$40),IF($C$10="Totalprosjektet",SUMIF('(1) Detaljerte budsjetter'!$E$20:$E$40,Sensitivitet!$B$49,'(1) Detaljerte budsjetter'!I$20:I$40)-SUMIF('(1) Detaljerte budsjetter'!$E$139:$E$158,Sensitivitet!$B$49,'(1) Detaljerte budsjetter'!I$139:I$158),))</f>
        <v>0</v>
      </c>
      <c r="K49" s="119">
        <f>IF($C$10="OMSØKT PROSJEKT",SUMIF('(1) Detaljerte budsjetter'!$E$20:$E$40,Sensitivitet!$B$49,'(1) Detaljerte budsjetter'!J$20:J$40),IF($C$10="Totalprosjektet",SUMIF('(1) Detaljerte budsjetter'!$E$20:$E$40,Sensitivitet!$B$49,'(1) Detaljerte budsjetter'!J$20:J$40)-SUMIF('(1) Detaljerte budsjetter'!$E$139:$E$158,Sensitivitet!$B$49,'(1) Detaljerte budsjetter'!J$139:J$158),))</f>
        <v>0</v>
      </c>
      <c r="L49" s="119">
        <f>IF($C$10="OMSØKT PROSJEKT",SUMIF('(1) Detaljerte budsjetter'!$E$20:$E$40,Sensitivitet!$B$49,'(1) Detaljerte budsjetter'!K$20:K$40),IF($C$10="Totalprosjektet",SUMIF('(1) Detaljerte budsjetter'!$E$20:$E$40,Sensitivitet!$B$49,'(1) Detaljerte budsjetter'!K$20:K$40)-SUMIF('(1) Detaljerte budsjetter'!$E$139:$E$158,Sensitivitet!$B$49,'(1) Detaljerte budsjetter'!K$139:K$158),))</f>
        <v>0</v>
      </c>
      <c r="M49" s="119">
        <f>IF($C$10="OMSØKT PROSJEKT",SUMIF('(1) Detaljerte budsjetter'!$E$20:$E$40,Sensitivitet!$B$49,'(1) Detaljerte budsjetter'!L$20:L$40),IF($C$10="Totalprosjektet",SUMIF('(1) Detaljerte budsjetter'!$E$20:$E$40,Sensitivitet!$B$49,'(1) Detaljerte budsjetter'!L$20:L$40)-SUMIF('(1) Detaljerte budsjetter'!$E$139:$E$158,Sensitivitet!$B$49,'(1) Detaljerte budsjetter'!L$139:L$158),))</f>
        <v>0</v>
      </c>
      <c r="N49" s="119">
        <f>IF($C$10="OMSØKT PROSJEKT",SUMIF('(1) Detaljerte budsjetter'!$E$20:$E$40,Sensitivitet!$B$49,'(1) Detaljerte budsjetter'!M$20:M$40),IF($C$10="Totalprosjektet",SUMIF('(1) Detaljerte budsjetter'!$E$20:$E$40,Sensitivitet!$B$49,'(1) Detaljerte budsjetter'!M$20:M$40)-SUMIF('(1) Detaljerte budsjetter'!$E$139:$E$158,Sensitivitet!$B$49,'(1) Detaljerte budsjetter'!M$139:M$158),))</f>
        <v>0</v>
      </c>
      <c r="O49" s="119">
        <f>IF($C$10="OMSØKT PROSJEKT",SUMIF('(1) Detaljerte budsjetter'!$E$20:$E$40,Sensitivitet!$B$49,'(1) Detaljerte budsjetter'!N$20:N$40),IF($C$10="Totalprosjektet",SUMIF('(1) Detaljerte budsjetter'!$E$20:$E$40,Sensitivitet!$B$49,'(1) Detaljerte budsjetter'!N$20:N$40)-SUMIF('(1) Detaljerte budsjetter'!$E$139:$E$158,Sensitivitet!$B$49,'(1) Detaljerte budsjetter'!N$139:N$158),))</f>
        <v>0</v>
      </c>
      <c r="P49" s="119">
        <f>IF($C$10="OMSØKT PROSJEKT",SUMIF('(1) Detaljerte budsjetter'!$E$20:$E$40,Sensitivitet!$B$49,'(1) Detaljerte budsjetter'!O$20:O$40),IF($C$10="Totalprosjektet",SUMIF('(1) Detaljerte budsjetter'!$E$20:$E$40,Sensitivitet!$B$49,'(1) Detaljerte budsjetter'!O$20:O$40)-SUMIF('(1) Detaljerte budsjetter'!$E$139:$E$158,Sensitivitet!$B$49,'(1) Detaljerte budsjetter'!O$139:O$158),))</f>
        <v>0</v>
      </c>
      <c r="Q49" s="119">
        <f>IF($C$10="OMSØKT PROSJEKT",SUMIF('(1) Detaljerte budsjetter'!$E$20:$E$40,Sensitivitet!$B$49,'(1) Detaljerte budsjetter'!P$20:P$40),IF($C$10="Totalprosjektet",SUMIF('(1) Detaljerte budsjetter'!$E$20:$E$40,Sensitivitet!$B$49,'(1) Detaljerte budsjetter'!P$20:P$40)-SUMIF('(1) Detaljerte budsjetter'!$E$139:$E$158,Sensitivitet!$B$49,'(1) Detaljerte budsjetter'!P$139:P$158),))</f>
        <v>0</v>
      </c>
      <c r="R49" s="119">
        <f>IF($C$10="OMSØKT PROSJEKT",SUMIF('(1) Detaljerte budsjetter'!$E$20:$E$40,Sensitivitet!$B$49,'(1) Detaljerte budsjetter'!Q$20:Q$40),IF($C$10="Totalprosjektet",SUMIF('(1) Detaljerte budsjetter'!$E$20:$E$40,Sensitivitet!$B$49,'(1) Detaljerte budsjetter'!Q$20:Q$40)-SUMIF('(1) Detaljerte budsjetter'!$E$139:$E$158,Sensitivitet!$B$49,'(1) Detaljerte budsjetter'!Q$139:Q$158),))</f>
        <v>0</v>
      </c>
      <c r="S49" s="119">
        <f>IF($C$10="OMSØKT PROSJEKT",SUMIF('(1) Detaljerte budsjetter'!$E$20:$E$40,Sensitivitet!$B$49,'(1) Detaljerte budsjetter'!R$20:R$40),IF($C$10="Totalprosjektet",SUMIF('(1) Detaljerte budsjetter'!$E$20:$E$40,Sensitivitet!$B$49,'(1) Detaljerte budsjetter'!R$20:R$40)-SUMIF('(1) Detaljerte budsjetter'!$E$139:$E$158,Sensitivitet!$B$49,'(1) Detaljerte budsjetter'!R$139:R$158),))</f>
        <v>0</v>
      </c>
      <c r="T49" s="119">
        <f>IF($C$10="OMSØKT PROSJEKT",SUMIF('(1) Detaljerte budsjetter'!$E$20:$E$40,Sensitivitet!$B$49,'(1) Detaljerte budsjetter'!S$20:S$40),IF($C$10="Totalprosjektet",SUMIF('(1) Detaljerte budsjetter'!$E$20:$E$40,Sensitivitet!$B$49,'(1) Detaljerte budsjetter'!S$20:S$40)-SUMIF('(1) Detaljerte budsjetter'!$E$139:$E$158,Sensitivitet!$B$49,'(1) Detaljerte budsjetter'!S$139:S$158),))</f>
        <v>0</v>
      </c>
      <c r="U49" s="119">
        <f>IF($C$10="OMSØKT PROSJEKT",SUMIF('(1) Detaljerte budsjetter'!$E$20:$E$40,Sensitivitet!$B$49,'(1) Detaljerte budsjetter'!T$20:T$40),IF($C$10="Totalprosjektet",SUMIF('(1) Detaljerte budsjetter'!$E$20:$E$40,Sensitivitet!$B$49,'(1) Detaljerte budsjetter'!T$20:T$40)-SUMIF('(1) Detaljerte budsjetter'!$E$139:$E$158,Sensitivitet!$B$49,'(1) Detaljerte budsjetter'!T$139:T$158),))</f>
        <v>0</v>
      </c>
      <c r="V49" s="119">
        <f>IF($C$10="OMSØKT PROSJEKT",SUMIF('(1) Detaljerte budsjetter'!$E$20:$E$40,Sensitivitet!$B$49,'(1) Detaljerte budsjetter'!U$20:U$40),IF($C$10="Totalprosjektet",SUMIF('(1) Detaljerte budsjetter'!$E$20:$E$40,Sensitivitet!$B$49,'(1) Detaljerte budsjetter'!U$20:U$40)-SUMIF('(1) Detaljerte budsjetter'!$E$139:$E$158,Sensitivitet!$B$49,'(1) Detaljerte budsjetter'!U$139:U$158),))</f>
        <v>0</v>
      </c>
      <c r="W49" s="119">
        <f>IF($C$10="OMSØKT PROSJEKT",SUMIF('(1) Detaljerte budsjetter'!$E$20:$E$40,Sensitivitet!$B$49,'(1) Detaljerte budsjetter'!V$20:V$40),IF($C$10="Totalprosjektet",SUMIF('(1) Detaljerte budsjetter'!$E$20:$E$40,Sensitivitet!$B$49,'(1) Detaljerte budsjetter'!V$20:V$40)-SUMIF('(1) Detaljerte budsjetter'!$E$139:$E$158,Sensitivitet!$B$49,'(1) Detaljerte budsjetter'!V$139:V$158),))</f>
        <v>0</v>
      </c>
      <c r="X49" s="119">
        <f>IF($C$10="OMSØKT PROSJEKT",SUMIF('(1) Detaljerte budsjetter'!$E$20:$E$40,Sensitivitet!$B$49,'(1) Detaljerte budsjetter'!W$20:W$40),IF($C$10="Totalprosjektet",SUMIF('(1) Detaljerte budsjetter'!$E$20:$E$40,Sensitivitet!$B$49,'(1) Detaljerte budsjetter'!W$20:W$40)-SUMIF('(1) Detaljerte budsjetter'!$E$139:$E$158,Sensitivitet!$B$49,'(1) Detaljerte budsjetter'!W$139:W$158),))</f>
        <v>0</v>
      </c>
      <c r="Y49" s="119">
        <f>IF($C$10="OMSØKT PROSJEKT",SUMIF('(1) Detaljerte budsjetter'!$E$20:$E$40,Sensitivitet!$B$49,'(1) Detaljerte budsjetter'!X$20:X$40),IF($C$10="Totalprosjektet",SUMIF('(1) Detaljerte budsjetter'!$E$20:$E$40,Sensitivitet!$B$49,'(1) Detaljerte budsjetter'!X$20:X$40)-SUMIF('(1) Detaljerte budsjetter'!$E$139:$E$158,Sensitivitet!$B$49,'(1) Detaljerte budsjetter'!X$139:X$158),))</f>
        <v>0</v>
      </c>
      <c r="Z49" s="119">
        <f>IF($C$10="OMSØKT PROSJEKT",SUMIF('(1) Detaljerte budsjetter'!$E$20:$E$40,Sensitivitet!$B$49,'(1) Detaljerte budsjetter'!Y$20:Y$40),IF($C$10="Totalprosjektet",SUMIF('(1) Detaljerte budsjetter'!$E$20:$E$40,Sensitivitet!$B$49,'(1) Detaljerte budsjetter'!Y$20:Y$40)-SUMIF('(1) Detaljerte budsjetter'!$E$139:$E$158,Sensitivitet!$B$49,'(1) Detaljerte budsjetter'!Y$139:Y$158),))</f>
        <v>0</v>
      </c>
      <c r="AA49" s="119">
        <f>IF($C$10="OMSØKT PROSJEKT",SUMIF('(1) Detaljerte budsjetter'!$E$20:$E$40,Sensitivitet!$B$49,'(1) Detaljerte budsjetter'!Z$20:Z$40),IF($C$10="Totalprosjektet",SUMIF('(1) Detaljerte budsjetter'!$E$20:$E$40,Sensitivitet!$B$49,'(1) Detaljerte budsjetter'!Z$20:Z$40)-SUMIF('(1) Detaljerte budsjetter'!$E$139:$E$158,Sensitivitet!$B$49,'(1) Detaljerte budsjetter'!Z$139:Z$158),))</f>
        <v>0</v>
      </c>
      <c r="AB49" s="119">
        <f>IF($C$10="OMSØKT PROSJEKT",SUMIF('(1) Detaljerte budsjetter'!$E$20:$E$40,Sensitivitet!$B$49,'(1) Detaljerte budsjetter'!AA$20:AA$40),IF($C$10="Totalprosjektet",SUMIF('(1) Detaljerte budsjetter'!$E$20:$E$40,Sensitivitet!$B$49,'(1) Detaljerte budsjetter'!AA$20:AA$40)-SUMIF('(1) Detaljerte budsjetter'!$E$139:$E$158,Sensitivitet!$B$49,'(1) Detaljerte budsjetter'!AA$139:AA$158),))</f>
        <v>0</v>
      </c>
      <c r="AC49" s="119">
        <f>IF($C$10="OMSØKT PROSJEKT",SUMIF('(1) Detaljerte budsjetter'!$E$20:$E$40,Sensitivitet!$B$49,'(1) Detaljerte budsjetter'!AB$20:AB$40),IF($C$10="Totalprosjektet",SUMIF('(1) Detaljerte budsjetter'!$E$20:$E$40,Sensitivitet!$B$49,'(1) Detaljerte budsjetter'!AB$20:AB$40)-SUMIF('(1) Detaljerte budsjetter'!$E$139:$E$158,Sensitivitet!$B$49,'(1) Detaljerte budsjetter'!AB$139:AB$158),))</f>
        <v>0</v>
      </c>
      <c r="AD49" s="119">
        <f>IF($C$10="OMSØKT PROSJEKT",SUMIF('(1) Detaljerte budsjetter'!$E$20:$E$40,Sensitivitet!$B$49,'(1) Detaljerte budsjetter'!AC$20:AC$40),IF($C$10="Totalprosjektet",SUMIF('(1) Detaljerte budsjetter'!$E$20:$E$40,Sensitivitet!$B$49,'(1) Detaljerte budsjetter'!AC$20:AC$40)-SUMIF('(1) Detaljerte budsjetter'!$E$139:$E$158,Sensitivitet!$B$49,'(1) Detaljerte budsjetter'!AC$139:AC$158),))</f>
        <v>0</v>
      </c>
      <c r="AE49" s="119">
        <f>IF($C$10="OMSØKT PROSJEKT",SUMIF('(1) Detaljerte budsjetter'!$E$20:$E$40,Sensitivitet!$B$49,'(1) Detaljerte budsjetter'!AD$20:AD$40),IF($C$10="Totalprosjektet",SUMIF('(1) Detaljerte budsjetter'!$E$20:$E$40,Sensitivitet!$B$49,'(1) Detaljerte budsjetter'!AD$20:AD$40)-SUMIF('(1) Detaljerte budsjetter'!$E$139:$E$158,Sensitivitet!$B$49,'(1) Detaljerte budsjetter'!AD$139:AD$158),))</f>
        <v>0</v>
      </c>
      <c r="AF49" s="119">
        <f>IF($C$10="OMSØKT PROSJEKT",SUMIF('(1) Detaljerte budsjetter'!$E$20:$E$40,Sensitivitet!$B$49,'(1) Detaljerte budsjetter'!AE$20:AE$40),IF($C$10="Totalprosjektet",SUMIF('(1) Detaljerte budsjetter'!$E$20:$E$40,Sensitivitet!$B$49,'(1) Detaljerte budsjetter'!AE$20:AE$40)-SUMIF('(1) Detaljerte budsjetter'!$E$139:$E$158,Sensitivitet!$B$49,'(1) Detaljerte budsjetter'!AE$139:AE$158),))</f>
        <v>0</v>
      </c>
      <c r="AG49" s="119">
        <f>IF($C$10="OMSØKT PROSJEKT",SUMIF('(1) Detaljerte budsjetter'!$E$20:$E$40,Sensitivitet!$B$49,'(1) Detaljerte budsjetter'!AF$20:AF$40),IF($C$10="Totalprosjektet",SUMIF('(1) Detaljerte budsjetter'!$E$20:$E$40,Sensitivitet!$B$49,'(1) Detaljerte budsjetter'!AF$20:AF$40)-SUMIF('(1) Detaljerte budsjetter'!$E$139:$E$158,Sensitivitet!$B$49,'(1) Detaljerte budsjetter'!AF$139:AF$158),))</f>
        <v>0</v>
      </c>
      <c r="AH49" s="119">
        <f>IF($C$10="OMSØKT PROSJEKT",SUMIF('(1) Detaljerte budsjetter'!$E$20:$E$40,Sensitivitet!$B$49,'(1) Detaljerte budsjetter'!AG$20:AG$40),IF($C$10="Totalprosjektet",SUMIF('(1) Detaljerte budsjetter'!$E$20:$E$40,Sensitivitet!$B$49,'(1) Detaljerte budsjetter'!AG$20:AG$40)-SUMIF('(1) Detaljerte budsjetter'!$E$139:$E$158,Sensitivitet!$B$49,'(1) Detaljerte budsjetter'!AG$139:AG$158),))</f>
        <v>0</v>
      </c>
      <c r="AI49" s="119">
        <f>IF($C$10="OMSØKT PROSJEKT",SUMIF('(1) Detaljerte budsjetter'!$E$20:$E$40,Sensitivitet!$B$49,'(1) Detaljerte budsjetter'!AH$20:AH$40),IF($C$10="Totalprosjektet",SUMIF('(1) Detaljerte budsjetter'!$E$20:$E$40,Sensitivitet!$B$49,'(1) Detaljerte budsjetter'!AH$20:AH$40)-SUMIF('(1) Detaljerte budsjetter'!$E$139:$E$158,Sensitivitet!$B$49,'(1) Detaljerte budsjetter'!AH$139:AH$158),))</f>
        <v>0</v>
      </c>
      <c r="AJ49" s="119">
        <f>IF($C$10="OMSØKT PROSJEKT",SUMIF('(1) Detaljerte budsjetter'!$E$20:$E$40,Sensitivitet!$B$49,'(1) Detaljerte budsjetter'!AI$20:AI$40),IF($C$10="Totalprosjektet",SUMIF('(1) Detaljerte budsjetter'!$E$20:$E$40,Sensitivitet!$B$49,'(1) Detaljerte budsjetter'!AI$20:AI$40)-SUMIF('(1) Detaljerte budsjetter'!$E$139:$E$158,Sensitivitet!$B$49,'(1) Detaljerte budsjetter'!AI$139:AI$158),))</f>
        <v>0</v>
      </c>
      <c r="AK49" s="119">
        <f>IF($C$10="OMSØKT PROSJEKT",SUMIF('(1) Detaljerte budsjetter'!$E$20:$E$40,Sensitivitet!$B$49,'(1) Detaljerte budsjetter'!AJ$20:AJ$40),IF($C$10="Totalprosjektet",SUMIF('(1) Detaljerte budsjetter'!$E$20:$E$40,Sensitivitet!$B$49,'(1) Detaljerte budsjetter'!AJ$20:AJ$40)-SUMIF('(1) Detaljerte budsjetter'!$E$139:$E$158,Sensitivitet!$B$49,'(1) Detaljerte budsjetter'!AJ$139:AJ$158),))</f>
        <v>0</v>
      </c>
      <c r="AL49" s="119">
        <f>IF($C$10="OMSØKT PROSJEKT",SUMIF('(1) Detaljerte budsjetter'!$E$20:$E$40,Sensitivitet!$B$49,'(1) Detaljerte budsjetter'!AK$20:AK$40),IF($C$10="Totalprosjektet",SUMIF('(1) Detaljerte budsjetter'!$E$20:$E$40,Sensitivitet!$B$49,'(1) Detaljerte budsjetter'!AK$20:AK$40)-SUMIF('(1) Detaljerte budsjetter'!$E$139:$E$158,Sensitivitet!$B$49,'(1) Detaljerte budsjetter'!AK$139:AK$158),))</f>
        <v>0</v>
      </c>
      <c r="AM49" s="119">
        <f>IF($C$10="OMSØKT PROSJEKT",SUMIF('(1) Detaljerte budsjetter'!$E$20:$E$40,Sensitivitet!$B$49,'(1) Detaljerte budsjetter'!AL$20:AL$40),IF($C$10="Totalprosjektet",SUMIF('(1) Detaljerte budsjetter'!$E$20:$E$40,Sensitivitet!$B$49,'(1) Detaljerte budsjetter'!AL$20:AL$40)-SUMIF('(1) Detaljerte budsjetter'!$E$139:$E$158,Sensitivitet!$B$49,'(1) Detaljerte budsjetter'!AL$139:AL$158),))</f>
        <v>0</v>
      </c>
      <c r="AN49" s="119">
        <f>IF($C$10="OMSØKT PROSJEKT",SUMIF('(1) Detaljerte budsjetter'!$E$20:$E$40,Sensitivitet!$B$49,'(1) Detaljerte budsjetter'!AM$20:AM$40),IF($C$10="Totalprosjektet",SUMIF('(1) Detaljerte budsjetter'!$E$20:$E$40,Sensitivitet!$B$49,'(1) Detaljerte budsjetter'!AM$20:AM$40)-SUMIF('(1) Detaljerte budsjetter'!$E$139:$E$158,Sensitivitet!$B$49,'(1) Detaljerte budsjetter'!AM$139:AM$158),))</f>
        <v>0</v>
      </c>
      <c r="AO49" s="119">
        <f>IF($C$10="OMSØKT PROSJEKT",SUMIF('(1) Detaljerte budsjetter'!$E$20:$E$40,Sensitivitet!$B$49,'(1) Detaljerte budsjetter'!AN$20:AN$40),IF($C$10="Totalprosjektet",SUMIF('(1) Detaljerte budsjetter'!$E$20:$E$40,Sensitivitet!$B$49,'(1) Detaljerte budsjetter'!AN$20:AN$40)-SUMIF('(1) Detaljerte budsjetter'!$E$139:$E$158,Sensitivitet!$B$49,'(1) Detaljerte budsjetter'!AN$139:AN$158),))</f>
        <v>0</v>
      </c>
      <c r="AP49" s="119">
        <f>IF($C$10="OMSØKT PROSJEKT",SUMIF('(1) Detaljerte budsjetter'!$E$20:$E$40,Sensitivitet!$B$49,'(1) Detaljerte budsjetter'!AO$20:AO$40),IF($C$10="Totalprosjektet",SUMIF('(1) Detaljerte budsjetter'!$E$20:$E$40,Sensitivitet!$B$49,'(1) Detaljerte budsjetter'!AO$20:AO$40)-SUMIF('(1) Detaljerte budsjetter'!$E$139:$E$158,Sensitivitet!$B$49,'(1) Detaljerte budsjetter'!AO$139:AO$158),))</f>
        <v>0</v>
      </c>
      <c r="AQ49" s="119">
        <f>IF($C$10="OMSØKT PROSJEKT",SUMIF('(1) Detaljerte budsjetter'!$E$20:$E$40,Sensitivitet!$B$49,'(1) Detaljerte budsjetter'!AP$20:AP$40),IF($C$10="Totalprosjektet",SUMIF('(1) Detaljerte budsjetter'!$E$20:$E$40,Sensitivitet!$B$49,'(1) Detaljerte budsjetter'!AP$20:AP$40)-SUMIF('(1) Detaljerte budsjetter'!$E$139:$E$158,Sensitivitet!$B$49,'(1) Detaljerte budsjetter'!AP$139:AP$158),))</f>
        <v>0</v>
      </c>
      <c r="AR49" s="119">
        <f>IF($C$10="OMSØKT PROSJEKT",SUMIF('(1) Detaljerte budsjetter'!$E$20:$E$40,Sensitivitet!$B$49,'(1) Detaljerte budsjetter'!AQ$20:AQ$40),IF($C$10="Totalprosjektet",SUMIF('(1) Detaljerte budsjetter'!$E$20:$E$40,Sensitivitet!$B$49,'(1) Detaljerte budsjetter'!AQ$20:AQ$40)-SUMIF('(1) Detaljerte budsjetter'!$E$139:$E$158,Sensitivitet!$B$49,'(1) Detaljerte budsjetter'!AQ$139:AQ$158),))</f>
        <v>0</v>
      </c>
      <c r="AS49" s="119">
        <f>IF($C$10="OMSØKT PROSJEKT",SUMIF('(1) Detaljerte budsjetter'!$E$20:$E$40,Sensitivitet!$B$49,'(1) Detaljerte budsjetter'!AR$20:AR$40),IF($C$10="Totalprosjektet",SUMIF('(1) Detaljerte budsjetter'!$E$20:$E$40,Sensitivitet!$B$49,'(1) Detaljerte budsjetter'!AR$20:AR$40)-SUMIF('(1) Detaljerte budsjetter'!$E$139:$E$158,Sensitivitet!$B$49,'(1) Detaljerte budsjetter'!AR$139:AR$158),))</f>
        <v>0</v>
      </c>
      <c r="AT49" s="119">
        <f>IF($C$10="OMSØKT PROSJEKT",SUMIF('(1) Detaljerte budsjetter'!$E$20:$E$40,Sensitivitet!$B$49,'(1) Detaljerte budsjetter'!AS$20:AS$40),IF($C$10="Totalprosjektet",SUMIF('(1) Detaljerte budsjetter'!$E$20:$E$40,Sensitivitet!$B$49,'(1) Detaljerte budsjetter'!AS$20:AS$40)-SUMIF('(1) Detaljerte budsjetter'!$E$139:$E$158,Sensitivitet!$B$49,'(1) Detaljerte budsjetter'!AS$139:AS$158),))</f>
        <v>0</v>
      </c>
      <c r="AU49" s="119">
        <f>IF($C$10="OMSØKT PROSJEKT",SUMIF('(1) Detaljerte budsjetter'!$E$20:$E$40,Sensitivitet!$B$49,'(1) Detaljerte budsjetter'!AT$20:AT$40),IF($C$10="Totalprosjektet",SUMIF('(1) Detaljerte budsjetter'!$E$20:$E$40,Sensitivitet!$B$49,'(1) Detaljerte budsjetter'!AT$20:AT$40)-SUMIF('(1) Detaljerte budsjetter'!$E$139:$E$158,Sensitivitet!$B$49,'(1) Detaljerte budsjetter'!AT$139:AT$158),))</f>
        <v>0</v>
      </c>
      <c r="AV49" s="119">
        <f>IF($C$10="OMSØKT PROSJEKT",SUMIF('(1) Detaljerte budsjetter'!$E$20:$E$40,Sensitivitet!$B$49,'(1) Detaljerte budsjetter'!AU$20:AU$40),IF($C$10="Totalprosjektet",SUMIF('(1) Detaljerte budsjetter'!$E$20:$E$40,Sensitivitet!$B$49,'(1) Detaljerte budsjetter'!AU$20:AU$40)-SUMIF('(1) Detaljerte budsjetter'!$E$139:$E$158,Sensitivitet!$B$49,'(1) Detaljerte budsjetter'!AU$139:AU$158),))</f>
        <v>0</v>
      </c>
    </row>
    <row r="50" spans="2:48" x14ac:dyDescent="0.25">
      <c r="B50" s="23"/>
      <c r="C50" s="120" t="s">
        <v>138</v>
      </c>
      <c r="D50" s="121" t="s">
        <v>139</v>
      </c>
      <c r="E50" s="122">
        <f>$C$13</f>
        <v>0</v>
      </c>
      <c r="G50" s="56">
        <v>5</v>
      </c>
      <c r="I50" s="119">
        <f t="shared" ref="I50:AV50" si="9">I49*(1+$E$50)</f>
        <v>0</v>
      </c>
      <c r="J50" s="119">
        <f t="shared" si="9"/>
        <v>0</v>
      </c>
      <c r="K50" s="119">
        <f t="shared" si="9"/>
        <v>0</v>
      </c>
      <c r="L50" s="119">
        <f t="shared" si="9"/>
        <v>0</v>
      </c>
      <c r="M50" s="119">
        <f t="shared" si="9"/>
        <v>0</v>
      </c>
      <c r="N50" s="119">
        <f t="shared" si="9"/>
        <v>0</v>
      </c>
      <c r="O50" s="119">
        <f t="shared" si="9"/>
        <v>0</v>
      </c>
      <c r="P50" s="119">
        <f t="shared" si="9"/>
        <v>0</v>
      </c>
      <c r="Q50" s="119">
        <f t="shared" si="9"/>
        <v>0</v>
      </c>
      <c r="R50" s="119">
        <f t="shared" si="9"/>
        <v>0</v>
      </c>
      <c r="S50" s="119">
        <f t="shared" si="9"/>
        <v>0</v>
      </c>
      <c r="T50" s="119">
        <f t="shared" si="9"/>
        <v>0</v>
      </c>
      <c r="U50" s="119">
        <f t="shared" si="9"/>
        <v>0</v>
      </c>
      <c r="V50" s="119">
        <f t="shared" si="9"/>
        <v>0</v>
      </c>
      <c r="W50" s="119">
        <f t="shared" si="9"/>
        <v>0</v>
      </c>
      <c r="X50" s="119">
        <f t="shared" si="9"/>
        <v>0</v>
      </c>
      <c r="Y50" s="119">
        <f t="shared" si="9"/>
        <v>0</v>
      </c>
      <c r="Z50" s="119">
        <f t="shared" si="9"/>
        <v>0</v>
      </c>
      <c r="AA50" s="119">
        <f t="shared" si="9"/>
        <v>0</v>
      </c>
      <c r="AB50" s="119">
        <f t="shared" si="9"/>
        <v>0</v>
      </c>
      <c r="AC50" s="119">
        <f t="shared" si="9"/>
        <v>0</v>
      </c>
      <c r="AD50" s="119">
        <f t="shared" si="9"/>
        <v>0</v>
      </c>
      <c r="AE50" s="119">
        <f t="shared" si="9"/>
        <v>0</v>
      </c>
      <c r="AF50" s="119">
        <f t="shared" si="9"/>
        <v>0</v>
      </c>
      <c r="AG50" s="119">
        <f t="shared" si="9"/>
        <v>0</v>
      </c>
      <c r="AH50" s="119">
        <f t="shared" si="9"/>
        <v>0</v>
      </c>
      <c r="AI50" s="119">
        <f t="shared" si="9"/>
        <v>0</v>
      </c>
      <c r="AJ50" s="119">
        <f t="shared" si="9"/>
        <v>0</v>
      </c>
      <c r="AK50" s="119">
        <f t="shared" si="9"/>
        <v>0</v>
      </c>
      <c r="AL50" s="119">
        <f t="shared" si="9"/>
        <v>0</v>
      </c>
      <c r="AM50" s="119">
        <f t="shared" si="9"/>
        <v>0</v>
      </c>
      <c r="AN50" s="119">
        <f t="shared" si="9"/>
        <v>0</v>
      </c>
      <c r="AO50" s="119">
        <f t="shared" si="9"/>
        <v>0</v>
      </c>
      <c r="AP50" s="119">
        <f t="shared" si="9"/>
        <v>0</v>
      </c>
      <c r="AQ50" s="119">
        <f t="shared" si="9"/>
        <v>0</v>
      </c>
      <c r="AR50" s="119">
        <f t="shared" si="9"/>
        <v>0</v>
      </c>
      <c r="AS50" s="119">
        <f t="shared" si="9"/>
        <v>0</v>
      </c>
      <c r="AT50" s="119">
        <f t="shared" si="9"/>
        <v>0</v>
      </c>
      <c r="AU50" s="119">
        <f t="shared" si="9"/>
        <v>0</v>
      </c>
      <c r="AV50" s="119">
        <f t="shared" si="9"/>
        <v>0</v>
      </c>
    </row>
    <row r="51" spans="2:48" x14ac:dyDescent="0.25">
      <c r="B51" s="23"/>
      <c r="C51" s="123" t="s">
        <v>140</v>
      </c>
      <c r="D51" s="121" t="s">
        <v>139</v>
      </c>
      <c r="E51" s="124"/>
      <c r="G51" s="56" t="s">
        <v>140</v>
      </c>
      <c r="I51" s="119">
        <f t="shared" ref="I51:AV51" si="10">I49*(1+$E$51)</f>
        <v>0</v>
      </c>
      <c r="J51" s="119">
        <f t="shared" si="10"/>
        <v>0</v>
      </c>
      <c r="K51" s="119">
        <f t="shared" si="10"/>
        <v>0</v>
      </c>
      <c r="L51" s="119">
        <f t="shared" si="10"/>
        <v>0</v>
      </c>
      <c r="M51" s="119">
        <f t="shared" si="10"/>
        <v>0</v>
      </c>
      <c r="N51" s="119">
        <f t="shared" si="10"/>
        <v>0</v>
      </c>
      <c r="O51" s="119">
        <f t="shared" si="10"/>
        <v>0</v>
      </c>
      <c r="P51" s="119">
        <f t="shared" si="10"/>
        <v>0</v>
      </c>
      <c r="Q51" s="119">
        <f t="shared" si="10"/>
        <v>0</v>
      </c>
      <c r="R51" s="119">
        <f t="shared" si="10"/>
        <v>0</v>
      </c>
      <c r="S51" s="119">
        <f t="shared" si="10"/>
        <v>0</v>
      </c>
      <c r="T51" s="119">
        <f t="shared" si="10"/>
        <v>0</v>
      </c>
      <c r="U51" s="119">
        <f t="shared" si="10"/>
        <v>0</v>
      </c>
      <c r="V51" s="119">
        <f t="shared" si="10"/>
        <v>0</v>
      </c>
      <c r="W51" s="119">
        <f t="shared" si="10"/>
        <v>0</v>
      </c>
      <c r="X51" s="119">
        <f t="shared" si="10"/>
        <v>0</v>
      </c>
      <c r="Y51" s="119">
        <f t="shared" si="10"/>
        <v>0</v>
      </c>
      <c r="Z51" s="119">
        <f t="shared" si="10"/>
        <v>0</v>
      </c>
      <c r="AA51" s="119">
        <f t="shared" si="10"/>
        <v>0</v>
      </c>
      <c r="AB51" s="119">
        <f t="shared" si="10"/>
        <v>0</v>
      </c>
      <c r="AC51" s="119">
        <f t="shared" si="10"/>
        <v>0</v>
      </c>
      <c r="AD51" s="119">
        <f t="shared" si="10"/>
        <v>0</v>
      </c>
      <c r="AE51" s="119">
        <f t="shared" si="10"/>
        <v>0</v>
      </c>
      <c r="AF51" s="119">
        <f t="shared" si="10"/>
        <v>0</v>
      </c>
      <c r="AG51" s="119">
        <f t="shared" si="10"/>
        <v>0</v>
      </c>
      <c r="AH51" s="119">
        <f t="shared" si="10"/>
        <v>0</v>
      </c>
      <c r="AI51" s="119">
        <f t="shared" si="10"/>
        <v>0</v>
      </c>
      <c r="AJ51" s="119">
        <f t="shared" si="10"/>
        <v>0</v>
      </c>
      <c r="AK51" s="119">
        <f t="shared" si="10"/>
        <v>0</v>
      </c>
      <c r="AL51" s="119">
        <f t="shared" si="10"/>
        <v>0</v>
      </c>
      <c r="AM51" s="119">
        <f t="shared" si="10"/>
        <v>0</v>
      </c>
      <c r="AN51" s="119">
        <f t="shared" si="10"/>
        <v>0</v>
      </c>
      <c r="AO51" s="119">
        <f t="shared" si="10"/>
        <v>0</v>
      </c>
      <c r="AP51" s="119">
        <f t="shared" si="10"/>
        <v>0</v>
      </c>
      <c r="AQ51" s="119">
        <f t="shared" si="10"/>
        <v>0</v>
      </c>
      <c r="AR51" s="119">
        <f t="shared" si="10"/>
        <v>0</v>
      </c>
      <c r="AS51" s="119">
        <f t="shared" si="10"/>
        <v>0</v>
      </c>
      <c r="AT51" s="119">
        <f t="shared" si="10"/>
        <v>0</v>
      </c>
      <c r="AU51" s="119">
        <f t="shared" si="10"/>
        <v>0</v>
      </c>
      <c r="AV51" s="119">
        <f t="shared" si="10"/>
        <v>0</v>
      </c>
    </row>
    <row r="52" spans="2:48" x14ac:dyDescent="0.25">
      <c r="B52" s="23"/>
      <c r="D52" s="121"/>
      <c r="G52" s="56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2:48" x14ac:dyDescent="0.25">
      <c r="B53" s="117" t="s">
        <v>154</v>
      </c>
      <c r="C53" s="118" t="s">
        <v>137</v>
      </c>
      <c r="D53" s="125"/>
      <c r="E53" s="9"/>
      <c r="F53" s="9"/>
      <c r="G53" s="126"/>
      <c r="I53" s="119">
        <f>IF($C$10="OMSØKT PROSJEKT",SUMIF('(1) Detaljerte budsjetter'!$E$20:$E$40,Sensitivitet!$B$53,'(1) Detaljerte budsjetter'!H$20:H$40),IF($C$10="Totalprosjektet",SUMIF('(1) Detaljerte budsjetter'!$E$20:$E$40,Sensitivitet!$B$53,'(1) Detaljerte budsjetter'!H$20:H$40)-SUMIF('(1) Detaljerte budsjetter'!$E$139:$E$158,Sensitivitet!$B$53,'(1) Detaljerte budsjetter'!H$139:H$158),))</f>
        <v>0</v>
      </c>
      <c r="J53" s="119">
        <f>IF($C$10="OMSØKT PROSJEKT",SUMIF('(1) Detaljerte budsjetter'!$E$20:$E$40,Sensitivitet!$B$53,'(1) Detaljerte budsjetter'!I$20:I$40),IF($C$10="Totalprosjektet",SUMIF('(1) Detaljerte budsjetter'!$E$20:$E$40,Sensitivitet!$B$53,'(1) Detaljerte budsjetter'!I$20:I$40)-SUMIF('(1) Detaljerte budsjetter'!$E$139:$E$158,Sensitivitet!$B$53,'(1) Detaljerte budsjetter'!I$139:I$158),))</f>
        <v>0</v>
      </c>
      <c r="K53" s="119">
        <f>IF($C$10="OMSØKT PROSJEKT",SUMIF('(1) Detaljerte budsjetter'!$E$20:$E$40,Sensitivitet!$B$53,'(1) Detaljerte budsjetter'!J$20:J$40),IF($C$10="Totalprosjektet",SUMIF('(1) Detaljerte budsjetter'!$E$20:$E$40,Sensitivitet!$B$53,'(1) Detaljerte budsjetter'!J$20:J$40)-SUMIF('(1) Detaljerte budsjetter'!$E$139:$E$158,Sensitivitet!$B$53,'(1) Detaljerte budsjetter'!J$139:J$158),))</f>
        <v>0</v>
      </c>
      <c r="L53" s="119">
        <f>IF($C$10="OMSØKT PROSJEKT",SUMIF('(1) Detaljerte budsjetter'!$E$20:$E$40,Sensitivitet!$B$53,'(1) Detaljerte budsjetter'!K$20:K$40),IF($C$10="Totalprosjektet",SUMIF('(1) Detaljerte budsjetter'!$E$20:$E$40,Sensitivitet!$B$53,'(1) Detaljerte budsjetter'!K$20:K$40)-SUMIF('(1) Detaljerte budsjetter'!$E$139:$E$158,Sensitivitet!$B$53,'(1) Detaljerte budsjetter'!K$139:K$158),))</f>
        <v>0</v>
      </c>
      <c r="M53" s="119">
        <f>IF($C$10="OMSØKT PROSJEKT",SUMIF('(1) Detaljerte budsjetter'!$E$20:$E$40,Sensitivitet!$B$53,'(1) Detaljerte budsjetter'!L$20:L$40),IF($C$10="Totalprosjektet",SUMIF('(1) Detaljerte budsjetter'!$E$20:$E$40,Sensitivitet!$B$53,'(1) Detaljerte budsjetter'!L$20:L$40)-SUMIF('(1) Detaljerte budsjetter'!$E$139:$E$158,Sensitivitet!$B$53,'(1) Detaljerte budsjetter'!L$139:L$158),))</f>
        <v>0</v>
      </c>
      <c r="N53" s="119">
        <f>IF($C$10="OMSØKT PROSJEKT",SUMIF('(1) Detaljerte budsjetter'!$E$20:$E$40,Sensitivitet!$B$53,'(1) Detaljerte budsjetter'!M$20:M$40),IF($C$10="Totalprosjektet",SUMIF('(1) Detaljerte budsjetter'!$E$20:$E$40,Sensitivitet!$B$53,'(1) Detaljerte budsjetter'!M$20:M$40)-SUMIF('(1) Detaljerte budsjetter'!$E$139:$E$158,Sensitivitet!$B$53,'(1) Detaljerte budsjetter'!M$139:M$158),))</f>
        <v>0</v>
      </c>
      <c r="O53" s="119">
        <f>IF($C$10="OMSØKT PROSJEKT",SUMIF('(1) Detaljerte budsjetter'!$E$20:$E$40,Sensitivitet!$B$53,'(1) Detaljerte budsjetter'!N$20:N$40),IF($C$10="Totalprosjektet",SUMIF('(1) Detaljerte budsjetter'!$E$20:$E$40,Sensitivitet!$B$53,'(1) Detaljerte budsjetter'!N$20:N$40)-SUMIF('(1) Detaljerte budsjetter'!$E$139:$E$158,Sensitivitet!$B$53,'(1) Detaljerte budsjetter'!N$139:N$158),))</f>
        <v>0</v>
      </c>
      <c r="P53" s="119">
        <f>IF($C$10="OMSØKT PROSJEKT",SUMIF('(1) Detaljerte budsjetter'!$E$20:$E$40,Sensitivitet!$B$53,'(1) Detaljerte budsjetter'!O$20:O$40),IF($C$10="Totalprosjektet",SUMIF('(1) Detaljerte budsjetter'!$E$20:$E$40,Sensitivitet!$B$53,'(1) Detaljerte budsjetter'!O$20:O$40)-SUMIF('(1) Detaljerte budsjetter'!$E$139:$E$158,Sensitivitet!$B$53,'(1) Detaljerte budsjetter'!O$139:O$158),))</f>
        <v>0</v>
      </c>
      <c r="Q53" s="119">
        <f>IF($C$10="OMSØKT PROSJEKT",SUMIF('(1) Detaljerte budsjetter'!$E$20:$E$40,Sensitivitet!$B$53,'(1) Detaljerte budsjetter'!P$20:P$40),IF($C$10="Totalprosjektet",SUMIF('(1) Detaljerte budsjetter'!$E$20:$E$40,Sensitivitet!$B$53,'(1) Detaljerte budsjetter'!P$20:P$40)-SUMIF('(1) Detaljerte budsjetter'!$E$139:$E$158,Sensitivitet!$B$53,'(1) Detaljerte budsjetter'!P$139:P$158),))</f>
        <v>0</v>
      </c>
      <c r="R53" s="119">
        <f>IF($C$10="OMSØKT PROSJEKT",SUMIF('(1) Detaljerte budsjetter'!$E$20:$E$40,Sensitivitet!$B$53,'(1) Detaljerte budsjetter'!Q$20:Q$40),IF($C$10="Totalprosjektet",SUMIF('(1) Detaljerte budsjetter'!$E$20:$E$40,Sensitivitet!$B$53,'(1) Detaljerte budsjetter'!Q$20:Q$40)-SUMIF('(1) Detaljerte budsjetter'!$E$139:$E$158,Sensitivitet!$B$53,'(1) Detaljerte budsjetter'!Q$139:Q$158),))</f>
        <v>0</v>
      </c>
      <c r="S53" s="119">
        <f>IF($C$10="OMSØKT PROSJEKT",SUMIF('(1) Detaljerte budsjetter'!$E$20:$E$40,Sensitivitet!$B$53,'(1) Detaljerte budsjetter'!R$20:R$40),IF($C$10="Totalprosjektet",SUMIF('(1) Detaljerte budsjetter'!$E$20:$E$40,Sensitivitet!$B$53,'(1) Detaljerte budsjetter'!R$20:R$40)-SUMIF('(1) Detaljerte budsjetter'!$E$139:$E$158,Sensitivitet!$B$53,'(1) Detaljerte budsjetter'!R$139:R$158),))</f>
        <v>0</v>
      </c>
      <c r="T53" s="119">
        <f>IF($C$10="OMSØKT PROSJEKT",SUMIF('(1) Detaljerte budsjetter'!$E$20:$E$40,Sensitivitet!$B$53,'(1) Detaljerte budsjetter'!S$20:S$40),IF($C$10="Totalprosjektet",SUMIF('(1) Detaljerte budsjetter'!$E$20:$E$40,Sensitivitet!$B$53,'(1) Detaljerte budsjetter'!S$20:S$40)-SUMIF('(1) Detaljerte budsjetter'!$E$139:$E$158,Sensitivitet!$B$53,'(1) Detaljerte budsjetter'!S$139:S$158),))</f>
        <v>0</v>
      </c>
      <c r="U53" s="119">
        <f>IF($C$10="OMSØKT PROSJEKT",SUMIF('(1) Detaljerte budsjetter'!$E$20:$E$40,Sensitivitet!$B$53,'(1) Detaljerte budsjetter'!T$20:T$40),IF($C$10="Totalprosjektet",SUMIF('(1) Detaljerte budsjetter'!$E$20:$E$40,Sensitivitet!$B$53,'(1) Detaljerte budsjetter'!T$20:T$40)-SUMIF('(1) Detaljerte budsjetter'!$E$139:$E$158,Sensitivitet!$B$53,'(1) Detaljerte budsjetter'!T$139:T$158),))</f>
        <v>0</v>
      </c>
      <c r="V53" s="119">
        <f>IF($C$10="OMSØKT PROSJEKT",SUMIF('(1) Detaljerte budsjetter'!$E$20:$E$40,Sensitivitet!$B$53,'(1) Detaljerte budsjetter'!U$20:U$40),IF($C$10="Totalprosjektet",SUMIF('(1) Detaljerte budsjetter'!$E$20:$E$40,Sensitivitet!$B$53,'(1) Detaljerte budsjetter'!U$20:U$40)-SUMIF('(1) Detaljerte budsjetter'!$E$139:$E$158,Sensitivitet!$B$53,'(1) Detaljerte budsjetter'!U$139:U$158),))</f>
        <v>0</v>
      </c>
      <c r="W53" s="119">
        <f>IF($C$10="OMSØKT PROSJEKT",SUMIF('(1) Detaljerte budsjetter'!$E$20:$E$40,Sensitivitet!$B$53,'(1) Detaljerte budsjetter'!V$20:V$40),IF($C$10="Totalprosjektet",SUMIF('(1) Detaljerte budsjetter'!$E$20:$E$40,Sensitivitet!$B$53,'(1) Detaljerte budsjetter'!V$20:V$40)-SUMIF('(1) Detaljerte budsjetter'!$E$139:$E$158,Sensitivitet!$B$53,'(1) Detaljerte budsjetter'!V$139:V$158),))</f>
        <v>0</v>
      </c>
      <c r="X53" s="119">
        <f>IF($C$10="OMSØKT PROSJEKT",SUMIF('(1) Detaljerte budsjetter'!$E$20:$E$40,Sensitivitet!$B$53,'(1) Detaljerte budsjetter'!W$20:W$40),IF($C$10="Totalprosjektet",SUMIF('(1) Detaljerte budsjetter'!$E$20:$E$40,Sensitivitet!$B$53,'(1) Detaljerte budsjetter'!W$20:W$40)-SUMIF('(1) Detaljerte budsjetter'!$E$139:$E$158,Sensitivitet!$B$53,'(1) Detaljerte budsjetter'!W$139:W$158),))</f>
        <v>0</v>
      </c>
      <c r="Y53" s="119">
        <f>IF($C$10="OMSØKT PROSJEKT",SUMIF('(1) Detaljerte budsjetter'!$E$20:$E$40,Sensitivitet!$B$53,'(1) Detaljerte budsjetter'!X$20:X$40),IF($C$10="Totalprosjektet",SUMIF('(1) Detaljerte budsjetter'!$E$20:$E$40,Sensitivitet!$B$53,'(1) Detaljerte budsjetter'!X$20:X$40)-SUMIF('(1) Detaljerte budsjetter'!$E$139:$E$158,Sensitivitet!$B$53,'(1) Detaljerte budsjetter'!X$139:X$158),))</f>
        <v>0</v>
      </c>
      <c r="Z53" s="119">
        <f>IF($C$10="OMSØKT PROSJEKT",SUMIF('(1) Detaljerte budsjetter'!$E$20:$E$40,Sensitivitet!$B$53,'(1) Detaljerte budsjetter'!Y$20:Y$40),IF($C$10="Totalprosjektet",SUMIF('(1) Detaljerte budsjetter'!$E$20:$E$40,Sensitivitet!$B$53,'(1) Detaljerte budsjetter'!Y$20:Y$40)-SUMIF('(1) Detaljerte budsjetter'!$E$139:$E$158,Sensitivitet!$B$53,'(1) Detaljerte budsjetter'!Y$139:Y$158),))</f>
        <v>0</v>
      </c>
      <c r="AA53" s="119">
        <f>IF($C$10="OMSØKT PROSJEKT",SUMIF('(1) Detaljerte budsjetter'!$E$20:$E$40,Sensitivitet!$B$53,'(1) Detaljerte budsjetter'!Z$20:Z$40),IF($C$10="Totalprosjektet",SUMIF('(1) Detaljerte budsjetter'!$E$20:$E$40,Sensitivitet!$B$53,'(1) Detaljerte budsjetter'!Z$20:Z$40)-SUMIF('(1) Detaljerte budsjetter'!$E$139:$E$158,Sensitivitet!$B$53,'(1) Detaljerte budsjetter'!Z$139:Z$158),))</f>
        <v>0</v>
      </c>
      <c r="AB53" s="119">
        <f>IF($C$10="OMSØKT PROSJEKT",SUMIF('(1) Detaljerte budsjetter'!$E$20:$E$40,Sensitivitet!$B$53,'(1) Detaljerte budsjetter'!AA$20:AA$40),IF($C$10="Totalprosjektet",SUMIF('(1) Detaljerte budsjetter'!$E$20:$E$40,Sensitivitet!$B$53,'(1) Detaljerte budsjetter'!AA$20:AA$40)-SUMIF('(1) Detaljerte budsjetter'!$E$139:$E$158,Sensitivitet!$B$53,'(1) Detaljerte budsjetter'!AA$139:AA$158),))</f>
        <v>0</v>
      </c>
      <c r="AC53" s="119">
        <f>IF($C$10="OMSØKT PROSJEKT",SUMIF('(1) Detaljerte budsjetter'!$E$20:$E$40,Sensitivitet!$B$53,'(1) Detaljerte budsjetter'!AB$20:AB$40),IF($C$10="Totalprosjektet",SUMIF('(1) Detaljerte budsjetter'!$E$20:$E$40,Sensitivitet!$B$53,'(1) Detaljerte budsjetter'!AB$20:AB$40)-SUMIF('(1) Detaljerte budsjetter'!$E$139:$E$158,Sensitivitet!$B$53,'(1) Detaljerte budsjetter'!AB$139:AB$158),))</f>
        <v>0</v>
      </c>
      <c r="AD53" s="119">
        <f>IF($C$10="OMSØKT PROSJEKT",SUMIF('(1) Detaljerte budsjetter'!$E$20:$E$40,Sensitivitet!$B$53,'(1) Detaljerte budsjetter'!AC$20:AC$40),IF($C$10="Totalprosjektet",SUMIF('(1) Detaljerte budsjetter'!$E$20:$E$40,Sensitivitet!$B$53,'(1) Detaljerte budsjetter'!AC$20:AC$40)-SUMIF('(1) Detaljerte budsjetter'!$E$139:$E$158,Sensitivitet!$B$53,'(1) Detaljerte budsjetter'!AC$139:AC$158),))</f>
        <v>0</v>
      </c>
      <c r="AE53" s="119">
        <f>IF($C$10="OMSØKT PROSJEKT",SUMIF('(1) Detaljerte budsjetter'!$E$20:$E$40,Sensitivitet!$B$53,'(1) Detaljerte budsjetter'!AD$20:AD$40),IF($C$10="Totalprosjektet",SUMIF('(1) Detaljerte budsjetter'!$E$20:$E$40,Sensitivitet!$B$53,'(1) Detaljerte budsjetter'!AD$20:AD$40)-SUMIF('(1) Detaljerte budsjetter'!$E$139:$E$158,Sensitivitet!$B$53,'(1) Detaljerte budsjetter'!AD$139:AD$158),))</f>
        <v>0</v>
      </c>
      <c r="AF53" s="119">
        <f>IF($C$10="OMSØKT PROSJEKT",SUMIF('(1) Detaljerte budsjetter'!$E$20:$E$40,Sensitivitet!$B$53,'(1) Detaljerte budsjetter'!AE$20:AE$40),IF($C$10="Totalprosjektet",SUMIF('(1) Detaljerte budsjetter'!$E$20:$E$40,Sensitivitet!$B$53,'(1) Detaljerte budsjetter'!AE$20:AE$40)-SUMIF('(1) Detaljerte budsjetter'!$E$139:$E$158,Sensitivitet!$B$53,'(1) Detaljerte budsjetter'!AE$139:AE$158),))</f>
        <v>0</v>
      </c>
      <c r="AG53" s="119">
        <f>IF($C$10="OMSØKT PROSJEKT",SUMIF('(1) Detaljerte budsjetter'!$E$20:$E$40,Sensitivitet!$B$53,'(1) Detaljerte budsjetter'!AF$20:AF$40),IF($C$10="Totalprosjektet",SUMIF('(1) Detaljerte budsjetter'!$E$20:$E$40,Sensitivitet!$B$53,'(1) Detaljerte budsjetter'!AF$20:AF$40)-SUMIF('(1) Detaljerte budsjetter'!$E$139:$E$158,Sensitivitet!$B$53,'(1) Detaljerte budsjetter'!AF$139:AF$158),))</f>
        <v>0</v>
      </c>
      <c r="AH53" s="119">
        <f>IF($C$10="OMSØKT PROSJEKT",SUMIF('(1) Detaljerte budsjetter'!$E$20:$E$40,Sensitivitet!$B$53,'(1) Detaljerte budsjetter'!AG$20:AG$40),IF($C$10="Totalprosjektet",SUMIF('(1) Detaljerte budsjetter'!$E$20:$E$40,Sensitivitet!$B$53,'(1) Detaljerte budsjetter'!AG$20:AG$40)-SUMIF('(1) Detaljerte budsjetter'!$E$139:$E$158,Sensitivitet!$B$53,'(1) Detaljerte budsjetter'!AG$139:AG$158),))</f>
        <v>0</v>
      </c>
      <c r="AI53" s="119">
        <f>IF($C$10="OMSØKT PROSJEKT",SUMIF('(1) Detaljerte budsjetter'!$E$20:$E$40,Sensitivitet!$B$53,'(1) Detaljerte budsjetter'!AH$20:AH$40),IF($C$10="Totalprosjektet",SUMIF('(1) Detaljerte budsjetter'!$E$20:$E$40,Sensitivitet!$B$53,'(1) Detaljerte budsjetter'!AH$20:AH$40)-SUMIF('(1) Detaljerte budsjetter'!$E$139:$E$158,Sensitivitet!$B$53,'(1) Detaljerte budsjetter'!AH$139:AH$158),))</f>
        <v>0</v>
      </c>
      <c r="AJ53" s="119">
        <f>IF($C$10="OMSØKT PROSJEKT",SUMIF('(1) Detaljerte budsjetter'!$E$20:$E$40,Sensitivitet!$B$53,'(1) Detaljerte budsjetter'!AI$20:AI$40),IF($C$10="Totalprosjektet",SUMIF('(1) Detaljerte budsjetter'!$E$20:$E$40,Sensitivitet!$B$53,'(1) Detaljerte budsjetter'!AI$20:AI$40)-SUMIF('(1) Detaljerte budsjetter'!$E$139:$E$158,Sensitivitet!$B$53,'(1) Detaljerte budsjetter'!AI$139:AI$158),))</f>
        <v>0</v>
      </c>
      <c r="AK53" s="119">
        <f>IF($C$10="OMSØKT PROSJEKT",SUMIF('(1) Detaljerte budsjetter'!$E$20:$E$40,Sensitivitet!$B$53,'(1) Detaljerte budsjetter'!AJ$20:AJ$40),IF($C$10="Totalprosjektet",SUMIF('(1) Detaljerte budsjetter'!$E$20:$E$40,Sensitivitet!$B$53,'(1) Detaljerte budsjetter'!AJ$20:AJ$40)-SUMIF('(1) Detaljerte budsjetter'!$E$139:$E$158,Sensitivitet!$B$53,'(1) Detaljerte budsjetter'!AJ$139:AJ$158),))</f>
        <v>0</v>
      </c>
      <c r="AL53" s="119">
        <f>IF($C$10="OMSØKT PROSJEKT",SUMIF('(1) Detaljerte budsjetter'!$E$20:$E$40,Sensitivitet!$B$53,'(1) Detaljerte budsjetter'!AK$20:AK$40),IF($C$10="Totalprosjektet",SUMIF('(1) Detaljerte budsjetter'!$E$20:$E$40,Sensitivitet!$B$53,'(1) Detaljerte budsjetter'!AK$20:AK$40)-SUMIF('(1) Detaljerte budsjetter'!$E$139:$E$158,Sensitivitet!$B$53,'(1) Detaljerte budsjetter'!AK$139:AK$158),))</f>
        <v>0</v>
      </c>
      <c r="AM53" s="119">
        <f>IF($C$10="OMSØKT PROSJEKT",SUMIF('(1) Detaljerte budsjetter'!$E$20:$E$40,Sensitivitet!$B$53,'(1) Detaljerte budsjetter'!AL$20:AL$40),IF($C$10="Totalprosjektet",SUMIF('(1) Detaljerte budsjetter'!$E$20:$E$40,Sensitivitet!$B$53,'(1) Detaljerte budsjetter'!AL$20:AL$40)-SUMIF('(1) Detaljerte budsjetter'!$E$139:$E$158,Sensitivitet!$B$53,'(1) Detaljerte budsjetter'!AL$139:AL$158),))</f>
        <v>0</v>
      </c>
      <c r="AN53" s="119">
        <f>IF($C$10="OMSØKT PROSJEKT",SUMIF('(1) Detaljerte budsjetter'!$E$20:$E$40,Sensitivitet!$B$53,'(1) Detaljerte budsjetter'!AM$20:AM$40),IF($C$10="Totalprosjektet",SUMIF('(1) Detaljerte budsjetter'!$E$20:$E$40,Sensitivitet!$B$53,'(1) Detaljerte budsjetter'!AM$20:AM$40)-SUMIF('(1) Detaljerte budsjetter'!$E$139:$E$158,Sensitivitet!$B$53,'(1) Detaljerte budsjetter'!AM$139:AM$158),))</f>
        <v>0</v>
      </c>
      <c r="AO53" s="119">
        <f>IF($C$10="OMSØKT PROSJEKT",SUMIF('(1) Detaljerte budsjetter'!$E$20:$E$40,Sensitivitet!$B$53,'(1) Detaljerte budsjetter'!AN$20:AN$40),IF($C$10="Totalprosjektet",SUMIF('(1) Detaljerte budsjetter'!$E$20:$E$40,Sensitivitet!$B$53,'(1) Detaljerte budsjetter'!AN$20:AN$40)-SUMIF('(1) Detaljerte budsjetter'!$E$139:$E$158,Sensitivitet!$B$53,'(1) Detaljerte budsjetter'!AN$139:AN$158),))</f>
        <v>0</v>
      </c>
      <c r="AP53" s="119">
        <f>IF($C$10="OMSØKT PROSJEKT",SUMIF('(1) Detaljerte budsjetter'!$E$20:$E$40,Sensitivitet!$B$53,'(1) Detaljerte budsjetter'!AO$20:AO$40),IF($C$10="Totalprosjektet",SUMIF('(1) Detaljerte budsjetter'!$E$20:$E$40,Sensitivitet!$B$53,'(1) Detaljerte budsjetter'!AO$20:AO$40)-SUMIF('(1) Detaljerte budsjetter'!$E$139:$E$158,Sensitivitet!$B$53,'(1) Detaljerte budsjetter'!AO$139:AO$158),))</f>
        <v>0</v>
      </c>
      <c r="AQ53" s="119">
        <f>IF($C$10="OMSØKT PROSJEKT",SUMIF('(1) Detaljerte budsjetter'!$E$20:$E$40,Sensitivitet!$B$53,'(1) Detaljerte budsjetter'!AP$20:AP$40),IF($C$10="Totalprosjektet",SUMIF('(1) Detaljerte budsjetter'!$E$20:$E$40,Sensitivitet!$B$53,'(1) Detaljerte budsjetter'!AP$20:AP$40)-SUMIF('(1) Detaljerte budsjetter'!$E$139:$E$158,Sensitivitet!$B$53,'(1) Detaljerte budsjetter'!AP$139:AP$158),))</f>
        <v>0</v>
      </c>
      <c r="AR53" s="119">
        <f>IF($C$10="OMSØKT PROSJEKT",SUMIF('(1) Detaljerte budsjetter'!$E$20:$E$40,Sensitivitet!$B$53,'(1) Detaljerte budsjetter'!AQ$20:AQ$40),IF($C$10="Totalprosjektet",SUMIF('(1) Detaljerte budsjetter'!$E$20:$E$40,Sensitivitet!$B$53,'(1) Detaljerte budsjetter'!AQ$20:AQ$40)-SUMIF('(1) Detaljerte budsjetter'!$E$139:$E$158,Sensitivitet!$B$53,'(1) Detaljerte budsjetter'!AQ$139:AQ$158),))</f>
        <v>0</v>
      </c>
      <c r="AS53" s="119">
        <f>IF($C$10="OMSØKT PROSJEKT",SUMIF('(1) Detaljerte budsjetter'!$E$20:$E$40,Sensitivitet!$B$53,'(1) Detaljerte budsjetter'!AR$20:AR$40),IF($C$10="Totalprosjektet",SUMIF('(1) Detaljerte budsjetter'!$E$20:$E$40,Sensitivitet!$B$53,'(1) Detaljerte budsjetter'!AR$20:AR$40)-SUMIF('(1) Detaljerte budsjetter'!$E$139:$E$158,Sensitivitet!$B$53,'(1) Detaljerte budsjetter'!AR$139:AR$158),))</f>
        <v>0</v>
      </c>
      <c r="AT53" s="119">
        <f>IF($C$10="OMSØKT PROSJEKT",SUMIF('(1) Detaljerte budsjetter'!$E$20:$E$40,Sensitivitet!$B$53,'(1) Detaljerte budsjetter'!AS$20:AS$40),IF($C$10="Totalprosjektet",SUMIF('(1) Detaljerte budsjetter'!$E$20:$E$40,Sensitivitet!$B$53,'(1) Detaljerte budsjetter'!AS$20:AS$40)-SUMIF('(1) Detaljerte budsjetter'!$E$139:$E$158,Sensitivitet!$B$53,'(1) Detaljerte budsjetter'!AS$139:AS$158),))</f>
        <v>0</v>
      </c>
      <c r="AU53" s="119">
        <f>IF($C$10="OMSØKT PROSJEKT",SUMIF('(1) Detaljerte budsjetter'!$E$20:$E$40,Sensitivitet!$B$53,'(1) Detaljerte budsjetter'!AT$20:AT$40),IF($C$10="Totalprosjektet",SUMIF('(1) Detaljerte budsjetter'!$E$20:$E$40,Sensitivitet!$B$53,'(1) Detaljerte budsjetter'!AT$20:AT$40)-SUMIF('(1) Detaljerte budsjetter'!$E$139:$E$158,Sensitivitet!$B$53,'(1) Detaljerte budsjetter'!AT$139:AT$158),))</f>
        <v>0</v>
      </c>
      <c r="AV53" s="119">
        <f>IF($C$10="OMSØKT PROSJEKT",SUMIF('(1) Detaljerte budsjetter'!$E$20:$E$40,Sensitivitet!$B$53,'(1) Detaljerte budsjetter'!AU$20:AU$40),IF($C$10="Totalprosjektet",SUMIF('(1) Detaljerte budsjetter'!$E$20:$E$40,Sensitivitet!$B$53,'(1) Detaljerte budsjetter'!AU$20:AU$40)-SUMIF('(1) Detaljerte budsjetter'!$E$139:$E$158,Sensitivitet!$B$53,'(1) Detaljerte budsjetter'!AU$139:AU$158),))</f>
        <v>0</v>
      </c>
    </row>
    <row r="54" spans="2:48" x14ac:dyDescent="0.25">
      <c r="B54" s="23"/>
      <c r="C54" s="120" t="s">
        <v>138</v>
      </c>
      <c r="D54" s="121" t="s">
        <v>139</v>
      </c>
      <c r="E54" s="122">
        <f>$C$13</f>
        <v>0</v>
      </c>
      <c r="G54" s="56">
        <v>6</v>
      </c>
      <c r="I54" s="119">
        <f t="shared" ref="I54:AV54" si="11">I53*(1+$E$54)</f>
        <v>0</v>
      </c>
      <c r="J54" s="119">
        <f t="shared" si="11"/>
        <v>0</v>
      </c>
      <c r="K54" s="119">
        <f t="shared" si="11"/>
        <v>0</v>
      </c>
      <c r="L54" s="119">
        <f t="shared" si="11"/>
        <v>0</v>
      </c>
      <c r="M54" s="119">
        <f t="shared" si="11"/>
        <v>0</v>
      </c>
      <c r="N54" s="119">
        <f t="shared" si="11"/>
        <v>0</v>
      </c>
      <c r="O54" s="119">
        <f t="shared" si="11"/>
        <v>0</v>
      </c>
      <c r="P54" s="119">
        <f t="shared" si="11"/>
        <v>0</v>
      </c>
      <c r="Q54" s="119">
        <f t="shared" si="11"/>
        <v>0</v>
      </c>
      <c r="R54" s="119">
        <f t="shared" si="11"/>
        <v>0</v>
      </c>
      <c r="S54" s="119">
        <f t="shared" si="11"/>
        <v>0</v>
      </c>
      <c r="T54" s="119">
        <f t="shared" si="11"/>
        <v>0</v>
      </c>
      <c r="U54" s="119">
        <f t="shared" si="11"/>
        <v>0</v>
      </c>
      <c r="V54" s="119">
        <f t="shared" si="11"/>
        <v>0</v>
      </c>
      <c r="W54" s="119">
        <f t="shared" si="11"/>
        <v>0</v>
      </c>
      <c r="X54" s="119">
        <f t="shared" si="11"/>
        <v>0</v>
      </c>
      <c r="Y54" s="119">
        <f t="shared" si="11"/>
        <v>0</v>
      </c>
      <c r="Z54" s="119">
        <f t="shared" si="11"/>
        <v>0</v>
      </c>
      <c r="AA54" s="119">
        <f t="shared" si="11"/>
        <v>0</v>
      </c>
      <c r="AB54" s="119">
        <f t="shared" si="11"/>
        <v>0</v>
      </c>
      <c r="AC54" s="119">
        <f t="shared" si="11"/>
        <v>0</v>
      </c>
      <c r="AD54" s="119">
        <f t="shared" si="11"/>
        <v>0</v>
      </c>
      <c r="AE54" s="119">
        <f t="shared" si="11"/>
        <v>0</v>
      </c>
      <c r="AF54" s="119">
        <f t="shared" si="11"/>
        <v>0</v>
      </c>
      <c r="AG54" s="119">
        <f t="shared" si="11"/>
        <v>0</v>
      </c>
      <c r="AH54" s="119">
        <f t="shared" si="11"/>
        <v>0</v>
      </c>
      <c r="AI54" s="119">
        <f t="shared" si="11"/>
        <v>0</v>
      </c>
      <c r="AJ54" s="119">
        <f t="shared" si="11"/>
        <v>0</v>
      </c>
      <c r="AK54" s="119">
        <f t="shared" si="11"/>
        <v>0</v>
      </c>
      <c r="AL54" s="119">
        <f t="shared" si="11"/>
        <v>0</v>
      </c>
      <c r="AM54" s="119">
        <f t="shared" si="11"/>
        <v>0</v>
      </c>
      <c r="AN54" s="119">
        <f t="shared" si="11"/>
        <v>0</v>
      </c>
      <c r="AO54" s="119">
        <f t="shared" si="11"/>
        <v>0</v>
      </c>
      <c r="AP54" s="119">
        <f t="shared" si="11"/>
        <v>0</v>
      </c>
      <c r="AQ54" s="119">
        <f t="shared" si="11"/>
        <v>0</v>
      </c>
      <c r="AR54" s="119">
        <f t="shared" si="11"/>
        <v>0</v>
      </c>
      <c r="AS54" s="119">
        <f t="shared" si="11"/>
        <v>0</v>
      </c>
      <c r="AT54" s="119">
        <f t="shared" si="11"/>
        <v>0</v>
      </c>
      <c r="AU54" s="119">
        <f t="shared" si="11"/>
        <v>0</v>
      </c>
      <c r="AV54" s="119">
        <f t="shared" si="11"/>
        <v>0</v>
      </c>
    </row>
    <row r="55" spans="2:48" x14ac:dyDescent="0.25">
      <c r="B55" s="23"/>
      <c r="C55" s="123" t="s">
        <v>140</v>
      </c>
      <c r="D55" s="121" t="s">
        <v>139</v>
      </c>
      <c r="E55" s="124"/>
      <c r="G55" s="56" t="s">
        <v>140</v>
      </c>
      <c r="I55" s="119">
        <f t="shared" ref="I55:AV55" si="12">I53*(1+$E$55)</f>
        <v>0</v>
      </c>
      <c r="J55" s="119">
        <f t="shared" si="12"/>
        <v>0</v>
      </c>
      <c r="K55" s="119">
        <f t="shared" si="12"/>
        <v>0</v>
      </c>
      <c r="L55" s="119">
        <f t="shared" si="12"/>
        <v>0</v>
      </c>
      <c r="M55" s="119">
        <f t="shared" si="12"/>
        <v>0</v>
      </c>
      <c r="N55" s="119">
        <f t="shared" si="12"/>
        <v>0</v>
      </c>
      <c r="O55" s="119">
        <f t="shared" si="12"/>
        <v>0</v>
      </c>
      <c r="P55" s="119">
        <f t="shared" si="12"/>
        <v>0</v>
      </c>
      <c r="Q55" s="119">
        <f t="shared" si="12"/>
        <v>0</v>
      </c>
      <c r="R55" s="119">
        <f t="shared" si="12"/>
        <v>0</v>
      </c>
      <c r="S55" s="119">
        <f t="shared" si="12"/>
        <v>0</v>
      </c>
      <c r="T55" s="119">
        <f t="shared" si="12"/>
        <v>0</v>
      </c>
      <c r="U55" s="119">
        <f t="shared" si="12"/>
        <v>0</v>
      </c>
      <c r="V55" s="119">
        <f t="shared" si="12"/>
        <v>0</v>
      </c>
      <c r="W55" s="119">
        <f t="shared" si="12"/>
        <v>0</v>
      </c>
      <c r="X55" s="119">
        <f t="shared" si="12"/>
        <v>0</v>
      </c>
      <c r="Y55" s="119">
        <f t="shared" si="12"/>
        <v>0</v>
      </c>
      <c r="Z55" s="119">
        <f t="shared" si="12"/>
        <v>0</v>
      </c>
      <c r="AA55" s="119">
        <f t="shared" si="12"/>
        <v>0</v>
      </c>
      <c r="AB55" s="119">
        <f t="shared" si="12"/>
        <v>0</v>
      </c>
      <c r="AC55" s="119">
        <f t="shared" si="12"/>
        <v>0</v>
      </c>
      <c r="AD55" s="119">
        <f t="shared" si="12"/>
        <v>0</v>
      </c>
      <c r="AE55" s="119">
        <f t="shared" si="12"/>
        <v>0</v>
      </c>
      <c r="AF55" s="119">
        <f t="shared" si="12"/>
        <v>0</v>
      </c>
      <c r="AG55" s="119">
        <f t="shared" si="12"/>
        <v>0</v>
      </c>
      <c r="AH55" s="119">
        <f t="shared" si="12"/>
        <v>0</v>
      </c>
      <c r="AI55" s="119">
        <f t="shared" si="12"/>
        <v>0</v>
      </c>
      <c r="AJ55" s="119">
        <f t="shared" si="12"/>
        <v>0</v>
      </c>
      <c r="AK55" s="119">
        <f t="shared" si="12"/>
        <v>0</v>
      </c>
      <c r="AL55" s="119">
        <f t="shared" si="12"/>
        <v>0</v>
      </c>
      <c r="AM55" s="119">
        <f t="shared" si="12"/>
        <v>0</v>
      </c>
      <c r="AN55" s="119">
        <f t="shared" si="12"/>
        <v>0</v>
      </c>
      <c r="AO55" s="119">
        <f t="shared" si="12"/>
        <v>0</v>
      </c>
      <c r="AP55" s="119">
        <f t="shared" si="12"/>
        <v>0</v>
      </c>
      <c r="AQ55" s="119">
        <f t="shared" si="12"/>
        <v>0</v>
      </c>
      <c r="AR55" s="119">
        <f t="shared" si="12"/>
        <v>0</v>
      </c>
      <c r="AS55" s="119">
        <f t="shared" si="12"/>
        <v>0</v>
      </c>
      <c r="AT55" s="119">
        <f t="shared" si="12"/>
        <v>0</v>
      </c>
      <c r="AU55" s="119">
        <f t="shared" si="12"/>
        <v>0</v>
      </c>
      <c r="AV55" s="119">
        <f t="shared" si="12"/>
        <v>0</v>
      </c>
    </row>
    <row r="56" spans="2:48" x14ac:dyDescent="0.25">
      <c r="B56" s="23"/>
      <c r="D56" s="121"/>
      <c r="G56" s="5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2:48" x14ac:dyDescent="0.25">
      <c r="B57" s="117" t="s">
        <v>145</v>
      </c>
      <c r="C57" s="118" t="s">
        <v>137</v>
      </c>
      <c r="D57" s="125"/>
      <c r="E57" s="9"/>
      <c r="F57" s="9"/>
      <c r="G57" s="126"/>
      <c r="I57" s="119">
        <f>IF($C$10="OMSØKT PROSJEKT",SUMIF('(1) Detaljerte budsjetter'!$E$20:$E$40,Sensitivitet!$B$57,'(1) Detaljerte budsjetter'!H$20:H$40),IF($C$10="Totalprosjektet",SUMIF('(1) Detaljerte budsjetter'!$E$20:$E$40,Sensitivitet!$B$57,'(1) Detaljerte budsjetter'!H$20:H$40)-SUMIF('(1) Detaljerte budsjetter'!$E$139:$E$158,Sensitivitet!$B$57,'(1) Detaljerte budsjetter'!H$139:H$158),))</f>
        <v>0</v>
      </c>
      <c r="J57" s="119">
        <f>IF($C$10="OMSØKT PROSJEKT",SUMIF('(1) Detaljerte budsjetter'!$E$20:$E$40,Sensitivitet!$B$57,'(1) Detaljerte budsjetter'!I$20:I$40),IF($C$10="Totalprosjektet",SUMIF('(1) Detaljerte budsjetter'!$E$20:$E$40,Sensitivitet!$B$57,'(1) Detaljerte budsjetter'!I$20:I$40)-SUMIF('(1) Detaljerte budsjetter'!$E$139:$E$158,Sensitivitet!$B$57,'(1) Detaljerte budsjetter'!I$139:I$158),))</f>
        <v>0</v>
      </c>
      <c r="K57" s="119">
        <f>IF($C$10="OMSØKT PROSJEKT",SUMIF('(1) Detaljerte budsjetter'!$E$20:$E$40,Sensitivitet!$B$57,'(1) Detaljerte budsjetter'!J$20:J$40),IF($C$10="Totalprosjektet",SUMIF('(1) Detaljerte budsjetter'!$E$20:$E$40,Sensitivitet!$B$57,'(1) Detaljerte budsjetter'!J$20:J$40)-SUMIF('(1) Detaljerte budsjetter'!$E$139:$E$158,Sensitivitet!$B$57,'(1) Detaljerte budsjetter'!J$139:J$158),))</f>
        <v>0</v>
      </c>
      <c r="L57" s="119">
        <f>IF($C$10="OMSØKT PROSJEKT",SUMIF('(1) Detaljerte budsjetter'!$E$20:$E$40,Sensitivitet!$B$57,'(1) Detaljerte budsjetter'!K$20:K$40),IF($C$10="Totalprosjektet",SUMIF('(1) Detaljerte budsjetter'!$E$20:$E$40,Sensitivitet!$B$57,'(1) Detaljerte budsjetter'!K$20:K$40)-SUMIF('(1) Detaljerte budsjetter'!$E$139:$E$158,Sensitivitet!$B$57,'(1) Detaljerte budsjetter'!K$139:K$158),))</f>
        <v>0</v>
      </c>
      <c r="M57" s="119">
        <f>IF($C$10="OMSØKT PROSJEKT",SUMIF('(1) Detaljerte budsjetter'!$E$20:$E$40,Sensitivitet!$B$57,'(1) Detaljerte budsjetter'!L$20:L$40),IF($C$10="Totalprosjektet",SUMIF('(1) Detaljerte budsjetter'!$E$20:$E$40,Sensitivitet!$B$57,'(1) Detaljerte budsjetter'!L$20:L$40)-SUMIF('(1) Detaljerte budsjetter'!$E$139:$E$158,Sensitivitet!$B$57,'(1) Detaljerte budsjetter'!L$139:L$158),))</f>
        <v>0</v>
      </c>
      <c r="N57" s="119">
        <f>IF($C$10="OMSØKT PROSJEKT",SUMIF('(1) Detaljerte budsjetter'!$E$20:$E$40,Sensitivitet!$B$57,'(1) Detaljerte budsjetter'!M$20:M$40),IF($C$10="Totalprosjektet",SUMIF('(1) Detaljerte budsjetter'!$E$20:$E$40,Sensitivitet!$B$57,'(1) Detaljerte budsjetter'!M$20:M$40)-SUMIF('(1) Detaljerte budsjetter'!$E$139:$E$158,Sensitivitet!$B$57,'(1) Detaljerte budsjetter'!M$139:M$158),))</f>
        <v>0</v>
      </c>
      <c r="O57" s="119">
        <f>IF($C$10="OMSØKT PROSJEKT",SUMIF('(1) Detaljerte budsjetter'!$E$20:$E$40,Sensitivitet!$B$57,'(1) Detaljerte budsjetter'!N$20:N$40),IF($C$10="Totalprosjektet",SUMIF('(1) Detaljerte budsjetter'!$E$20:$E$40,Sensitivitet!$B$57,'(1) Detaljerte budsjetter'!N$20:N$40)-SUMIF('(1) Detaljerte budsjetter'!$E$139:$E$158,Sensitivitet!$B$57,'(1) Detaljerte budsjetter'!N$139:N$158),))</f>
        <v>0</v>
      </c>
      <c r="P57" s="119">
        <f>IF($C$10="OMSØKT PROSJEKT",SUMIF('(1) Detaljerte budsjetter'!$E$20:$E$40,Sensitivitet!$B$57,'(1) Detaljerte budsjetter'!O$20:O$40),IF($C$10="Totalprosjektet",SUMIF('(1) Detaljerte budsjetter'!$E$20:$E$40,Sensitivitet!$B$57,'(1) Detaljerte budsjetter'!O$20:O$40)-SUMIF('(1) Detaljerte budsjetter'!$E$139:$E$158,Sensitivitet!$B$57,'(1) Detaljerte budsjetter'!O$139:O$158),))</f>
        <v>0</v>
      </c>
      <c r="Q57" s="119">
        <f>IF($C$10="OMSØKT PROSJEKT",SUMIF('(1) Detaljerte budsjetter'!$E$20:$E$40,Sensitivitet!$B$57,'(1) Detaljerte budsjetter'!P$20:P$40),IF($C$10="Totalprosjektet",SUMIF('(1) Detaljerte budsjetter'!$E$20:$E$40,Sensitivitet!$B$57,'(1) Detaljerte budsjetter'!P$20:P$40)-SUMIF('(1) Detaljerte budsjetter'!$E$139:$E$158,Sensitivitet!$B$57,'(1) Detaljerte budsjetter'!P$139:P$158),))</f>
        <v>0</v>
      </c>
      <c r="R57" s="119">
        <f>IF($C$10="OMSØKT PROSJEKT",SUMIF('(1) Detaljerte budsjetter'!$E$20:$E$40,Sensitivitet!$B$57,'(1) Detaljerte budsjetter'!Q$20:Q$40),IF($C$10="Totalprosjektet",SUMIF('(1) Detaljerte budsjetter'!$E$20:$E$40,Sensitivitet!$B$57,'(1) Detaljerte budsjetter'!Q$20:Q$40)-SUMIF('(1) Detaljerte budsjetter'!$E$139:$E$158,Sensitivitet!$B$57,'(1) Detaljerte budsjetter'!Q$139:Q$158),))</f>
        <v>0</v>
      </c>
      <c r="S57" s="119">
        <f>IF($C$10="OMSØKT PROSJEKT",SUMIF('(1) Detaljerte budsjetter'!$E$20:$E$40,Sensitivitet!$B$57,'(1) Detaljerte budsjetter'!R$20:R$40),IF($C$10="Totalprosjektet",SUMIF('(1) Detaljerte budsjetter'!$E$20:$E$40,Sensitivitet!$B$57,'(1) Detaljerte budsjetter'!R$20:R$40)-SUMIF('(1) Detaljerte budsjetter'!$E$139:$E$158,Sensitivitet!$B$57,'(1) Detaljerte budsjetter'!R$139:R$158),))</f>
        <v>0</v>
      </c>
      <c r="T57" s="119">
        <f>IF($C$10="OMSØKT PROSJEKT",SUMIF('(1) Detaljerte budsjetter'!$E$20:$E$40,Sensitivitet!$B$57,'(1) Detaljerte budsjetter'!S$20:S$40),IF($C$10="Totalprosjektet",SUMIF('(1) Detaljerte budsjetter'!$E$20:$E$40,Sensitivitet!$B$57,'(1) Detaljerte budsjetter'!S$20:S$40)-SUMIF('(1) Detaljerte budsjetter'!$E$139:$E$158,Sensitivitet!$B$57,'(1) Detaljerte budsjetter'!S$139:S$158),))</f>
        <v>0</v>
      </c>
      <c r="U57" s="119">
        <f>IF($C$10="OMSØKT PROSJEKT",SUMIF('(1) Detaljerte budsjetter'!$E$20:$E$40,Sensitivitet!$B$57,'(1) Detaljerte budsjetter'!T$20:T$40),IF($C$10="Totalprosjektet",SUMIF('(1) Detaljerte budsjetter'!$E$20:$E$40,Sensitivitet!$B$57,'(1) Detaljerte budsjetter'!T$20:T$40)-SUMIF('(1) Detaljerte budsjetter'!$E$139:$E$158,Sensitivitet!$B$57,'(1) Detaljerte budsjetter'!T$139:T$158),))</f>
        <v>0</v>
      </c>
      <c r="V57" s="119">
        <f>IF($C$10="OMSØKT PROSJEKT",SUMIF('(1) Detaljerte budsjetter'!$E$20:$E$40,Sensitivitet!$B$57,'(1) Detaljerte budsjetter'!U$20:U$40),IF($C$10="Totalprosjektet",SUMIF('(1) Detaljerte budsjetter'!$E$20:$E$40,Sensitivitet!$B$57,'(1) Detaljerte budsjetter'!U$20:U$40)-SUMIF('(1) Detaljerte budsjetter'!$E$139:$E$158,Sensitivitet!$B$57,'(1) Detaljerte budsjetter'!U$139:U$158),))</f>
        <v>0</v>
      </c>
      <c r="W57" s="119">
        <f>IF($C$10="OMSØKT PROSJEKT",SUMIF('(1) Detaljerte budsjetter'!$E$20:$E$40,Sensitivitet!$B$57,'(1) Detaljerte budsjetter'!V$20:V$40),IF($C$10="Totalprosjektet",SUMIF('(1) Detaljerte budsjetter'!$E$20:$E$40,Sensitivitet!$B$57,'(1) Detaljerte budsjetter'!V$20:V$40)-SUMIF('(1) Detaljerte budsjetter'!$E$139:$E$158,Sensitivitet!$B$57,'(1) Detaljerte budsjetter'!V$139:V$158),))</f>
        <v>0</v>
      </c>
      <c r="X57" s="119">
        <f>IF($C$10="OMSØKT PROSJEKT",SUMIF('(1) Detaljerte budsjetter'!$E$20:$E$40,Sensitivitet!$B$57,'(1) Detaljerte budsjetter'!W$20:W$40),IF($C$10="Totalprosjektet",SUMIF('(1) Detaljerte budsjetter'!$E$20:$E$40,Sensitivitet!$B$57,'(1) Detaljerte budsjetter'!W$20:W$40)-SUMIF('(1) Detaljerte budsjetter'!$E$139:$E$158,Sensitivitet!$B$57,'(1) Detaljerte budsjetter'!W$139:W$158),))</f>
        <v>0</v>
      </c>
      <c r="Y57" s="119">
        <f>IF($C$10="OMSØKT PROSJEKT",SUMIF('(1) Detaljerte budsjetter'!$E$20:$E$40,Sensitivitet!$B$57,'(1) Detaljerte budsjetter'!X$20:X$40),IF($C$10="Totalprosjektet",SUMIF('(1) Detaljerte budsjetter'!$E$20:$E$40,Sensitivitet!$B$57,'(1) Detaljerte budsjetter'!X$20:X$40)-SUMIF('(1) Detaljerte budsjetter'!$E$139:$E$158,Sensitivitet!$B$57,'(1) Detaljerte budsjetter'!X$139:X$158),))</f>
        <v>0</v>
      </c>
      <c r="Z57" s="119">
        <f>IF($C$10="OMSØKT PROSJEKT",SUMIF('(1) Detaljerte budsjetter'!$E$20:$E$40,Sensitivitet!$B$57,'(1) Detaljerte budsjetter'!Y$20:Y$40),IF($C$10="Totalprosjektet",SUMIF('(1) Detaljerte budsjetter'!$E$20:$E$40,Sensitivitet!$B$57,'(1) Detaljerte budsjetter'!Y$20:Y$40)-SUMIF('(1) Detaljerte budsjetter'!$E$139:$E$158,Sensitivitet!$B$57,'(1) Detaljerte budsjetter'!Y$139:Y$158),))</f>
        <v>0</v>
      </c>
      <c r="AA57" s="119">
        <f>IF($C$10="OMSØKT PROSJEKT",SUMIF('(1) Detaljerte budsjetter'!$E$20:$E$40,Sensitivitet!$B$57,'(1) Detaljerte budsjetter'!Z$20:Z$40),IF($C$10="Totalprosjektet",SUMIF('(1) Detaljerte budsjetter'!$E$20:$E$40,Sensitivitet!$B$57,'(1) Detaljerte budsjetter'!Z$20:Z$40)-SUMIF('(1) Detaljerte budsjetter'!$E$139:$E$158,Sensitivitet!$B$57,'(1) Detaljerte budsjetter'!Z$139:Z$158),))</f>
        <v>0</v>
      </c>
      <c r="AB57" s="119">
        <f>IF($C$10="OMSØKT PROSJEKT",SUMIF('(1) Detaljerte budsjetter'!$E$20:$E$40,Sensitivitet!$B$57,'(1) Detaljerte budsjetter'!AA$20:AA$40),IF($C$10="Totalprosjektet",SUMIF('(1) Detaljerte budsjetter'!$E$20:$E$40,Sensitivitet!$B$57,'(1) Detaljerte budsjetter'!AA$20:AA$40)-SUMIF('(1) Detaljerte budsjetter'!$E$139:$E$158,Sensitivitet!$B$57,'(1) Detaljerte budsjetter'!AA$139:AA$158),))</f>
        <v>0</v>
      </c>
      <c r="AC57" s="119">
        <f>IF($C$10="OMSØKT PROSJEKT",SUMIF('(1) Detaljerte budsjetter'!$E$20:$E$40,Sensitivitet!$B$57,'(1) Detaljerte budsjetter'!AB$20:AB$40),IF($C$10="Totalprosjektet",SUMIF('(1) Detaljerte budsjetter'!$E$20:$E$40,Sensitivitet!$B$57,'(1) Detaljerte budsjetter'!AB$20:AB$40)-SUMIF('(1) Detaljerte budsjetter'!$E$139:$E$158,Sensitivitet!$B$57,'(1) Detaljerte budsjetter'!AB$139:AB$158),))</f>
        <v>0</v>
      </c>
      <c r="AD57" s="119">
        <f>IF($C$10="OMSØKT PROSJEKT",SUMIF('(1) Detaljerte budsjetter'!$E$20:$E$40,Sensitivitet!$B$57,'(1) Detaljerte budsjetter'!AC$20:AC$40),IF($C$10="Totalprosjektet",SUMIF('(1) Detaljerte budsjetter'!$E$20:$E$40,Sensitivitet!$B$57,'(1) Detaljerte budsjetter'!AC$20:AC$40)-SUMIF('(1) Detaljerte budsjetter'!$E$139:$E$158,Sensitivitet!$B$57,'(1) Detaljerte budsjetter'!AC$139:AC$158),))</f>
        <v>0</v>
      </c>
      <c r="AE57" s="119">
        <f>IF($C$10="OMSØKT PROSJEKT",SUMIF('(1) Detaljerte budsjetter'!$E$20:$E$40,Sensitivitet!$B$57,'(1) Detaljerte budsjetter'!AD$20:AD$40),IF($C$10="Totalprosjektet",SUMIF('(1) Detaljerte budsjetter'!$E$20:$E$40,Sensitivitet!$B$57,'(1) Detaljerte budsjetter'!AD$20:AD$40)-SUMIF('(1) Detaljerte budsjetter'!$E$139:$E$158,Sensitivitet!$B$57,'(1) Detaljerte budsjetter'!AD$139:AD$158),))</f>
        <v>0</v>
      </c>
      <c r="AF57" s="119">
        <f>IF($C$10="OMSØKT PROSJEKT",SUMIF('(1) Detaljerte budsjetter'!$E$20:$E$40,Sensitivitet!$B$57,'(1) Detaljerte budsjetter'!AE$20:AE$40),IF($C$10="Totalprosjektet",SUMIF('(1) Detaljerte budsjetter'!$E$20:$E$40,Sensitivitet!$B$57,'(1) Detaljerte budsjetter'!AE$20:AE$40)-SUMIF('(1) Detaljerte budsjetter'!$E$139:$E$158,Sensitivitet!$B$57,'(1) Detaljerte budsjetter'!AE$139:AE$158),))</f>
        <v>0</v>
      </c>
      <c r="AG57" s="119">
        <f>IF($C$10="OMSØKT PROSJEKT",SUMIF('(1) Detaljerte budsjetter'!$E$20:$E$40,Sensitivitet!$B$57,'(1) Detaljerte budsjetter'!AF$20:AF$40),IF($C$10="Totalprosjektet",SUMIF('(1) Detaljerte budsjetter'!$E$20:$E$40,Sensitivitet!$B$57,'(1) Detaljerte budsjetter'!AF$20:AF$40)-SUMIF('(1) Detaljerte budsjetter'!$E$139:$E$158,Sensitivitet!$B$57,'(1) Detaljerte budsjetter'!AF$139:AF$158),))</f>
        <v>0</v>
      </c>
      <c r="AH57" s="119">
        <f>IF($C$10="OMSØKT PROSJEKT",SUMIF('(1) Detaljerte budsjetter'!$E$20:$E$40,Sensitivitet!$B$57,'(1) Detaljerte budsjetter'!AG$20:AG$40),IF($C$10="Totalprosjektet",SUMIF('(1) Detaljerte budsjetter'!$E$20:$E$40,Sensitivitet!$B$57,'(1) Detaljerte budsjetter'!AG$20:AG$40)-SUMIF('(1) Detaljerte budsjetter'!$E$139:$E$158,Sensitivitet!$B$57,'(1) Detaljerte budsjetter'!AG$139:AG$158),))</f>
        <v>0</v>
      </c>
      <c r="AI57" s="119">
        <f>IF($C$10="OMSØKT PROSJEKT",SUMIF('(1) Detaljerte budsjetter'!$E$20:$E$40,Sensitivitet!$B$57,'(1) Detaljerte budsjetter'!AH$20:AH$40),IF($C$10="Totalprosjektet",SUMIF('(1) Detaljerte budsjetter'!$E$20:$E$40,Sensitivitet!$B$57,'(1) Detaljerte budsjetter'!AH$20:AH$40)-SUMIF('(1) Detaljerte budsjetter'!$E$139:$E$158,Sensitivitet!$B$57,'(1) Detaljerte budsjetter'!AH$139:AH$158),))</f>
        <v>0</v>
      </c>
      <c r="AJ57" s="119">
        <f>IF($C$10="OMSØKT PROSJEKT",SUMIF('(1) Detaljerte budsjetter'!$E$20:$E$40,Sensitivitet!$B$57,'(1) Detaljerte budsjetter'!AI$20:AI$40),IF($C$10="Totalprosjektet",SUMIF('(1) Detaljerte budsjetter'!$E$20:$E$40,Sensitivitet!$B$57,'(1) Detaljerte budsjetter'!AI$20:AI$40)-SUMIF('(1) Detaljerte budsjetter'!$E$139:$E$158,Sensitivitet!$B$57,'(1) Detaljerte budsjetter'!AI$139:AI$158),))</f>
        <v>0</v>
      </c>
      <c r="AK57" s="119">
        <f>IF($C$10="OMSØKT PROSJEKT",SUMIF('(1) Detaljerte budsjetter'!$E$20:$E$40,Sensitivitet!$B$57,'(1) Detaljerte budsjetter'!AJ$20:AJ$40),IF($C$10="Totalprosjektet",SUMIF('(1) Detaljerte budsjetter'!$E$20:$E$40,Sensitivitet!$B$57,'(1) Detaljerte budsjetter'!AJ$20:AJ$40)-SUMIF('(1) Detaljerte budsjetter'!$E$139:$E$158,Sensitivitet!$B$57,'(1) Detaljerte budsjetter'!AJ$139:AJ$158),))</f>
        <v>0</v>
      </c>
      <c r="AL57" s="119">
        <f>IF($C$10="OMSØKT PROSJEKT",SUMIF('(1) Detaljerte budsjetter'!$E$20:$E$40,Sensitivitet!$B$57,'(1) Detaljerte budsjetter'!AK$20:AK$40),IF($C$10="Totalprosjektet",SUMIF('(1) Detaljerte budsjetter'!$E$20:$E$40,Sensitivitet!$B$57,'(1) Detaljerte budsjetter'!AK$20:AK$40)-SUMIF('(1) Detaljerte budsjetter'!$E$139:$E$158,Sensitivitet!$B$57,'(1) Detaljerte budsjetter'!AK$139:AK$158),))</f>
        <v>0</v>
      </c>
      <c r="AM57" s="119">
        <f>IF($C$10="OMSØKT PROSJEKT",SUMIF('(1) Detaljerte budsjetter'!$E$20:$E$40,Sensitivitet!$B$57,'(1) Detaljerte budsjetter'!AL$20:AL$40),IF($C$10="Totalprosjektet",SUMIF('(1) Detaljerte budsjetter'!$E$20:$E$40,Sensitivitet!$B$57,'(1) Detaljerte budsjetter'!AL$20:AL$40)-SUMIF('(1) Detaljerte budsjetter'!$E$139:$E$158,Sensitivitet!$B$57,'(1) Detaljerte budsjetter'!AL$139:AL$158),))</f>
        <v>0</v>
      </c>
      <c r="AN57" s="119">
        <f>IF($C$10="OMSØKT PROSJEKT",SUMIF('(1) Detaljerte budsjetter'!$E$20:$E$40,Sensitivitet!$B$57,'(1) Detaljerte budsjetter'!AM$20:AM$40),IF($C$10="Totalprosjektet",SUMIF('(1) Detaljerte budsjetter'!$E$20:$E$40,Sensitivitet!$B$57,'(1) Detaljerte budsjetter'!AM$20:AM$40)-SUMIF('(1) Detaljerte budsjetter'!$E$139:$E$158,Sensitivitet!$B$57,'(1) Detaljerte budsjetter'!AM$139:AM$158),))</f>
        <v>0</v>
      </c>
      <c r="AO57" s="119">
        <f>IF($C$10="OMSØKT PROSJEKT",SUMIF('(1) Detaljerte budsjetter'!$E$20:$E$40,Sensitivitet!$B$57,'(1) Detaljerte budsjetter'!AN$20:AN$40),IF($C$10="Totalprosjektet",SUMIF('(1) Detaljerte budsjetter'!$E$20:$E$40,Sensitivitet!$B$57,'(1) Detaljerte budsjetter'!AN$20:AN$40)-SUMIF('(1) Detaljerte budsjetter'!$E$139:$E$158,Sensitivitet!$B$57,'(1) Detaljerte budsjetter'!AN$139:AN$158),))</f>
        <v>0</v>
      </c>
      <c r="AP57" s="119">
        <f>IF($C$10="OMSØKT PROSJEKT",SUMIF('(1) Detaljerte budsjetter'!$E$20:$E$40,Sensitivitet!$B$57,'(1) Detaljerte budsjetter'!AO$20:AO$40),IF($C$10="Totalprosjektet",SUMIF('(1) Detaljerte budsjetter'!$E$20:$E$40,Sensitivitet!$B$57,'(1) Detaljerte budsjetter'!AO$20:AO$40)-SUMIF('(1) Detaljerte budsjetter'!$E$139:$E$158,Sensitivitet!$B$57,'(1) Detaljerte budsjetter'!AO$139:AO$158),))</f>
        <v>0</v>
      </c>
      <c r="AQ57" s="119">
        <f>IF($C$10="OMSØKT PROSJEKT",SUMIF('(1) Detaljerte budsjetter'!$E$20:$E$40,Sensitivitet!$B$57,'(1) Detaljerte budsjetter'!AP$20:AP$40),IF($C$10="Totalprosjektet",SUMIF('(1) Detaljerte budsjetter'!$E$20:$E$40,Sensitivitet!$B$57,'(1) Detaljerte budsjetter'!AP$20:AP$40)-SUMIF('(1) Detaljerte budsjetter'!$E$139:$E$158,Sensitivitet!$B$57,'(1) Detaljerte budsjetter'!AP$139:AP$158),))</f>
        <v>0</v>
      </c>
      <c r="AR57" s="119">
        <f>IF($C$10="OMSØKT PROSJEKT",SUMIF('(1) Detaljerte budsjetter'!$E$20:$E$40,Sensitivitet!$B$57,'(1) Detaljerte budsjetter'!AQ$20:AQ$40),IF($C$10="Totalprosjektet",SUMIF('(1) Detaljerte budsjetter'!$E$20:$E$40,Sensitivitet!$B$57,'(1) Detaljerte budsjetter'!AQ$20:AQ$40)-SUMIF('(1) Detaljerte budsjetter'!$E$139:$E$158,Sensitivitet!$B$57,'(1) Detaljerte budsjetter'!AQ$139:AQ$158),))</f>
        <v>0</v>
      </c>
      <c r="AS57" s="119">
        <f>IF($C$10="OMSØKT PROSJEKT",SUMIF('(1) Detaljerte budsjetter'!$E$20:$E$40,Sensitivitet!$B$57,'(1) Detaljerte budsjetter'!AR$20:AR$40),IF($C$10="Totalprosjektet",SUMIF('(1) Detaljerte budsjetter'!$E$20:$E$40,Sensitivitet!$B$57,'(1) Detaljerte budsjetter'!AR$20:AR$40)-SUMIF('(1) Detaljerte budsjetter'!$E$139:$E$158,Sensitivitet!$B$57,'(1) Detaljerte budsjetter'!AR$139:AR$158),))</f>
        <v>0</v>
      </c>
      <c r="AT57" s="119">
        <f>IF($C$10="OMSØKT PROSJEKT",SUMIF('(1) Detaljerte budsjetter'!$E$20:$E$40,Sensitivitet!$B$57,'(1) Detaljerte budsjetter'!AS$20:AS$40),IF($C$10="Totalprosjektet",SUMIF('(1) Detaljerte budsjetter'!$E$20:$E$40,Sensitivitet!$B$57,'(1) Detaljerte budsjetter'!AS$20:AS$40)-SUMIF('(1) Detaljerte budsjetter'!$E$139:$E$158,Sensitivitet!$B$57,'(1) Detaljerte budsjetter'!AS$139:AS$158),))</f>
        <v>0</v>
      </c>
      <c r="AU57" s="119">
        <f>IF($C$10="OMSØKT PROSJEKT",SUMIF('(1) Detaljerte budsjetter'!$E$20:$E$40,Sensitivitet!$B$57,'(1) Detaljerte budsjetter'!AT$20:AT$40),IF($C$10="Totalprosjektet",SUMIF('(1) Detaljerte budsjetter'!$E$20:$E$40,Sensitivitet!$B$57,'(1) Detaljerte budsjetter'!AT$20:AT$40)-SUMIF('(1) Detaljerte budsjetter'!$E$139:$E$158,Sensitivitet!$B$57,'(1) Detaljerte budsjetter'!AT$139:AT$158),))</f>
        <v>0</v>
      </c>
      <c r="AV57" s="119">
        <f>IF($C$10="OMSØKT PROSJEKT",SUMIF('(1) Detaljerte budsjetter'!$E$20:$E$40,Sensitivitet!$B$57,'(1) Detaljerte budsjetter'!AU$20:AU$40),IF($C$10="Totalprosjektet",SUMIF('(1) Detaljerte budsjetter'!$E$20:$E$40,Sensitivitet!$B$57,'(1) Detaljerte budsjetter'!AU$20:AU$40)-SUMIF('(1) Detaljerte budsjetter'!$E$139:$E$158,Sensitivitet!$B$57,'(1) Detaljerte budsjetter'!AU$139:AU$158),))</f>
        <v>0</v>
      </c>
    </row>
    <row r="58" spans="2:48" x14ac:dyDescent="0.25">
      <c r="B58" s="23"/>
      <c r="C58" s="120" t="s">
        <v>138</v>
      </c>
      <c r="D58" s="121" t="s">
        <v>139</v>
      </c>
      <c r="E58" s="122">
        <f>$C$13</f>
        <v>0</v>
      </c>
      <c r="G58" s="56">
        <v>7</v>
      </c>
      <c r="I58" s="119">
        <f t="shared" ref="I58:AV58" si="13">I57*(1+$E$58)</f>
        <v>0</v>
      </c>
      <c r="J58" s="119">
        <f t="shared" si="13"/>
        <v>0</v>
      </c>
      <c r="K58" s="119">
        <f t="shared" si="13"/>
        <v>0</v>
      </c>
      <c r="L58" s="119">
        <f t="shared" si="13"/>
        <v>0</v>
      </c>
      <c r="M58" s="119">
        <f t="shared" si="13"/>
        <v>0</v>
      </c>
      <c r="N58" s="119">
        <f t="shared" si="13"/>
        <v>0</v>
      </c>
      <c r="O58" s="119">
        <f t="shared" si="13"/>
        <v>0</v>
      </c>
      <c r="P58" s="119">
        <f t="shared" si="13"/>
        <v>0</v>
      </c>
      <c r="Q58" s="119">
        <f t="shared" si="13"/>
        <v>0</v>
      </c>
      <c r="R58" s="119">
        <f t="shared" si="13"/>
        <v>0</v>
      </c>
      <c r="S58" s="119">
        <f t="shared" si="13"/>
        <v>0</v>
      </c>
      <c r="T58" s="119">
        <f t="shared" si="13"/>
        <v>0</v>
      </c>
      <c r="U58" s="119">
        <f t="shared" si="13"/>
        <v>0</v>
      </c>
      <c r="V58" s="119">
        <f t="shared" si="13"/>
        <v>0</v>
      </c>
      <c r="W58" s="119">
        <f t="shared" si="13"/>
        <v>0</v>
      </c>
      <c r="X58" s="119">
        <f t="shared" si="13"/>
        <v>0</v>
      </c>
      <c r="Y58" s="119">
        <f t="shared" si="13"/>
        <v>0</v>
      </c>
      <c r="Z58" s="119">
        <f t="shared" si="13"/>
        <v>0</v>
      </c>
      <c r="AA58" s="119">
        <f t="shared" si="13"/>
        <v>0</v>
      </c>
      <c r="AB58" s="119">
        <f t="shared" si="13"/>
        <v>0</v>
      </c>
      <c r="AC58" s="119">
        <f t="shared" si="13"/>
        <v>0</v>
      </c>
      <c r="AD58" s="119">
        <f t="shared" si="13"/>
        <v>0</v>
      </c>
      <c r="AE58" s="119">
        <f t="shared" si="13"/>
        <v>0</v>
      </c>
      <c r="AF58" s="119">
        <f t="shared" si="13"/>
        <v>0</v>
      </c>
      <c r="AG58" s="119">
        <f t="shared" si="13"/>
        <v>0</v>
      </c>
      <c r="AH58" s="119">
        <f t="shared" si="13"/>
        <v>0</v>
      </c>
      <c r="AI58" s="119">
        <f t="shared" si="13"/>
        <v>0</v>
      </c>
      <c r="AJ58" s="119">
        <f t="shared" si="13"/>
        <v>0</v>
      </c>
      <c r="AK58" s="119">
        <f t="shared" si="13"/>
        <v>0</v>
      </c>
      <c r="AL58" s="119">
        <f t="shared" si="13"/>
        <v>0</v>
      </c>
      <c r="AM58" s="119">
        <f t="shared" si="13"/>
        <v>0</v>
      </c>
      <c r="AN58" s="119">
        <f t="shared" si="13"/>
        <v>0</v>
      </c>
      <c r="AO58" s="119">
        <f t="shared" si="13"/>
        <v>0</v>
      </c>
      <c r="AP58" s="119">
        <f t="shared" si="13"/>
        <v>0</v>
      </c>
      <c r="AQ58" s="119">
        <f t="shared" si="13"/>
        <v>0</v>
      </c>
      <c r="AR58" s="119">
        <f t="shared" si="13"/>
        <v>0</v>
      </c>
      <c r="AS58" s="119">
        <f t="shared" si="13"/>
        <v>0</v>
      </c>
      <c r="AT58" s="119">
        <f t="shared" si="13"/>
        <v>0</v>
      </c>
      <c r="AU58" s="119">
        <f t="shared" si="13"/>
        <v>0</v>
      </c>
      <c r="AV58" s="119">
        <f t="shared" si="13"/>
        <v>0</v>
      </c>
    </row>
    <row r="59" spans="2:48" x14ac:dyDescent="0.25">
      <c r="B59" s="23"/>
      <c r="C59" s="123" t="s">
        <v>140</v>
      </c>
      <c r="D59" s="121" t="s">
        <v>139</v>
      </c>
      <c r="E59" s="124"/>
      <c r="G59" s="56" t="s">
        <v>140</v>
      </c>
      <c r="I59" s="119">
        <f t="shared" ref="I59:AV59" si="14">I57*(1+$E$59)</f>
        <v>0</v>
      </c>
      <c r="J59" s="119">
        <f t="shared" si="14"/>
        <v>0</v>
      </c>
      <c r="K59" s="119">
        <f t="shared" si="14"/>
        <v>0</v>
      </c>
      <c r="L59" s="119">
        <f t="shared" si="14"/>
        <v>0</v>
      </c>
      <c r="M59" s="119">
        <f t="shared" si="14"/>
        <v>0</v>
      </c>
      <c r="N59" s="119">
        <f t="shared" si="14"/>
        <v>0</v>
      </c>
      <c r="O59" s="119">
        <f t="shared" si="14"/>
        <v>0</v>
      </c>
      <c r="P59" s="119">
        <f t="shared" si="14"/>
        <v>0</v>
      </c>
      <c r="Q59" s="119">
        <f t="shared" si="14"/>
        <v>0</v>
      </c>
      <c r="R59" s="119">
        <f t="shared" si="14"/>
        <v>0</v>
      </c>
      <c r="S59" s="119">
        <f t="shared" si="14"/>
        <v>0</v>
      </c>
      <c r="T59" s="119">
        <f t="shared" si="14"/>
        <v>0</v>
      </c>
      <c r="U59" s="119">
        <f t="shared" si="14"/>
        <v>0</v>
      </c>
      <c r="V59" s="119">
        <f t="shared" si="14"/>
        <v>0</v>
      </c>
      <c r="W59" s="119">
        <f t="shared" si="14"/>
        <v>0</v>
      </c>
      <c r="X59" s="119">
        <f t="shared" si="14"/>
        <v>0</v>
      </c>
      <c r="Y59" s="119">
        <f t="shared" si="14"/>
        <v>0</v>
      </c>
      <c r="Z59" s="119">
        <f t="shared" si="14"/>
        <v>0</v>
      </c>
      <c r="AA59" s="119">
        <f t="shared" si="14"/>
        <v>0</v>
      </c>
      <c r="AB59" s="119">
        <f t="shared" si="14"/>
        <v>0</v>
      </c>
      <c r="AC59" s="119">
        <f t="shared" si="14"/>
        <v>0</v>
      </c>
      <c r="AD59" s="119">
        <f t="shared" si="14"/>
        <v>0</v>
      </c>
      <c r="AE59" s="119">
        <f t="shared" si="14"/>
        <v>0</v>
      </c>
      <c r="AF59" s="119">
        <f t="shared" si="14"/>
        <v>0</v>
      </c>
      <c r="AG59" s="119">
        <f t="shared" si="14"/>
        <v>0</v>
      </c>
      <c r="AH59" s="119">
        <f t="shared" si="14"/>
        <v>0</v>
      </c>
      <c r="AI59" s="119">
        <f t="shared" si="14"/>
        <v>0</v>
      </c>
      <c r="AJ59" s="119">
        <f t="shared" si="14"/>
        <v>0</v>
      </c>
      <c r="AK59" s="119">
        <f t="shared" si="14"/>
        <v>0</v>
      </c>
      <c r="AL59" s="119">
        <f t="shared" si="14"/>
        <v>0</v>
      </c>
      <c r="AM59" s="119">
        <f t="shared" si="14"/>
        <v>0</v>
      </c>
      <c r="AN59" s="119">
        <f t="shared" si="14"/>
        <v>0</v>
      </c>
      <c r="AO59" s="119">
        <f t="shared" si="14"/>
        <v>0</v>
      </c>
      <c r="AP59" s="119">
        <f t="shared" si="14"/>
        <v>0</v>
      </c>
      <c r="AQ59" s="119">
        <f t="shared" si="14"/>
        <v>0</v>
      </c>
      <c r="AR59" s="119">
        <f t="shared" si="14"/>
        <v>0</v>
      </c>
      <c r="AS59" s="119">
        <f t="shared" si="14"/>
        <v>0</v>
      </c>
      <c r="AT59" s="119">
        <f t="shared" si="14"/>
        <v>0</v>
      </c>
      <c r="AU59" s="119">
        <f t="shared" si="14"/>
        <v>0</v>
      </c>
      <c r="AV59" s="119">
        <f t="shared" si="14"/>
        <v>0</v>
      </c>
    </row>
    <row r="60" spans="2:48" x14ac:dyDescent="0.25">
      <c r="B60" s="23"/>
      <c r="D60" s="121"/>
      <c r="G60" s="56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2:48" x14ac:dyDescent="0.25">
      <c r="B61" s="117" t="s">
        <v>146</v>
      </c>
      <c r="C61" s="118" t="s">
        <v>137</v>
      </c>
      <c r="D61" s="125"/>
      <c r="E61" s="9"/>
      <c r="F61" s="9"/>
      <c r="G61" s="126"/>
      <c r="I61" s="119">
        <f>IF($C$10="OMSØKT PROSJEKT",SUMIF('(1) Detaljerte budsjetter'!$E$20:$E$40,Sensitivitet!$B$61,'(1) Detaljerte budsjetter'!H$20:H$40),IF($C$10="Totalprosjektet",SUMIF('(1) Detaljerte budsjetter'!$E$20:$E$40,Sensitivitet!$B$61,'(1) Detaljerte budsjetter'!H$20:H$40)-SUMIF('(1) Detaljerte budsjetter'!$E$139:$E$158,Sensitivitet!$B$61,'(1) Detaljerte budsjetter'!H$139:H$158),))</f>
        <v>0</v>
      </c>
      <c r="J61" s="119">
        <f>IF($C$10="OMSØKT PROSJEKT",SUMIF('(1) Detaljerte budsjetter'!$E$20:$E$40,Sensitivitet!$B$61,'(1) Detaljerte budsjetter'!I$20:I$40),IF($C$10="Totalprosjektet",SUMIF('(1) Detaljerte budsjetter'!$E$20:$E$40,Sensitivitet!$B$61,'(1) Detaljerte budsjetter'!I$20:I$40)-SUMIF('(1) Detaljerte budsjetter'!$E$139:$E$158,Sensitivitet!$B$61,'(1) Detaljerte budsjetter'!I$139:I$158),))</f>
        <v>0</v>
      </c>
      <c r="K61" s="119">
        <f>IF($C$10="OMSØKT PROSJEKT",SUMIF('(1) Detaljerte budsjetter'!$E$20:$E$40,Sensitivitet!$B$61,'(1) Detaljerte budsjetter'!J$20:J$40),IF($C$10="Totalprosjektet",SUMIF('(1) Detaljerte budsjetter'!$E$20:$E$40,Sensitivitet!$B$61,'(1) Detaljerte budsjetter'!J$20:J$40)-SUMIF('(1) Detaljerte budsjetter'!$E$139:$E$158,Sensitivitet!$B$61,'(1) Detaljerte budsjetter'!J$139:J$158),))</f>
        <v>0</v>
      </c>
      <c r="L61" s="119">
        <f>IF($C$10="OMSØKT PROSJEKT",SUMIF('(1) Detaljerte budsjetter'!$E$20:$E$40,Sensitivitet!$B$61,'(1) Detaljerte budsjetter'!K$20:K$40),IF($C$10="Totalprosjektet",SUMIF('(1) Detaljerte budsjetter'!$E$20:$E$40,Sensitivitet!$B$61,'(1) Detaljerte budsjetter'!K$20:K$40)-SUMIF('(1) Detaljerte budsjetter'!$E$139:$E$158,Sensitivitet!$B$61,'(1) Detaljerte budsjetter'!K$139:K$158),))</f>
        <v>0</v>
      </c>
      <c r="M61" s="119">
        <f>IF($C$10="OMSØKT PROSJEKT",SUMIF('(1) Detaljerte budsjetter'!$E$20:$E$40,Sensitivitet!$B$61,'(1) Detaljerte budsjetter'!L$20:L$40),IF($C$10="Totalprosjektet",SUMIF('(1) Detaljerte budsjetter'!$E$20:$E$40,Sensitivitet!$B$61,'(1) Detaljerte budsjetter'!L$20:L$40)-SUMIF('(1) Detaljerte budsjetter'!$E$139:$E$158,Sensitivitet!$B$61,'(1) Detaljerte budsjetter'!L$139:L$158),))</f>
        <v>0</v>
      </c>
      <c r="N61" s="119">
        <f>IF($C$10="OMSØKT PROSJEKT",SUMIF('(1) Detaljerte budsjetter'!$E$20:$E$40,Sensitivitet!$B$61,'(1) Detaljerte budsjetter'!M$20:M$40),IF($C$10="Totalprosjektet",SUMIF('(1) Detaljerte budsjetter'!$E$20:$E$40,Sensitivitet!$B$61,'(1) Detaljerte budsjetter'!M$20:M$40)-SUMIF('(1) Detaljerte budsjetter'!$E$139:$E$158,Sensitivitet!$B$61,'(1) Detaljerte budsjetter'!M$139:M$158),))</f>
        <v>0</v>
      </c>
      <c r="O61" s="119">
        <f>IF($C$10="OMSØKT PROSJEKT",SUMIF('(1) Detaljerte budsjetter'!$E$20:$E$40,Sensitivitet!$B$61,'(1) Detaljerte budsjetter'!N$20:N$40),IF($C$10="Totalprosjektet",SUMIF('(1) Detaljerte budsjetter'!$E$20:$E$40,Sensitivitet!$B$61,'(1) Detaljerte budsjetter'!N$20:N$40)-SUMIF('(1) Detaljerte budsjetter'!$E$139:$E$158,Sensitivitet!$B$61,'(1) Detaljerte budsjetter'!N$139:N$158),))</f>
        <v>0</v>
      </c>
      <c r="P61" s="119">
        <f>IF($C$10="OMSØKT PROSJEKT",SUMIF('(1) Detaljerte budsjetter'!$E$20:$E$40,Sensitivitet!$B$61,'(1) Detaljerte budsjetter'!O$20:O$40),IF($C$10="Totalprosjektet",SUMIF('(1) Detaljerte budsjetter'!$E$20:$E$40,Sensitivitet!$B$61,'(1) Detaljerte budsjetter'!O$20:O$40)-SUMIF('(1) Detaljerte budsjetter'!$E$139:$E$158,Sensitivitet!$B$61,'(1) Detaljerte budsjetter'!O$139:O$158),))</f>
        <v>0</v>
      </c>
      <c r="Q61" s="119">
        <f>IF($C$10="OMSØKT PROSJEKT",SUMIF('(1) Detaljerte budsjetter'!$E$20:$E$40,Sensitivitet!$B$61,'(1) Detaljerte budsjetter'!P$20:P$40),IF($C$10="Totalprosjektet",SUMIF('(1) Detaljerte budsjetter'!$E$20:$E$40,Sensitivitet!$B$61,'(1) Detaljerte budsjetter'!P$20:P$40)-SUMIF('(1) Detaljerte budsjetter'!$E$139:$E$158,Sensitivitet!$B$61,'(1) Detaljerte budsjetter'!P$139:P$158),))</f>
        <v>0</v>
      </c>
      <c r="R61" s="119">
        <f>IF($C$10="OMSØKT PROSJEKT",SUMIF('(1) Detaljerte budsjetter'!$E$20:$E$40,Sensitivitet!$B$61,'(1) Detaljerte budsjetter'!Q$20:Q$40),IF($C$10="Totalprosjektet",SUMIF('(1) Detaljerte budsjetter'!$E$20:$E$40,Sensitivitet!$B$61,'(1) Detaljerte budsjetter'!Q$20:Q$40)-SUMIF('(1) Detaljerte budsjetter'!$E$139:$E$158,Sensitivitet!$B$61,'(1) Detaljerte budsjetter'!Q$139:Q$158),))</f>
        <v>0</v>
      </c>
      <c r="S61" s="119">
        <f>IF($C$10="OMSØKT PROSJEKT",SUMIF('(1) Detaljerte budsjetter'!$E$20:$E$40,Sensitivitet!$B$61,'(1) Detaljerte budsjetter'!R$20:R$40),IF($C$10="Totalprosjektet",SUMIF('(1) Detaljerte budsjetter'!$E$20:$E$40,Sensitivitet!$B$61,'(1) Detaljerte budsjetter'!R$20:R$40)-SUMIF('(1) Detaljerte budsjetter'!$E$139:$E$158,Sensitivitet!$B$61,'(1) Detaljerte budsjetter'!R$139:R$158),))</f>
        <v>0</v>
      </c>
      <c r="T61" s="119">
        <f>IF($C$10="OMSØKT PROSJEKT",SUMIF('(1) Detaljerte budsjetter'!$E$20:$E$40,Sensitivitet!$B$61,'(1) Detaljerte budsjetter'!S$20:S$40),IF($C$10="Totalprosjektet",SUMIF('(1) Detaljerte budsjetter'!$E$20:$E$40,Sensitivitet!$B$61,'(1) Detaljerte budsjetter'!S$20:S$40)-SUMIF('(1) Detaljerte budsjetter'!$E$139:$E$158,Sensitivitet!$B$61,'(1) Detaljerte budsjetter'!S$139:S$158),))</f>
        <v>0</v>
      </c>
      <c r="U61" s="119">
        <f>IF($C$10="OMSØKT PROSJEKT",SUMIF('(1) Detaljerte budsjetter'!$E$20:$E$40,Sensitivitet!$B$61,'(1) Detaljerte budsjetter'!T$20:T$40),IF($C$10="Totalprosjektet",SUMIF('(1) Detaljerte budsjetter'!$E$20:$E$40,Sensitivitet!$B$61,'(1) Detaljerte budsjetter'!T$20:T$40)-SUMIF('(1) Detaljerte budsjetter'!$E$139:$E$158,Sensitivitet!$B$61,'(1) Detaljerte budsjetter'!T$139:T$158),))</f>
        <v>0</v>
      </c>
      <c r="V61" s="119">
        <f>IF($C$10="OMSØKT PROSJEKT",SUMIF('(1) Detaljerte budsjetter'!$E$20:$E$40,Sensitivitet!$B$61,'(1) Detaljerte budsjetter'!U$20:U$40),IF($C$10="Totalprosjektet",SUMIF('(1) Detaljerte budsjetter'!$E$20:$E$40,Sensitivitet!$B$61,'(1) Detaljerte budsjetter'!U$20:U$40)-SUMIF('(1) Detaljerte budsjetter'!$E$139:$E$158,Sensitivitet!$B$61,'(1) Detaljerte budsjetter'!U$139:U$158),))</f>
        <v>0</v>
      </c>
      <c r="W61" s="119">
        <f>IF($C$10="OMSØKT PROSJEKT",SUMIF('(1) Detaljerte budsjetter'!$E$20:$E$40,Sensitivitet!$B$61,'(1) Detaljerte budsjetter'!V$20:V$40),IF($C$10="Totalprosjektet",SUMIF('(1) Detaljerte budsjetter'!$E$20:$E$40,Sensitivitet!$B$61,'(1) Detaljerte budsjetter'!V$20:V$40)-SUMIF('(1) Detaljerte budsjetter'!$E$139:$E$158,Sensitivitet!$B$61,'(1) Detaljerte budsjetter'!V$139:V$158),))</f>
        <v>0</v>
      </c>
      <c r="X61" s="119">
        <f>IF($C$10="OMSØKT PROSJEKT",SUMIF('(1) Detaljerte budsjetter'!$E$20:$E$40,Sensitivitet!$B$61,'(1) Detaljerte budsjetter'!W$20:W$40),IF($C$10="Totalprosjektet",SUMIF('(1) Detaljerte budsjetter'!$E$20:$E$40,Sensitivitet!$B$61,'(1) Detaljerte budsjetter'!W$20:W$40)-SUMIF('(1) Detaljerte budsjetter'!$E$139:$E$158,Sensitivitet!$B$61,'(1) Detaljerte budsjetter'!W$139:W$158),))</f>
        <v>0</v>
      </c>
      <c r="Y61" s="119">
        <f>IF($C$10="OMSØKT PROSJEKT",SUMIF('(1) Detaljerte budsjetter'!$E$20:$E$40,Sensitivitet!$B$61,'(1) Detaljerte budsjetter'!X$20:X$40),IF($C$10="Totalprosjektet",SUMIF('(1) Detaljerte budsjetter'!$E$20:$E$40,Sensitivitet!$B$61,'(1) Detaljerte budsjetter'!X$20:X$40)-SUMIF('(1) Detaljerte budsjetter'!$E$139:$E$158,Sensitivitet!$B$61,'(1) Detaljerte budsjetter'!X$139:X$158),))</f>
        <v>0</v>
      </c>
      <c r="Z61" s="119">
        <f>IF($C$10="OMSØKT PROSJEKT",SUMIF('(1) Detaljerte budsjetter'!$E$20:$E$40,Sensitivitet!$B$61,'(1) Detaljerte budsjetter'!Y$20:Y$40),IF($C$10="Totalprosjektet",SUMIF('(1) Detaljerte budsjetter'!$E$20:$E$40,Sensitivitet!$B$61,'(1) Detaljerte budsjetter'!Y$20:Y$40)-SUMIF('(1) Detaljerte budsjetter'!$E$139:$E$158,Sensitivitet!$B$61,'(1) Detaljerte budsjetter'!Y$139:Y$158),))</f>
        <v>0</v>
      </c>
      <c r="AA61" s="119">
        <f>IF($C$10="OMSØKT PROSJEKT",SUMIF('(1) Detaljerte budsjetter'!$E$20:$E$40,Sensitivitet!$B$61,'(1) Detaljerte budsjetter'!Z$20:Z$40),IF($C$10="Totalprosjektet",SUMIF('(1) Detaljerte budsjetter'!$E$20:$E$40,Sensitivitet!$B$61,'(1) Detaljerte budsjetter'!Z$20:Z$40)-SUMIF('(1) Detaljerte budsjetter'!$E$139:$E$158,Sensitivitet!$B$61,'(1) Detaljerte budsjetter'!Z$139:Z$158),))</f>
        <v>0</v>
      </c>
      <c r="AB61" s="119">
        <f>IF($C$10="OMSØKT PROSJEKT",SUMIF('(1) Detaljerte budsjetter'!$E$20:$E$40,Sensitivitet!$B$61,'(1) Detaljerte budsjetter'!AA$20:AA$40),IF($C$10="Totalprosjektet",SUMIF('(1) Detaljerte budsjetter'!$E$20:$E$40,Sensitivitet!$B$61,'(1) Detaljerte budsjetter'!AA$20:AA$40)-SUMIF('(1) Detaljerte budsjetter'!$E$139:$E$158,Sensitivitet!$B$61,'(1) Detaljerte budsjetter'!AA$139:AA$158),))</f>
        <v>0</v>
      </c>
      <c r="AC61" s="119">
        <f>IF($C$10="OMSØKT PROSJEKT",SUMIF('(1) Detaljerte budsjetter'!$E$20:$E$40,Sensitivitet!$B$61,'(1) Detaljerte budsjetter'!AB$20:AB$40),IF($C$10="Totalprosjektet",SUMIF('(1) Detaljerte budsjetter'!$E$20:$E$40,Sensitivitet!$B$61,'(1) Detaljerte budsjetter'!AB$20:AB$40)-SUMIF('(1) Detaljerte budsjetter'!$E$139:$E$158,Sensitivitet!$B$61,'(1) Detaljerte budsjetter'!AB$139:AB$158),))</f>
        <v>0</v>
      </c>
      <c r="AD61" s="119">
        <f>IF($C$10="OMSØKT PROSJEKT",SUMIF('(1) Detaljerte budsjetter'!$E$20:$E$40,Sensitivitet!$B$61,'(1) Detaljerte budsjetter'!AC$20:AC$40),IF($C$10="Totalprosjektet",SUMIF('(1) Detaljerte budsjetter'!$E$20:$E$40,Sensitivitet!$B$61,'(1) Detaljerte budsjetter'!AC$20:AC$40)-SUMIF('(1) Detaljerte budsjetter'!$E$139:$E$158,Sensitivitet!$B$61,'(1) Detaljerte budsjetter'!AC$139:AC$158),))</f>
        <v>0</v>
      </c>
      <c r="AE61" s="119">
        <f>IF($C$10="OMSØKT PROSJEKT",SUMIF('(1) Detaljerte budsjetter'!$E$20:$E$40,Sensitivitet!$B$61,'(1) Detaljerte budsjetter'!AD$20:AD$40),IF($C$10="Totalprosjektet",SUMIF('(1) Detaljerte budsjetter'!$E$20:$E$40,Sensitivitet!$B$61,'(1) Detaljerte budsjetter'!AD$20:AD$40)-SUMIF('(1) Detaljerte budsjetter'!$E$139:$E$158,Sensitivitet!$B$61,'(1) Detaljerte budsjetter'!AD$139:AD$158),))</f>
        <v>0</v>
      </c>
      <c r="AF61" s="119">
        <f>IF($C$10="OMSØKT PROSJEKT",SUMIF('(1) Detaljerte budsjetter'!$E$20:$E$40,Sensitivitet!$B$61,'(1) Detaljerte budsjetter'!AE$20:AE$40),IF($C$10="Totalprosjektet",SUMIF('(1) Detaljerte budsjetter'!$E$20:$E$40,Sensitivitet!$B$61,'(1) Detaljerte budsjetter'!AE$20:AE$40)-SUMIF('(1) Detaljerte budsjetter'!$E$139:$E$158,Sensitivitet!$B$61,'(1) Detaljerte budsjetter'!AE$139:AE$158),))</f>
        <v>0</v>
      </c>
      <c r="AG61" s="119">
        <f>IF($C$10="OMSØKT PROSJEKT",SUMIF('(1) Detaljerte budsjetter'!$E$20:$E$40,Sensitivitet!$B$61,'(1) Detaljerte budsjetter'!AF$20:AF$40),IF($C$10="Totalprosjektet",SUMIF('(1) Detaljerte budsjetter'!$E$20:$E$40,Sensitivitet!$B$61,'(1) Detaljerte budsjetter'!AF$20:AF$40)-SUMIF('(1) Detaljerte budsjetter'!$E$139:$E$158,Sensitivitet!$B$61,'(1) Detaljerte budsjetter'!AF$139:AF$158),))</f>
        <v>0</v>
      </c>
      <c r="AH61" s="119">
        <f>IF($C$10="OMSØKT PROSJEKT",SUMIF('(1) Detaljerte budsjetter'!$E$20:$E$40,Sensitivitet!$B$61,'(1) Detaljerte budsjetter'!AG$20:AG$40),IF($C$10="Totalprosjektet",SUMIF('(1) Detaljerte budsjetter'!$E$20:$E$40,Sensitivitet!$B$61,'(1) Detaljerte budsjetter'!AG$20:AG$40)-SUMIF('(1) Detaljerte budsjetter'!$E$139:$E$158,Sensitivitet!$B$61,'(1) Detaljerte budsjetter'!AG$139:AG$158),))</f>
        <v>0</v>
      </c>
      <c r="AI61" s="119">
        <f>IF($C$10="OMSØKT PROSJEKT",SUMIF('(1) Detaljerte budsjetter'!$E$20:$E$40,Sensitivitet!$B$61,'(1) Detaljerte budsjetter'!AH$20:AH$40),IF($C$10="Totalprosjektet",SUMIF('(1) Detaljerte budsjetter'!$E$20:$E$40,Sensitivitet!$B$61,'(1) Detaljerte budsjetter'!AH$20:AH$40)-SUMIF('(1) Detaljerte budsjetter'!$E$139:$E$158,Sensitivitet!$B$61,'(1) Detaljerte budsjetter'!AH$139:AH$158),))</f>
        <v>0</v>
      </c>
      <c r="AJ61" s="119">
        <f>IF($C$10="OMSØKT PROSJEKT",SUMIF('(1) Detaljerte budsjetter'!$E$20:$E$40,Sensitivitet!$B$61,'(1) Detaljerte budsjetter'!AI$20:AI$40),IF($C$10="Totalprosjektet",SUMIF('(1) Detaljerte budsjetter'!$E$20:$E$40,Sensitivitet!$B$61,'(1) Detaljerte budsjetter'!AI$20:AI$40)-SUMIF('(1) Detaljerte budsjetter'!$E$139:$E$158,Sensitivitet!$B$61,'(1) Detaljerte budsjetter'!AI$139:AI$158),))</f>
        <v>0</v>
      </c>
      <c r="AK61" s="119">
        <f>IF($C$10="OMSØKT PROSJEKT",SUMIF('(1) Detaljerte budsjetter'!$E$20:$E$40,Sensitivitet!$B$61,'(1) Detaljerte budsjetter'!AJ$20:AJ$40),IF($C$10="Totalprosjektet",SUMIF('(1) Detaljerte budsjetter'!$E$20:$E$40,Sensitivitet!$B$61,'(1) Detaljerte budsjetter'!AJ$20:AJ$40)-SUMIF('(1) Detaljerte budsjetter'!$E$139:$E$158,Sensitivitet!$B$61,'(1) Detaljerte budsjetter'!AJ$139:AJ$158),))</f>
        <v>0</v>
      </c>
      <c r="AL61" s="119">
        <f>IF($C$10="OMSØKT PROSJEKT",SUMIF('(1) Detaljerte budsjetter'!$E$20:$E$40,Sensitivitet!$B$61,'(1) Detaljerte budsjetter'!AK$20:AK$40),IF($C$10="Totalprosjektet",SUMIF('(1) Detaljerte budsjetter'!$E$20:$E$40,Sensitivitet!$B$61,'(1) Detaljerte budsjetter'!AK$20:AK$40)-SUMIF('(1) Detaljerte budsjetter'!$E$139:$E$158,Sensitivitet!$B$61,'(1) Detaljerte budsjetter'!AK$139:AK$158),))</f>
        <v>0</v>
      </c>
      <c r="AM61" s="119">
        <f>IF($C$10="OMSØKT PROSJEKT",SUMIF('(1) Detaljerte budsjetter'!$E$20:$E$40,Sensitivitet!$B$61,'(1) Detaljerte budsjetter'!AL$20:AL$40),IF($C$10="Totalprosjektet",SUMIF('(1) Detaljerte budsjetter'!$E$20:$E$40,Sensitivitet!$B$61,'(1) Detaljerte budsjetter'!AL$20:AL$40)-SUMIF('(1) Detaljerte budsjetter'!$E$139:$E$158,Sensitivitet!$B$61,'(1) Detaljerte budsjetter'!AL$139:AL$158),))</f>
        <v>0</v>
      </c>
      <c r="AN61" s="119">
        <f>IF($C$10="OMSØKT PROSJEKT",SUMIF('(1) Detaljerte budsjetter'!$E$20:$E$40,Sensitivitet!$B$61,'(1) Detaljerte budsjetter'!AM$20:AM$40),IF($C$10="Totalprosjektet",SUMIF('(1) Detaljerte budsjetter'!$E$20:$E$40,Sensitivitet!$B$61,'(1) Detaljerte budsjetter'!AM$20:AM$40)-SUMIF('(1) Detaljerte budsjetter'!$E$139:$E$158,Sensitivitet!$B$61,'(1) Detaljerte budsjetter'!AM$139:AM$158),))</f>
        <v>0</v>
      </c>
      <c r="AO61" s="119">
        <f>IF($C$10="OMSØKT PROSJEKT",SUMIF('(1) Detaljerte budsjetter'!$E$20:$E$40,Sensitivitet!$B$61,'(1) Detaljerte budsjetter'!AN$20:AN$40),IF($C$10="Totalprosjektet",SUMIF('(1) Detaljerte budsjetter'!$E$20:$E$40,Sensitivitet!$B$61,'(1) Detaljerte budsjetter'!AN$20:AN$40)-SUMIF('(1) Detaljerte budsjetter'!$E$139:$E$158,Sensitivitet!$B$61,'(1) Detaljerte budsjetter'!AN$139:AN$158),))</f>
        <v>0</v>
      </c>
      <c r="AP61" s="119">
        <f>IF($C$10="OMSØKT PROSJEKT",SUMIF('(1) Detaljerte budsjetter'!$E$20:$E$40,Sensitivitet!$B$61,'(1) Detaljerte budsjetter'!AO$20:AO$40),IF($C$10="Totalprosjektet",SUMIF('(1) Detaljerte budsjetter'!$E$20:$E$40,Sensitivitet!$B$61,'(1) Detaljerte budsjetter'!AO$20:AO$40)-SUMIF('(1) Detaljerte budsjetter'!$E$139:$E$158,Sensitivitet!$B$61,'(1) Detaljerte budsjetter'!AO$139:AO$158),))</f>
        <v>0</v>
      </c>
      <c r="AQ61" s="119">
        <f>IF($C$10="OMSØKT PROSJEKT",SUMIF('(1) Detaljerte budsjetter'!$E$20:$E$40,Sensitivitet!$B$61,'(1) Detaljerte budsjetter'!AP$20:AP$40),IF($C$10="Totalprosjektet",SUMIF('(1) Detaljerte budsjetter'!$E$20:$E$40,Sensitivitet!$B$61,'(1) Detaljerte budsjetter'!AP$20:AP$40)-SUMIF('(1) Detaljerte budsjetter'!$E$139:$E$158,Sensitivitet!$B$61,'(1) Detaljerte budsjetter'!AP$139:AP$158),))</f>
        <v>0</v>
      </c>
      <c r="AR61" s="119">
        <f>IF($C$10="OMSØKT PROSJEKT",SUMIF('(1) Detaljerte budsjetter'!$E$20:$E$40,Sensitivitet!$B$61,'(1) Detaljerte budsjetter'!AQ$20:AQ$40),IF($C$10="Totalprosjektet",SUMIF('(1) Detaljerte budsjetter'!$E$20:$E$40,Sensitivitet!$B$61,'(1) Detaljerte budsjetter'!AQ$20:AQ$40)-SUMIF('(1) Detaljerte budsjetter'!$E$139:$E$158,Sensitivitet!$B$61,'(1) Detaljerte budsjetter'!AQ$139:AQ$158),))</f>
        <v>0</v>
      </c>
      <c r="AS61" s="119">
        <f>IF($C$10="OMSØKT PROSJEKT",SUMIF('(1) Detaljerte budsjetter'!$E$20:$E$40,Sensitivitet!$B$61,'(1) Detaljerte budsjetter'!AR$20:AR$40),IF($C$10="Totalprosjektet",SUMIF('(1) Detaljerte budsjetter'!$E$20:$E$40,Sensitivitet!$B$61,'(1) Detaljerte budsjetter'!AR$20:AR$40)-SUMIF('(1) Detaljerte budsjetter'!$E$139:$E$158,Sensitivitet!$B$61,'(1) Detaljerte budsjetter'!AR$139:AR$158),))</f>
        <v>0</v>
      </c>
      <c r="AT61" s="119">
        <f>IF($C$10="OMSØKT PROSJEKT",SUMIF('(1) Detaljerte budsjetter'!$E$20:$E$40,Sensitivitet!$B$61,'(1) Detaljerte budsjetter'!AS$20:AS$40),IF($C$10="Totalprosjektet",SUMIF('(1) Detaljerte budsjetter'!$E$20:$E$40,Sensitivitet!$B$61,'(1) Detaljerte budsjetter'!AS$20:AS$40)-SUMIF('(1) Detaljerte budsjetter'!$E$139:$E$158,Sensitivitet!$B$61,'(1) Detaljerte budsjetter'!AS$139:AS$158),))</f>
        <v>0</v>
      </c>
      <c r="AU61" s="119">
        <f>IF($C$10="OMSØKT PROSJEKT",SUMIF('(1) Detaljerte budsjetter'!$E$20:$E$40,Sensitivitet!$B$61,'(1) Detaljerte budsjetter'!AT$20:AT$40),IF($C$10="Totalprosjektet",SUMIF('(1) Detaljerte budsjetter'!$E$20:$E$40,Sensitivitet!$B$61,'(1) Detaljerte budsjetter'!AT$20:AT$40)-SUMIF('(1) Detaljerte budsjetter'!$E$139:$E$158,Sensitivitet!$B$61,'(1) Detaljerte budsjetter'!AT$139:AT$158),))</f>
        <v>0</v>
      </c>
      <c r="AV61" s="119">
        <f>IF($C$10="OMSØKT PROSJEKT",SUMIF('(1) Detaljerte budsjetter'!$E$20:$E$40,Sensitivitet!$B$61,'(1) Detaljerte budsjetter'!AU$20:AU$40),IF($C$10="Totalprosjektet",SUMIF('(1) Detaljerte budsjetter'!$E$20:$E$40,Sensitivitet!$B$61,'(1) Detaljerte budsjetter'!AU$20:AU$40)-SUMIF('(1) Detaljerte budsjetter'!$E$139:$E$158,Sensitivitet!$B$61,'(1) Detaljerte budsjetter'!AU$139:AU$158),))</f>
        <v>0</v>
      </c>
    </row>
    <row r="62" spans="2:48" x14ac:dyDescent="0.25">
      <c r="C62" s="120" t="s">
        <v>138</v>
      </c>
      <c r="D62" s="121" t="s">
        <v>139</v>
      </c>
      <c r="E62" s="122">
        <f>$C$13</f>
        <v>0</v>
      </c>
      <c r="G62" s="56">
        <v>8</v>
      </c>
      <c r="I62" s="119">
        <f t="shared" ref="I62:AV62" si="15">I61*(1+$E$62)</f>
        <v>0</v>
      </c>
      <c r="J62" s="119">
        <f t="shared" si="15"/>
        <v>0</v>
      </c>
      <c r="K62" s="119">
        <f t="shared" si="15"/>
        <v>0</v>
      </c>
      <c r="L62" s="119">
        <f t="shared" si="15"/>
        <v>0</v>
      </c>
      <c r="M62" s="119">
        <f t="shared" si="15"/>
        <v>0</v>
      </c>
      <c r="N62" s="119">
        <f t="shared" si="15"/>
        <v>0</v>
      </c>
      <c r="O62" s="119">
        <f t="shared" si="15"/>
        <v>0</v>
      </c>
      <c r="P62" s="119">
        <f t="shared" si="15"/>
        <v>0</v>
      </c>
      <c r="Q62" s="119">
        <f t="shared" si="15"/>
        <v>0</v>
      </c>
      <c r="R62" s="119">
        <f t="shared" si="15"/>
        <v>0</v>
      </c>
      <c r="S62" s="119">
        <f t="shared" si="15"/>
        <v>0</v>
      </c>
      <c r="T62" s="119">
        <f t="shared" si="15"/>
        <v>0</v>
      </c>
      <c r="U62" s="119">
        <f t="shared" si="15"/>
        <v>0</v>
      </c>
      <c r="V62" s="119">
        <f t="shared" si="15"/>
        <v>0</v>
      </c>
      <c r="W62" s="119">
        <f t="shared" si="15"/>
        <v>0</v>
      </c>
      <c r="X62" s="119">
        <f t="shared" si="15"/>
        <v>0</v>
      </c>
      <c r="Y62" s="119">
        <f t="shared" si="15"/>
        <v>0</v>
      </c>
      <c r="Z62" s="119">
        <f t="shared" si="15"/>
        <v>0</v>
      </c>
      <c r="AA62" s="119">
        <f t="shared" si="15"/>
        <v>0</v>
      </c>
      <c r="AB62" s="119">
        <f t="shared" si="15"/>
        <v>0</v>
      </c>
      <c r="AC62" s="119">
        <f t="shared" si="15"/>
        <v>0</v>
      </c>
      <c r="AD62" s="119">
        <f t="shared" si="15"/>
        <v>0</v>
      </c>
      <c r="AE62" s="119">
        <f t="shared" si="15"/>
        <v>0</v>
      </c>
      <c r="AF62" s="119">
        <f t="shared" si="15"/>
        <v>0</v>
      </c>
      <c r="AG62" s="119">
        <f t="shared" si="15"/>
        <v>0</v>
      </c>
      <c r="AH62" s="119">
        <f t="shared" si="15"/>
        <v>0</v>
      </c>
      <c r="AI62" s="119">
        <f t="shared" si="15"/>
        <v>0</v>
      </c>
      <c r="AJ62" s="119">
        <f t="shared" si="15"/>
        <v>0</v>
      </c>
      <c r="AK62" s="119">
        <f t="shared" si="15"/>
        <v>0</v>
      </c>
      <c r="AL62" s="119">
        <f t="shared" si="15"/>
        <v>0</v>
      </c>
      <c r="AM62" s="119">
        <f t="shared" si="15"/>
        <v>0</v>
      </c>
      <c r="AN62" s="119">
        <f t="shared" si="15"/>
        <v>0</v>
      </c>
      <c r="AO62" s="119">
        <f t="shared" si="15"/>
        <v>0</v>
      </c>
      <c r="AP62" s="119">
        <f t="shared" si="15"/>
        <v>0</v>
      </c>
      <c r="AQ62" s="119">
        <f t="shared" si="15"/>
        <v>0</v>
      </c>
      <c r="AR62" s="119">
        <f t="shared" si="15"/>
        <v>0</v>
      </c>
      <c r="AS62" s="119">
        <f t="shared" si="15"/>
        <v>0</v>
      </c>
      <c r="AT62" s="119">
        <f t="shared" si="15"/>
        <v>0</v>
      </c>
      <c r="AU62" s="119">
        <f t="shared" si="15"/>
        <v>0</v>
      </c>
      <c r="AV62" s="119">
        <f t="shared" si="15"/>
        <v>0</v>
      </c>
    </row>
    <row r="63" spans="2:48" x14ac:dyDescent="0.25">
      <c r="C63" s="123" t="s">
        <v>140</v>
      </c>
      <c r="D63" s="121" t="s">
        <v>139</v>
      </c>
      <c r="E63" s="124"/>
      <c r="G63" s="56" t="s">
        <v>140</v>
      </c>
      <c r="I63" s="119">
        <f t="shared" ref="I63:AV63" si="16">I61*(1+$E$63)</f>
        <v>0</v>
      </c>
      <c r="J63" s="119">
        <f t="shared" si="16"/>
        <v>0</v>
      </c>
      <c r="K63" s="119">
        <f t="shared" si="16"/>
        <v>0</v>
      </c>
      <c r="L63" s="119">
        <f t="shared" si="16"/>
        <v>0</v>
      </c>
      <c r="M63" s="119">
        <f t="shared" si="16"/>
        <v>0</v>
      </c>
      <c r="N63" s="119">
        <f t="shared" si="16"/>
        <v>0</v>
      </c>
      <c r="O63" s="119">
        <f t="shared" si="16"/>
        <v>0</v>
      </c>
      <c r="P63" s="119">
        <f t="shared" si="16"/>
        <v>0</v>
      </c>
      <c r="Q63" s="119">
        <f t="shared" si="16"/>
        <v>0</v>
      </c>
      <c r="R63" s="119">
        <f t="shared" si="16"/>
        <v>0</v>
      </c>
      <c r="S63" s="119">
        <f t="shared" si="16"/>
        <v>0</v>
      </c>
      <c r="T63" s="119">
        <f t="shared" si="16"/>
        <v>0</v>
      </c>
      <c r="U63" s="119">
        <f t="shared" si="16"/>
        <v>0</v>
      </c>
      <c r="V63" s="119">
        <f t="shared" si="16"/>
        <v>0</v>
      </c>
      <c r="W63" s="119">
        <f t="shared" si="16"/>
        <v>0</v>
      </c>
      <c r="X63" s="119">
        <f t="shared" si="16"/>
        <v>0</v>
      </c>
      <c r="Y63" s="119">
        <f t="shared" si="16"/>
        <v>0</v>
      </c>
      <c r="Z63" s="119">
        <f t="shared" si="16"/>
        <v>0</v>
      </c>
      <c r="AA63" s="119">
        <f t="shared" si="16"/>
        <v>0</v>
      </c>
      <c r="AB63" s="119">
        <f t="shared" si="16"/>
        <v>0</v>
      </c>
      <c r="AC63" s="119">
        <f t="shared" si="16"/>
        <v>0</v>
      </c>
      <c r="AD63" s="119">
        <f t="shared" si="16"/>
        <v>0</v>
      </c>
      <c r="AE63" s="119">
        <f t="shared" si="16"/>
        <v>0</v>
      </c>
      <c r="AF63" s="119">
        <f t="shared" si="16"/>
        <v>0</v>
      </c>
      <c r="AG63" s="119">
        <f t="shared" si="16"/>
        <v>0</v>
      </c>
      <c r="AH63" s="119">
        <f t="shared" si="16"/>
        <v>0</v>
      </c>
      <c r="AI63" s="119">
        <f t="shared" si="16"/>
        <v>0</v>
      </c>
      <c r="AJ63" s="119">
        <f t="shared" si="16"/>
        <v>0</v>
      </c>
      <c r="AK63" s="119">
        <f t="shared" si="16"/>
        <v>0</v>
      </c>
      <c r="AL63" s="119">
        <f t="shared" si="16"/>
        <v>0</v>
      </c>
      <c r="AM63" s="119">
        <f t="shared" si="16"/>
        <v>0</v>
      </c>
      <c r="AN63" s="119">
        <f t="shared" si="16"/>
        <v>0</v>
      </c>
      <c r="AO63" s="119">
        <f t="shared" si="16"/>
        <v>0</v>
      </c>
      <c r="AP63" s="119">
        <f t="shared" si="16"/>
        <v>0</v>
      </c>
      <c r="AQ63" s="119">
        <f t="shared" si="16"/>
        <v>0</v>
      </c>
      <c r="AR63" s="119">
        <f t="shared" si="16"/>
        <v>0</v>
      </c>
      <c r="AS63" s="119">
        <f t="shared" si="16"/>
        <v>0</v>
      </c>
      <c r="AT63" s="119">
        <f t="shared" si="16"/>
        <v>0</v>
      </c>
      <c r="AU63" s="119">
        <f t="shared" si="16"/>
        <v>0</v>
      </c>
      <c r="AV63" s="119">
        <f t="shared" si="16"/>
        <v>0</v>
      </c>
    </row>
    <row r="64" spans="2:48" hidden="1" outlineLevel="1" x14ac:dyDescent="0.25">
      <c r="D64" s="121"/>
      <c r="E64" s="208"/>
      <c r="G64" s="56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2:48" hidden="1" outlineLevel="1" x14ac:dyDescent="0.25">
      <c r="B65" s="134" t="s">
        <v>155</v>
      </c>
      <c r="C65" s="118" t="s">
        <v>137</v>
      </c>
      <c r="D65" s="125"/>
      <c r="E65" s="209"/>
      <c r="F65" s="9"/>
      <c r="G65" s="126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2:48" hidden="1" outlineLevel="1" x14ac:dyDescent="0.25">
      <c r="C66" s="120" t="s">
        <v>138</v>
      </c>
      <c r="D66" s="121" t="s">
        <v>139</v>
      </c>
      <c r="E66" s="122"/>
      <c r="G66" s="56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2:48" hidden="1" outlineLevel="1" x14ac:dyDescent="0.25">
      <c r="C67" s="123" t="s">
        <v>140</v>
      </c>
      <c r="D67" s="121" t="s">
        <v>139</v>
      </c>
      <c r="E67" s="124"/>
      <c r="G67" s="56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2:48" hidden="1" outlineLevel="1" x14ac:dyDescent="0.25">
      <c r="D68" s="121"/>
      <c r="E68" s="208"/>
      <c r="G68" s="56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2:48" hidden="1" outlineLevel="1" x14ac:dyDescent="0.25">
      <c r="B69" s="134" t="s">
        <v>155</v>
      </c>
      <c r="C69" s="118" t="s">
        <v>137</v>
      </c>
      <c r="D69" s="125"/>
      <c r="E69" s="209"/>
      <c r="F69" s="9"/>
      <c r="G69" s="126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2:48" hidden="1" outlineLevel="1" x14ac:dyDescent="0.25">
      <c r="C70" s="120" t="s">
        <v>138</v>
      </c>
      <c r="D70" s="121" t="s">
        <v>139</v>
      </c>
      <c r="E70" s="122"/>
      <c r="G70" s="56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2:48" hidden="1" outlineLevel="1" x14ac:dyDescent="0.25">
      <c r="C71" s="123" t="s">
        <v>140</v>
      </c>
      <c r="D71" s="121" t="s">
        <v>139</v>
      </c>
      <c r="E71" s="124"/>
      <c r="G71" s="56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2:48" hidden="1" outlineLevel="1" x14ac:dyDescent="0.25">
      <c r="D72" s="121"/>
      <c r="E72" s="208"/>
      <c r="G72" s="56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2:48" hidden="1" outlineLevel="1" x14ac:dyDescent="0.25">
      <c r="B73" s="134" t="s">
        <v>155</v>
      </c>
      <c r="C73" s="118" t="s">
        <v>137</v>
      </c>
      <c r="D73" s="125"/>
      <c r="E73" s="209"/>
      <c r="F73" s="9"/>
      <c r="G73" s="126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2:48" hidden="1" outlineLevel="1" x14ac:dyDescent="0.25">
      <c r="C74" s="120" t="s">
        <v>138</v>
      </c>
      <c r="D74" s="121" t="s">
        <v>139</v>
      </c>
      <c r="E74" s="122"/>
      <c r="G74" s="56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2:48" hidden="1" outlineLevel="1" x14ac:dyDescent="0.25">
      <c r="C75" s="123" t="s">
        <v>140</v>
      </c>
      <c r="D75" s="121" t="s">
        <v>139</v>
      </c>
      <c r="E75" s="124"/>
      <c r="G75" s="56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2:48" collapsed="1" x14ac:dyDescent="0.25">
      <c r="D76" s="121"/>
      <c r="G76" s="56"/>
      <c r="I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2:48" x14ac:dyDescent="0.25">
      <c r="D77" s="121"/>
      <c r="G77" s="56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2:48" x14ac:dyDescent="0.25">
      <c r="B78" s="5" t="s">
        <v>3</v>
      </c>
      <c r="D78" s="121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2:48" x14ac:dyDescent="0.25">
      <c r="B79" s="117" t="s">
        <v>71</v>
      </c>
      <c r="C79" s="118" t="s">
        <v>137</v>
      </c>
      <c r="D79" s="125"/>
      <c r="E79" s="9"/>
      <c r="F79" s="9"/>
      <c r="G79" s="126"/>
      <c r="I79" s="119">
        <f>IF($C$10="OMSØKT PROSJEKT",SUMIF('(1) Detaljerte budsjetter'!$E$44:$E$94,Sensitivitet!$B$79,'(1) Detaljerte budsjetter'!H$44:H$94) + SUMIF('(1) Detaljerte budsjetter'!$E$98:$E$113,Sensitivitet!$B$79,'(1) Detaljerte budsjetter'!H$98:H$113),IF($C$10="Totalprosjektet",SUMIF('(1) Detaljerte budsjetter'!$E$44:$E$94,Sensitivitet!$B$79,'(1) Detaljerte budsjetter'!H$44:H$94) + SUMIF('(1) Detaljerte budsjetter'!$E$98:$E$113,Sensitivitet!$B$79,'(1) Detaljerte budsjetter'!H$98:H$113) - SUMIF('(1) Detaljerte budsjetter'!$E$162:$E$182,Sensitivitet!$B$79,'(1) Detaljerte budsjetter'!H$162:H$182),))</f>
        <v>0</v>
      </c>
      <c r="J79" s="119">
        <f>IF($C$10="OMSØKT PROSJEKT",SUMIF('(1) Detaljerte budsjetter'!$E$44:$E$94,Sensitivitet!$B$79,'(1) Detaljerte budsjetter'!I$44:I$94) + SUMIF('(1) Detaljerte budsjetter'!$E$98:$E$113,Sensitivitet!$B$79,'(1) Detaljerte budsjetter'!I$98:I$113),IF($C$10="Totalprosjektet",SUMIF('(1) Detaljerte budsjetter'!$E$44:$E$94,Sensitivitet!$B$79,'(1) Detaljerte budsjetter'!I$44:I$94) + SUMIF('(1) Detaljerte budsjetter'!$E$98:$E$113,Sensitivitet!$B$79,'(1) Detaljerte budsjetter'!I$98:I$113) - SUMIF('(1) Detaljerte budsjetter'!$E$162:$E$182,Sensitivitet!$B$79,'(1) Detaljerte budsjetter'!I$162:I$182),))</f>
        <v>0</v>
      </c>
      <c r="K79" s="119">
        <f>IF($C$10="OMSØKT PROSJEKT",SUMIF('(1) Detaljerte budsjetter'!$E$44:$E$94,Sensitivitet!$B$79,'(1) Detaljerte budsjetter'!J$44:J$94) + SUMIF('(1) Detaljerte budsjetter'!$E$98:$E$113,Sensitivitet!$B$79,'(1) Detaljerte budsjetter'!J$98:J$113),IF($C$10="Totalprosjektet",SUMIF('(1) Detaljerte budsjetter'!$E$44:$E$94,Sensitivitet!$B$79,'(1) Detaljerte budsjetter'!J$44:J$94) + SUMIF('(1) Detaljerte budsjetter'!$E$98:$E$113,Sensitivitet!$B$79,'(1) Detaljerte budsjetter'!J$98:J$113) - SUMIF('(1) Detaljerte budsjetter'!$E$162:$E$182,Sensitivitet!$B$79,'(1) Detaljerte budsjetter'!J$162:J$182),))</f>
        <v>0</v>
      </c>
      <c r="L79" s="119">
        <f>IF($C$10="OMSØKT PROSJEKT",SUMIF('(1) Detaljerte budsjetter'!$E$44:$E$94,Sensitivitet!$B$79,'(1) Detaljerte budsjetter'!K$44:K$94) + SUMIF('(1) Detaljerte budsjetter'!$E$98:$E$113,Sensitivitet!$B$79,'(1) Detaljerte budsjetter'!K$98:K$113),IF($C$10="Totalprosjektet",SUMIF('(1) Detaljerte budsjetter'!$E$44:$E$94,Sensitivitet!$B$79,'(1) Detaljerte budsjetter'!K$44:K$94) + SUMIF('(1) Detaljerte budsjetter'!$E$98:$E$113,Sensitivitet!$B$79,'(1) Detaljerte budsjetter'!K$98:K$113) - SUMIF('(1) Detaljerte budsjetter'!$E$162:$E$182,Sensitivitet!$B$79,'(1) Detaljerte budsjetter'!K$162:K$182),))</f>
        <v>0</v>
      </c>
      <c r="M79" s="119">
        <f>IF($C$10="OMSØKT PROSJEKT",SUMIF('(1) Detaljerte budsjetter'!$E$44:$E$94,Sensitivitet!$B$79,'(1) Detaljerte budsjetter'!L$44:L$94) + SUMIF('(1) Detaljerte budsjetter'!$E$98:$E$113,Sensitivitet!$B$79,'(1) Detaljerte budsjetter'!L$98:L$113),IF($C$10="Totalprosjektet",SUMIF('(1) Detaljerte budsjetter'!$E$44:$E$94,Sensitivitet!$B$79,'(1) Detaljerte budsjetter'!L$44:L$94) + SUMIF('(1) Detaljerte budsjetter'!$E$98:$E$113,Sensitivitet!$B$79,'(1) Detaljerte budsjetter'!L$98:L$113) - SUMIF('(1) Detaljerte budsjetter'!$E$162:$E$182,Sensitivitet!$B$79,'(1) Detaljerte budsjetter'!L$162:L$182),))</f>
        <v>0</v>
      </c>
      <c r="N79" s="119">
        <f>IF($C$10="OMSØKT PROSJEKT",SUMIF('(1) Detaljerte budsjetter'!$E$44:$E$94,Sensitivitet!$B$79,'(1) Detaljerte budsjetter'!M$44:M$94) + SUMIF('(1) Detaljerte budsjetter'!$E$98:$E$113,Sensitivitet!$B$79,'(1) Detaljerte budsjetter'!M$98:M$113),IF($C$10="Totalprosjektet",SUMIF('(1) Detaljerte budsjetter'!$E$44:$E$94,Sensitivitet!$B$79,'(1) Detaljerte budsjetter'!M$44:M$94) + SUMIF('(1) Detaljerte budsjetter'!$E$98:$E$113,Sensitivitet!$B$79,'(1) Detaljerte budsjetter'!M$98:M$113) - SUMIF('(1) Detaljerte budsjetter'!$E$162:$E$182,Sensitivitet!$B$79,'(1) Detaljerte budsjetter'!M$162:M$182),))</f>
        <v>0</v>
      </c>
      <c r="O79" s="119">
        <f>IF($C$10="OMSØKT PROSJEKT",SUMIF('(1) Detaljerte budsjetter'!$E$44:$E$94,Sensitivitet!$B$79,'(1) Detaljerte budsjetter'!N$44:N$94) + SUMIF('(1) Detaljerte budsjetter'!$E$98:$E$113,Sensitivitet!$B$79,'(1) Detaljerte budsjetter'!N$98:N$113),IF($C$10="Totalprosjektet",SUMIF('(1) Detaljerte budsjetter'!$E$44:$E$94,Sensitivitet!$B$79,'(1) Detaljerte budsjetter'!N$44:N$94) + SUMIF('(1) Detaljerte budsjetter'!$E$98:$E$113,Sensitivitet!$B$79,'(1) Detaljerte budsjetter'!N$98:N$113) - SUMIF('(1) Detaljerte budsjetter'!$E$162:$E$182,Sensitivitet!$B$79,'(1) Detaljerte budsjetter'!N$162:N$182),))</f>
        <v>0</v>
      </c>
      <c r="P79" s="119">
        <f>IF($C$10="OMSØKT PROSJEKT",SUMIF('(1) Detaljerte budsjetter'!$E$44:$E$94,Sensitivitet!$B$79,'(1) Detaljerte budsjetter'!O$44:O$94) + SUMIF('(1) Detaljerte budsjetter'!$E$98:$E$113,Sensitivitet!$B$79,'(1) Detaljerte budsjetter'!O$98:O$113),IF($C$10="Totalprosjektet",SUMIF('(1) Detaljerte budsjetter'!$E$44:$E$94,Sensitivitet!$B$79,'(1) Detaljerte budsjetter'!O$44:O$94) + SUMIF('(1) Detaljerte budsjetter'!$E$98:$E$113,Sensitivitet!$B$79,'(1) Detaljerte budsjetter'!O$98:O$113) - SUMIF('(1) Detaljerte budsjetter'!$E$162:$E$182,Sensitivitet!$B$79,'(1) Detaljerte budsjetter'!O$162:O$182),))</f>
        <v>0</v>
      </c>
      <c r="Q79" s="119">
        <f>IF($C$10="OMSØKT PROSJEKT",SUMIF('(1) Detaljerte budsjetter'!$E$44:$E$94,Sensitivitet!$B$79,'(1) Detaljerte budsjetter'!P$44:P$94) + SUMIF('(1) Detaljerte budsjetter'!$E$98:$E$113,Sensitivitet!$B$79,'(1) Detaljerte budsjetter'!P$98:P$113),IF($C$10="Totalprosjektet",SUMIF('(1) Detaljerte budsjetter'!$E$44:$E$94,Sensitivitet!$B$79,'(1) Detaljerte budsjetter'!P$44:P$94) + SUMIF('(1) Detaljerte budsjetter'!$E$98:$E$113,Sensitivitet!$B$79,'(1) Detaljerte budsjetter'!P$98:P$113) - SUMIF('(1) Detaljerte budsjetter'!$E$162:$E$182,Sensitivitet!$B$79,'(1) Detaljerte budsjetter'!P$162:P$182),))</f>
        <v>0</v>
      </c>
      <c r="R79" s="119">
        <f>IF($C$10="OMSØKT PROSJEKT",SUMIF('(1) Detaljerte budsjetter'!$E$44:$E$94,Sensitivitet!$B$79,'(1) Detaljerte budsjetter'!Q$44:Q$94) + SUMIF('(1) Detaljerte budsjetter'!$E$98:$E$113,Sensitivitet!$B$79,'(1) Detaljerte budsjetter'!Q$98:Q$113),IF($C$10="Totalprosjektet",SUMIF('(1) Detaljerte budsjetter'!$E$44:$E$94,Sensitivitet!$B$79,'(1) Detaljerte budsjetter'!Q$44:Q$94) + SUMIF('(1) Detaljerte budsjetter'!$E$98:$E$113,Sensitivitet!$B$79,'(1) Detaljerte budsjetter'!Q$98:Q$113) - SUMIF('(1) Detaljerte budsjetter'!$E$162:$E$182,Sensitivitet!$B$79,'(1) Detaljerte budsjetter'!Q$162:Q$182),))</f>
        <v>0</v>
      </c>
      <c r="S79" s="119">
        <f>IF($C$10="OMSØKT PROSJEKT",SUMIF('(1) Detaljerte budsjetter'!$E$44:$E$94,Sensitivitet!$B$79,'(1) Detaljerte budsjetter'!R$44:R$94) + SUMIF('(1) Detaljerte budsjetter'!$E$98:$E$113,Sensitivitet!$B$79,'(1) Detaljerte budsjetter'!R$98:R$113),IF($C$10="Totalprosjektet",SUMIF('(1) Detaljerte budsjetter'!$E$44:$E$94,Sensitivitet!$B$79,'(1) Detaljerte budsjetter'!R$44:R$94) + SUMIF('(1) Detaljerte budsjetter'!$E$98:$E$113,Sensitivitet!$B$79,'(1) Detaljerte budsjetter'!R$98:R$113) - SUMIF('(1) Detaljerte budsjetter'!$E$162:$E$182,Sensitivitet!$B$79,'(1) Detaljerte budsjetter'!R$162:R$182),))</f>
        <v>0</v>
      </c>
      <c r="T79" s="119">
        <f>IF($C$10="OMSØKT PROSJEKT",SUMIF('(1) Detaljerte budsjetter'!$E$44:$E$94,Sensitivitet!$B$79,'(1) Detaljerte budsjetter'!S$44:S$94) + SUMIF('(1) Detaljerte budsjetter'!$E$98:$E$113,Sensitivitet!$B$79,'(1) Detaljerte budsjetter'!S$98:S$113),IF($C$10="Totalprosjektet",SUMIF('(1) Detaljerte budsjetter'!$E$44:$E$94,Sensitivitet!$B$79,'(1) Detaljerte budsjetter'!S$44:S$94) + SUMIF('(1) Detaljerte budsjetter'!$E$98:$E$113,Sensitivitet!$B$79,'(1) Detaljerte budsjetter'!S$98:S$113) - SUMIF('(1) Detaljerte budsjetter'!$E$162:$E$182,Sensitivitet!$B$79,'(1) Detaljerte budsjetter'!S$162:S$182),))</f>
        <v>0</v>
      </c>
      <c r="U79" s="119">
        <f>IF($C$10="OMSØKT PROSJEKT",SUMIF('(1) Detaljerte budsjetter'!$E$44:$E$94,Sensitivitet!$B$79,'(1) Detaljerte budsjetter'!T$44:T$94) + SUMIF('(1) Detaljerte budsjetter'!$E$98:$E$113,Sensitivitet!$B$79,'(1) Detaljerte budsjetter'!T$98:T$113),IF($C$10="Totalprosjektet",SUMIF('(1) Detaljerte budsjetter'!$E$44:$E$94,Sensitivitet!$B$79,'(1) Detaljerte budsjetter'!T$44:T$94) + SUMIF('(1) Detaljerte budsjetter'!$E$98:$E$113,Sensitivitet!$B$79,'(1) Detaljerte budsjetter'!T$98:T$113) - SUMIF('(1) Detaljerte budsjetter'!$E$162:$E$182,Sensitivitet!$B$79,'(1) Detaljerte budsjetter'!T$162:T$182),))</f>
        <v>0</v>
      </c>
      <c r="V79" s="119">
        <f>IF($C$10="OMSØKT PROSJEKT",SUMIF('(1) Detaljerte budsjetter'!$E$44:$E$94,Sensitivitet!$B$79,'(1) Detaljerte budsjetter'!U$44:U$94) + SUMIF('(1) Detaljerte budsjetter'!$E$98:$E$113,Sensitivitet!$B$79,'(1) Detaljerte budsjetter'!U$98:U$113),IF($C$10="Totalprosjektet",SUMIF('(1) Detaljerte budsjetter'!$E$44:$E$94,Sensitivitet!$B$79,'(1) Detaljerte budsjetter'!U$44:U$94) + SUMIF('(1) Detaljerte budsjetter'!$E$98:$E$113,Sensitivitet!$B$79,'(1) Detaljerte budsjetter'!U$98:U$113) - SUMIF('(1) Detaljerte budsjetter'!$E$162:$E$182,Sensitivitet!$B$79,'(1) Detaljerte budsjetter'!U$162:U$182),))</f>
        <v>0</v>
      </c>
      <c r="W79" s="119">
        <f>IF($C$10="OMSØKT PROSJEKT",SUMIF('(1) Detaljerte budsjetter'!$E$44:$E$94,Sensitivitet!$B$79,'(1) Detaljerte budsjetter'!V$44:V$94) + SUMIF('(1) Detaljerte budsjetter'!$E$98:$E$113,Sensitivitet!$B$79,'(1) Detaljerte budsjetter'!V$98:V$113),IF($C$10="Totalprosjektet",SUMIF('(1) Detaljerte budsjetter'!$E$44:$E$94,Sensitivitet!$B$79,'(1) Detaljerte budsjetter'!V$44:V$94) + SUMIF('(1) Detaljerte budsjetter'!$E$98:$E$113,Sensitivitet!$B$79,'(1) Detaljerte budsjetter'!V$98:V$113) - SUMIF('(1) Detaljerte budsjetter'!$E$162:$E$182,Sensitivitet!$B$79,'(1) Detaljerte budsjetter'!V$162:V$182),))</f>
        <v>0</v>
      </c>
      <c r="X79" s="119">
        <f>IF($C$10="OMSØKT PROSJEKT",SUMIF('(1) Detaljerte budsjetter'!$E$44:$E$94,Sensitivitet!$B$79,'(1) Detaljerte budsjetter'!W$44:W$94) + SUMIF('(1) Detaljerte budsjetter'!$E$98:$E$113,Sensitivitet!$B$79,'(1) Detaljerte budsjetter'!W$98:W$113),IF($C$10="Totalprosjektet",SUMIF('(1) Detaljerte budsjetter'!$E$44:$E$94,Sensitivitet!$B$79,'(1) Detaljerte budsjetter'!W$44:W$94) + SUMIF('(1) Detaljerte budsjetter'!$E$98:$E$113,Sensitivitet!$B$79,'(1) Detaljerte budsjetter'!W$98:W$113) - SUMIF('(1) Detaljerte budsjetter'!$E$162:$E$182,Sensitivitet!$B$79,'(1) Detaljerte budsjetter'!W$162:W$182),))</f>
        <v>0</v>
      </c>
      <c r="Y79" s="119">
        <f>IF($C$10="OMSØKT PROSJEKT",SUMIF('(1) Detaljerte budsjetter'!$E$44:$E$94,Sensitivitet!$B$79,'(1) Detaljerte budsjetter'!X$44:X$94) + SUMIF('(1) Detaljerte budsjetter'!$E$98:$E$113,Sensitivitet!$B$79,'(1) Detaljerte budsjetter'!X$98:X$113),IF($C$10="Totalprosjektet",SUMIF('(1) Detaljerte budsjetter'!$E$44:$E$94,Sensitivitet!$B$79,'(1) Detaljerte budsjetter'!X$44:X$94) + SUMIF('(1) Detaljerte budsjetter'!$E$98:$E$113,Sensitivitet!$B$79,'(1) Detaljerte budsjetter'!X$98:X$113) - SUMIF('(1) Detaljerte budsjetter'!$E$162:$E$182,Sensitivitet!$B$79,'(1) Detaljerte budsjetter'!X$162:X$182),))</f>
        <v>0</v>
      </c>
      <c r="Z79" s="119">
        <f>IF($C$10="OMSØKT PROSJEKT",SUMIF('(1) Detaljerte budsjetter'!$E$44:$E$94,Sensitivitet!$B$79,'(1) Detaljerte budsjetter'!Y$44:Y$94) + SUMIF('(1) Detaljerte budsjetter'!$E$98:$E$113,Sensitivitet!$B$79,'(1) Detaljerte budsjetter'!Y$98:Y$113),IF($C$10="Totalprosjektet",SUMIF('(1) Detaljerte budsjetter'!$E$44:$E$94,Sensitivitet!$B$79,'(1) Detaljerte budsjetter'!Y$44:Y$94) + SUMIF('(1) Detaljerte budsjetter'!$E$98:$E$113,Sensitivitet!$B$79,'(1) Detaljerte budsjetter'!Y$98:Y$113) - SUMIF('(1) Detaljerte budsjetter'!$E$162:$E$182,Sensitivitet!$B$79,'(1) Detaljerte budsjetter'!Y$162:Y$182),))</f>
        <v>0</v>
      </c>
      <c r="AA79" s="119">
        <f>IF($C$10="OMSØKT PROSJEKT",SUMIF('(1) Detaljerte budsjetter'!$E$44:$E$94,Sensitivitet!$B$79,'(1) Detaljerte budsjetter'!Z$44:Z$94) + SUMIF('(1) Detaljerte budsjetter'!$E$98:$E$113,Sensitivitet!$B$79,'(1) Detaljerte budsjetter'!Z$98:Z$113),IF($C$10="Totalprosjektet",SUMIF('(1) Detaljerte budsjetter'!$E$44:$E$94,Sensitivitet!$B$79,'(1) Detaljerte budsjetter'!Z$44:Z$94) + SUMIF('(1) Detaljerte budsjetter'!$E$98:$E$113,Sensitivitet!$B$79,'(1) Detaljerte budsjetter'!Z$98:Z$113) - SUMIF('(1) Detaljerte budsjetter'!$E$162:$E$182,Sensitivitet!$B$79,'(1) Detaljerte budsjetter'!Z$162:Z$182),))</f>
        <v>0</v>
      </c>
      <c r="AB79" s="119">
        <f>IF($C$10="OMSØKT PROSJEKT",SUMIF('(1) Detaljerte budsjetter'!$E$44:$E$94,Sensitivitet!$B$79,'(1) Detaljerte budsjetter'!AA$44:AA$94) + SUMIF('(1) Detaljerte budsjetter'!$E$98:$E$113,Sensitivitet!$B$79,'(1) Detaljerte budsjetter'!AA$98:AA$113),IF($C$10="Totalprosjektet",SUMIF('(1) Detaljerte budsjetter'!$E$44:$E$94,Sensitivitet!$B$79,'(1) Detaljerte budsjetter'!AA$44:AA$94) + SUMIF('(1) Detaljerte budsjetter'!$E$98:$E$113,Sensitivitet!$B$79,'(1) Detaljerte budsjetter'!AA$98:AA$113) - SUMIF('(1) Detaljerte budsjetter'!$E$162:$E$182,Sensitivitet!$B$79,'(1) Detaljerte budsjetter'!AA$162:AA$182),))</f>
        <v>0</v>
      </c>
      <c r="AC79" s="119">
        <f>IF($C$10="OMSØKT PROSJEKT",SUMIF('(1) Detaljerte budsjetter'!$E$44:$E$94,Sensitivitet!$B$79,'(1) Detaljerte budsjetter'!AB$44:AB$94) + SUMIF('(1) Detaljerte budsjetter'!$E$98:$E$113,Sensitivitet!$B$79,'(1) Detaljerte budsjetter'!AB$98:AB$113),IF($C$10="Totalprosjektet",SUMIF('(1) Detaljerte budsjetter'!$E$44:$E$94,Sensitivitet!$B$79,'(1) Detaljerte budsjetter'!AB$44:AB$94) + SUMIF('(1) Detaljerte budsjetter'!$E$98:$E$113,Sensitivitet!$B$79,'(1) Detaljerte budsjetter'!AB$98:AB$113) - SUMIF('(1) Detaljerte budsjetter'!$E$162:$E$182,Sensitivitet!$B$79,'(1) Detaljerte budsjetter'!AB$162:AB$182),))</f>
        <v>0</v>
      </c>
      <c r="AD79" s="119">
        <f>IF($C$10="OMSØKT PROSJEKT",SUMIF('(1) Detaljerte budsjetter'!$E$44:$E$94,Sensitivitet!$B$79,'(1) Detaljerte budsjetter'!AC$44:AC$94) + SUMIF('(1) Detaljerte budsjetter'!$E$98:$E$113,Sensitivitet!$B$79,'(1) Detaljerte budsjetter'!AC$98:AC$113),IF($C$10="Totalprosjektet",SUMIF('(1) Detaljerte budsjetter'!$E$44:$E$94,Sensitivitet!$B$79,'(1) Detaljerte budsjetter'!AC$44:AC$94) + SUMIF('(1) Detaljerte budsjetter'!$E$98:$E$113,Sensitivitet!$B$79,'(1) Detaljerte budsjetter'!AC$98:AC$113) - SUMIF('(1) Detaljerte budsjetter'!$E$162:$E$182,Sensitivitet!$B$79,'(1) Detaljerte budsjetter'!AC$162:AC$182),))</f>
        <v>0</v>
      </c>
      <c r="AE79" s="119">
        <f>IF($C$10="OMSØKT PROSJEKT",SUMIF('(1) Detaljerte budsjetter'!$E$44:$E$94,Sensitivitet!$B$79,'(1) Detaljerte budsjetter'!AD$44:AD$94) + SUMIF('(1) Detaljerte budsjetter'!$E$98:$E$113,Sensitivitet!$B$79,'(1) Detaljerte budsjetter'!AD$98:AD$113),IF($C$10="Totalprosjektet",SUMIF('(1) Detaljerte budsjetter'!$E$44:$E$94,Sensitivitet!$B$79,'(1) Detaljerte budsjetter'!AD$44:AD$94) + SUMIF('(1) Detaljerte budsjetter'!$E$98:$E$113,Sensitivitet!$B$79,'(1) Detaljerte budsjetter'!AD$98:AD$113) - SUMIF('(1) Detaljerte budsjetter'!$E$162:$E$182,Sensitivitet!$B$79,'(1) Detaljerte budsjetter'!AD$162:AD$182),))</f>
        <v>0</v>
      </c>
      <c r="AF79" s="119">
        <f>IF($C$10="OMSØKT PROSJEKT",SUMIF('(1) Detaljerte budsjetter'!$E$44:$E$94,Sensitivitet!$B$79,'(1) Detaljerte budsjetter'!AE$44:AE$94) + SUMIF('(1) Detaljerte budsjetter'!$E$98:$E$113,Sensitivitet!$B$79,'(1) Detaljerte budsjetter'!AE$98:AE$113),IF($C$10="Totalprosjektet",SUMIF('(1) Detaljerte budsjetter'!$E$44:$E$94,Sensitivitet!$B$79,'(1) Detaljerte budsjetter'!AE$44:AE$94) + SUMIF('(1) Detaljerte budsjetter'!$E$98:$E$113,Sensitivitet!$B$79,'(1) Detaljerte budsjetter'!AE$98:AE$113) - SUMIF('(1) Detaljerte budsjetter'!$E$162:$E$182,Sensitivitet!$B$79,'(1) Detaljerte budsjetter'!AE$162:AE$182),))</f>
        <v>0</v>
      </c>
      <c r="AG79" s="119">
        <f>IF($C$10="OMSØKT PROSJEKT",SUMIF('(1) Detaljerte budsjetter'!$E$44:$E$94,Sensitivitet!$B$79,'(1) Detaljerte budsjetter'!AF$44:AF$94) + SUMIF('(1) Detaljerte budsjetter'!$E$98:$E$113,Sensitivitet!$B$79,'(1) Detaljerte budsjetter'!AF$98:AF$113),IF($C$10="Totalprosjektet",SUMIF('(1) Detaljerte budsjetter'!$E$44:$E$94,Sensitivitet!$B$79,'(1) Detaljerte budsjetter'!AF$44:AF$94) + SUMIF('(1) Detaljerte budsjetter'!$E$98:$E$113,Sensitivitet!$B$79,'(1) Detaljerte budsjetter'!AF$98:AF$113) - SUMIF('(1) Detaljerte budsjetter'!$E$162:$E$182,Sensitivitet!$B$79,'(1) Detaljerte budsjetter'!AF$162:AF$182),))</f>
        <v>0</v>
      </c>
      <c r="AH79" s="119">
        <f>IF($C$10="OMSØKT PROSJEKT",SUMIF('(1) Detaljerte budsjetter'!$E$44:$E$94,Sensitivitet!$B$79,'(1) Detaljerte budsjetter'!AG$44:AG$94) + SUMIF('(1) Detaljerte budsjetter'!$E$98:$E$113,Sensitivitet!$B$79,'(1) Detaljerte budsjetter'!AG$98:AG$113),IF($C$10="Totalprosjektet",SUMIF('(1) Detaljerte budsjetter'!$E$44:$E$94,Sensitivitet!$B$79,'(1) Detaljerte budsjetter'!AG$44:AG$94) + SUMIF('(1) Detaljerte budsjetter'!$E$98:$E$113,Sensitivitet!$B$79,'(1) Detaljerte budsjetter'!AG$98:AG$113) - SUMIF('(1) Detaljerte budsjetter'!$E$162:$E$182,Sensitivitet!$B$79,'(1) Detaljerte budsjetter'!AG$162:AG$182),))</f>
        <v>0</v>
      </c>
      <c r="AI79" s="119">
        <f>IF($C$10="OMSØKT PROSJEKT",SUMIF('(1) Detaljerte budsjetter'!$E$44:$E$94,Sensitivitet!$B$79,'(1) Detaljerte budsjetter'!AH$44:AH$94) + SUMIF('(1) Detaljerte budsjetter'!$E$98:$E$113,Sensitivitet!$B$79,'(1) Detaljerte budsjetter'!AH$98:AH$113),IF($C$10="Totalprosjektet",SUMIF('(1) Detaljerte budsjetter'!$E$44:$E$94,Sensitivitet!$B$79,'(1) Detaljerte budsjetter'!AH$44:AH$94) + SUMIF('(1) Detaljerte budsjetter'!$E$98:$E$113,Sensitivitet!$B$79,'(1) Detaljerte budsjetter'!AH$98:AH$113) - SUMIF('(1) Detaljerte budsjetter'!$E$162:$E$182,Sensitivitet!$B$79,'(1) Detaljerte budsjetter'!AH$162:AH$182),))</f>
        <v>0</v>
      </c>
      <c r="AJ79" s="119">
        <f>IF($C$10="OMSØKT PROSJEKT",SUMIF('(1) Detaljerte budsjetter'!$E$44:$E$94,Sensitivitet!$B$79,'(1) Detaljerte budsjetter'!AI$44:AI$94) + SUMIF('(1) Detaljerte budsjetter'!$E$98:$E$113,Sensitivitet!$B$79,'(1) Detaljerte budsjetter'!AI$98:AI$113),IF($C$10="Totalprosjektet",SUMIF('(1) Detaljerte budsjetter'!$E$44:$E$94,Sensitivitet!$B$79,'(1) Detaljerte budsjetter'!AI$44:AI$94) + SUMIF('(1) Detaljerte budsjetter'!$E$98:$E$113,Sensitivitet!$B$79,'(1) Detaljerte budsjetter'!AI$98:AI$113) - SUMIF('(1) Detaljerte budsjetter'!$E$162:$E$182,Sensitivitet!$B$79,'(1) Detaljerte budsjetter'!AI$162:AI$182),))</f>
        <v>0</v>
      </c>
      <c r="AK79" s="119">
        <f>IF($C$10="OMSØKT PROSJEKT",SUMIF('(1) Detaljerte budsjetter'!$E$44:$E$94,Sensitivitet!$B$79,'(1) Detaljerte budsjetter'!AJ$44:AJ$94) + SUMIF('(1) Detaljerte budsjetter'!$E$98:$E$113,Sensitivitet!$B$79,'(1) Detaljerte budsjetter'!AJ$98:AJ$113),IF($C$10="Totalprosjektet",SUMIF('(1) Detaljerte budsjetter'!$E$44:$E$94,Sensitivitet!$B$79,'(1) Detaljerte budsjetter'!AJ$44:AJ$94) + SUMIF('(1) Detaljerte budsjetter'!$E$98:$E$113,Sensitivitet!$B$79,'(1) Detaljerte budsjetter'!AJ$98:AJ$113) - SUMIF('(1) Detaljerte budsjetter'!$E$162:$E$182,Sensitivitet!$B$79,'(1) Detaljerte budsjetter'!AJ$162:AJ$182),))</f>
        <v>0</v>
      </c>
      <c r="AL79" s="119">
        <f>IF($C$10="OMSØKT PROSJEKT",SUMIF('(1) Detaljerte budsjetter'!$E$44:$E$94,Sensitivitet!$B$79,'(1) Detaljerte budsjetter'!AK$44:AK$94) + SUMIF('(1) Detaljerte budsjetter'!$E$98:$E$113,Sensitivitet!$B$79,'(1) Detaljerte budsjetter'!AK$98:AK$113),IF($C$10="Totalprosjektet",SUMIF('(1) Detaljerte budsjetter'!$E$44:$E$94,Sensitivitet!$B$79,'(1) Detaljerte budsjetter'!AK$44:AK$94) + SUMIF('(1) Detaljerte budsjetter'!$E$98:$E$113,Sensitivitet!$B$79,'(1) Detaljerte budsjetter'!AK$98:AK$113) - SUMIF('(1) Detaljerte budsjetter'!$E$162:$E$182,Sensitivitet!$B$79,'(1) Detaljerte budsjetter'!AK$162:AK$182),))</f>
        <v>0</v>
      </c>
      <c r="AM79" s="119">
        <f>IF($C$10="OMSØKT PROSJEKT",SUMIF('(1) Detaljerte budsjetter'!$E$44:$E$94,Sensitivitet!$B$79,'(1) Detaljerte budsjetter'!AL$44:AL$94) + SUMIF('(1) Detaljerte budsjetter'!$E$98:$E$113,Sensitivitet!$B$79,'(1) Detaljerte budsjetter'!AL$98:AL$113),IF($C$10="Totalprosjektet",SUMIF('(1) Detaljerte budsjetter'!$E$44:$E$94,Sensitivitet!$B$79,'(1) Detaljerte budsjetter'!AL$44:AL$94) + SUMIF('(1) Detaljerte budsjetter'!$E$98:$E$113,Sensitivitet!$B$79,'(1) Detaljerte budsjetter'!AL$98:AL$113) - SUMIF('(1) Detaljerte budsjetter'!$E$162:$E$182,Sensitivitet!$B$79,'(1) Detaljerte budsjetter'!AL$162:AL$182),))</f>
        <v>0</v>
      </c>
      <c r="AN79" s="119">
        <f>IF($C$10="OMSØKT PROSJEKT",SUMIF('(1) Detaljerte budsjetter'!$E$44:$E$94,Sensitivitet!$B$79,'(1) Detaljerte budsjetter'!AM$44:AM$94) + SUMIF('(1) Detaljerte budsjetter'!$E$98:$E$113,Sensitivitet!$B$79,'(1) Detaljerte budsjetter'!AM$98:AM$113),IF($C$10="Totalprosjektet",SUMIF('(1) Detaljerte budsjetter'!$E$44:$E$94,Sensitivitet!$B$79,'(1) Detaljerte budsjetter'!AM$44:AM$94) + SUMIF('(1) Detaljerte budsjetter'!$E$98:$E$113,Sensitivitet!$B$79,'(1) Detaljerte budsjetter'!AM$98:AM$113) - SUMIF('(1) Detaljerte budsjetter'!$E$162:$E$182,Sensitivitet!$B$79,'(1) Detaljerte budsjetter'!AM$162:AM$182),))</f>
        <v>0</v>
      </c>
      <c r="AO79" s="119">
        <f>IF($C$10="OMSØKT PROSJEKT",SUMIF('(1) Detaljerte budsjetter'!$E$44:$E$94,Sensitivitet!$B$79,'(1) Detaljerte budsjetter'!AN$44:AN$94) + SUMIF('(1) Detaljerte budsjetter'!$E$98:$E$113,Sensitivitet!$B$79,'(1) Detaljerte budsjetter'!AN$98:AN$113),IF($C$10="Totalprosjektet",SUMIF('(1) Detaljerte budsjetter'!$E$44:$E$94,Sensitivitet!$B$79,'(1) Detaljerte budsjetter'!AN$44:AN$94) + SUMIF('(1) Detaljerte budsjetter'!$E$98:$E$113,Sensitivitet!$B$79,'(1) Detaljerte budsjetter'!AN$98:AN$113) - SUMIF('(1) Detaljerte budsjetter'!$E$162:$E$182,Sensitivitet!$B$79,'(1) Detaljerte budsjetter'!AN$162:AN$182),))</f>
        <v>0</v>
      </c>
      <c r="AP79" s="119">
        <f>IF($C$10="OMSØKT PROSJEKT",SUMIF('(1) Detaljerte budsjetter'!$E$44:$E$94,Sensitivitet!$B$79,'(1) Detaljerte budsjetter'!AO$44:AO$94) + SUMIF('(1) Detaljerte budsjetter'!$E$98:$E$113,Sensitivitet!$B$79,'(1) Detaljerte budsjetter'!AO$98:AO$113),IF($C$10="Totalprosjektet",SUMIF('(1) Detaljerte budsjetter'!$E$44:$E$94,Sensitivitet!$B$79,'(1) Detaljerte budsjetter'!AO$44:AO$94) + SUMIF('(1) Detaljerte budsjetter'!$E$98:$E$113,Sensitivitet!$B$79,'(1) Detaljerte budsjetter'!AO$98:AO$113) - SUMIF('(1) Detaljerte budsjetter'!$E$162:$E$182,Sensitivitet!$B$79,'(1) Detaljerte budsjetter'!AO$162:AO$182),))</f>
        <v>0</v>
      </c>
      <c r="AQ79" s="119">
        <f>IF($C$10="OMSØKT PROSJEKT",SUMIF('(1) Detaljerte budsjetter'!$E$44:$E$94,Sensitivitet!$B$79,'(1) Detaljerte budsjetter'!AP$44:AP$94) + SUMIF('(1) Detaljerte budsjetter'!$E$98:$E$113,Sensitivitet!$B$79,'(1) Detaljerte budsjetter'!AP$98:AP$113),IF($C$10="Totalprosjektet",SUMIF('(1) Detaljerte budsjetter'!$E$44:$E$94,Sensitivitet!$B$79,'(1) Detaljerte budsjetter'!AP$44:AP$94) + SUMIF('(1) Detaljerte budsjetter'!$E$98:$E$113,Sensitivitet!$B$79,'(1) Detaljerte budsjetter'!AP$98:AP$113) - SUMIF('(1) Detaljerte budsjetter'!$E$162:$E$182,Sensitivitet!$B$79,'(1) Detaljerte budsjetter'!AP$162:AP$182),))</f>
        <v>0</v>
      </c>
      <c r="AR79" s="119">
        <f>IF($C$10="OMSØKT PROSJEKT",SUMIF('(1) Detaljerte budsjetter'!$E$44:$E$94,Sensitivitet!$B$79,'(1) Detaljerte budsjetter'!AQ$44:AQ$94) + SUMIF('(1) Detaljerte budsjetter'!$E$98:$E$113,Sensitivitet!$B$79,'(1) Detaljerte budsjetter'!AQ$98:AQ$113),IF($C$10="Totalprosjektet",SUMIF('(1) Detaljerte budsjetter'!$E$44:$E$94,Sensitivitet!$B$79,'(1) Detaljerte budsjetter'!AQ$44:AQ$94) + SUMIF('(1) Detaljerte budsjetter'!$E$98:$E$113,Sensitivitet!$B$79,'(1) Detaljerte budsjetter'!AQ$98:AQ$113) - SUMIF('(1) Detaljerte budsjetter'!$E$162:$E$182,Sensitivitet!$B$79,'(1) Detaljerte budsjetter'!AQ$162:AQ$182),))</f>
        <v>0</v>
      </c>
      <c r="AS79" s="119">
        <f>IF($C$10="OMSØKT PROSJEKT",SUMIF('(1) Detaljerte budsjetter'!$E$44:$E$94,Sensitivitet!$B$79,'(1) Detaljerte budsjetter'!AR$44:AR$94) + SUMIF('(1) Detaljerte budsjetter'!$E$98:$E$113,Sensitivitet!$B$79,'(1) Detaljerte budsjetter'!AR$98:AR$113),IF($C$10="Totalprosjektet",SUMIF('(1) Detaljerte budsjetter'!$E$44:$E$94,Sensitivitet!$B$79,'(1) Detaljerte budsjetter'!AR$44:AR$94) + SUMIF('(1) Detaljerte budsjetter'!$E$98:$E$113,Sensitivitet!$B$79,'(1) Detaljerte budsjetter'!AR$98:AR$113) - SUMIF('(1) Detaljerte budsjetter'!$E$162:$E$182,Sensitivitet!$B$79,'(1) Detaljerte budsjetter'!AR$162:AR$182),))</f>
        <v>0</v>
      </c>
      <c r="AT79" s="119">
        <f>IF($C$10="OMSØKT PROSJEKT",SUMIF('(1) Detaljerte budsjetter'!$E$44:$E$94,Sensitivitet!$B$79,'(1) Detaljerte budsjetter'!AS$44:AS$94) + SUMIF('(1) Detaljerte budsjetter'!$E$98:$E$113,Sensitivitet!$B$79,'(1) Detaljerte budsjetter'!AS$98:AS$113),IF($C$10="Totalprosjektet",SUMIF('(1) Detaljerte budsjetter'!$E$44:$E$94,Sensitivitet!$B$79,'(1) Detaljerte budsjetter'!AS$44:AS$94) + SUMIF('(1) Detaljerte budsjetter'!$E$98:$E$113,Sensitivitet!$B$79,'(1) Detaljerte budsjetter'!AS$98:AS$113) - SUMIF('(1) Detaljerte budsjetter'!$E$162:$E$182,Sensitivitet!$B$79,'(1) Detaljerte budsjetter'!AS$162:AS$182),))</f>
        <v>0</v>
      </c>
      <c r="AU79" s="119">
        <f>IF($C$10="OMSØKT PROSJEKT",SUMIF('(1) Detaljerte budsjetter'!$E$44:$E$94,Sensitivitet!$B$79,'(1) Detaljerte budsjetter'!AT$44:AT$94) + SUMIF('(1) Detaljerte budsjetter'!$E$98:$E$113,Sensitivitet!$B$79,'(1) Detaljerte budsjetter'!AT$98:AT$113),IF($C$10="Totalprosjektet",SUMIF('(1) Detaljerte budsjetter'!$E$44:$E$94,Sensitivitet!$B$79,'(1) Detaljerte budsjetter'!AT$44:AT$94) + SUMIF('(1) Detaljerte budsjetter'!$E$98:$E$113,Sensitivitet!$B$79,'(1) Detaljerte budsjetter'!AT$98:AT$113) - SUMIF('(1) Detaljerte budsjetter'!$E$162:$E$182,Sensitivitet!$B$79,'(1) Detaljerte budsjetter'!AT$162:AT$182),))</f>
        <v>0</v>
      </c>
      <c r="AV79" s="119">
        <f>IF($C$10="OMSØKT PROSJEKT",SUMIF('(1) Detaljerte budsjetter'!$E$44:$E$94,Sensitivitet!$B$79,'(1) Detaljerte budsjetter'!AU$44:AU$94) + SUMIF('(1) Detaljerte budsjetter'!$E$98:$E$113,Sensitivitet!$B$79,'(1) Detaljerte budsjetter'!AU$98:AU$113),IF($C$10="Totalprosjektet",SUMIF('(1) Detaljerte budsjetter'!$E$44:$E$94,Sensitivitet!$B$79,'(1) Detaljerte budsjetter'!AU$44:AU$94) + SUMIF('(1) Detaljerte budsjetter'!$E$98:$E$113,Sensitivitet!$B$79,'(1) Detaljerte budsjetter'!AU$98:AU$113) - SUMIF('(1) Detaljerte budsjetter'!$E$162:$E$182,Sensitivitet!$B$79,'(1) Detaljerte budsjetter'!AU$162:AU$182),))</f>
        <v>0</v>
      </c>
    </row>
    <row r="80" spans="2:48" x14ac:dyDescent="0.25">
      <c r="C80" s="120" t="s">
        <v>138</v>
      </c>
      <c r="D80" s="121" t="s">
        <v>139</v>
      </c>
      <c r="E80" s="122">
        <f>$C$13</f>
        <v>0</v>
      </c>
      <c r="G80" s="56">
        <v>9</v>
      </c>
      <c r="I80" s="119">
        <f>I79*(1+$E$80)</f>
        <v>0</v>
      </c>
      <c r="J80" s="119">
        <f t="shared" ref="J80:AV80" si="17">J79*(1+$E$80)</f>
        <v>0</v>
      </c>
      <c r="K80" s="119">
        <f t="shared" si="17"/>
        <v>0</v>
      </c>
      <c r="L80" s="119">
        <f t="shared" si="17"/>
        <v>0</v>
      </c>
      <c r="M80" s="119">
        <f t="shared" si="17"/>
        <v>0</v>
      </c>
      <c r="N80" s="119">
        <f t="shared" si="17"/>
        <v>0</v>
      </c>
      <c r="O80" s="119">
        <f t="shared" si="17"/>
        <v>0</v>
      </c>
      <c r="P80" s="119">
        <f t="shared" si="17"/>
        <v>0</v>
      </c>
      <c r="Q80" s="119">
        <f t="shared" si="17"/>
        <v>0</v>
      </c>
      <c r="R80" s="119">
        <f t="shared" si="17"/>
        <v>0</v>
      </c>
      <c r="S80" s="119">
        <f t="shared" si="17"/>
        <v>0</v>
      </c>
      <c r="T80" s="119">
        <f t="shared" si="17"/>
        <v>0</v>
      </c>
      <c r="U80" s="119">
        <f t="shared" si="17"/>
        <v>0</v>
      </c>
      <c r="V80" s="119">
        <f t="shared" si="17"/>
        <v>0</v>
      </c>
      <c r="W80" s="119">
        <f t="shared" si="17"/>
        <v>0</v>
      </c>
      <c r="X80" s="119">
        <f t="shared" si="17"/>
        <v>0</v>
      </c>
      <c r="Y80" s="119">
        <f t="shared" si="17"/>
        <v>0</v>
      </c>
      <c r="Z80" s="119">
        <f t="shared" si="17"/>
        <v>0</v>
      </c>
      <c r="AA80" s="119">
        <f t="shared" si="17"/>
        <v>0</v>
      </c>
      <c r="AB80" s="119">
        <f t="shared" si="17"/>
        <v>0</v>
      </c>
      <c r="AC80" s="119">
        <f t="shared" si="17"/>
        <v>0</v>
      </c>
      <c r="AD80" s="119">
        <f t="shared" si="17"/>
        <v>0</v>
      </c>
      <c r="AE80" s="119">
        <f t="shared" si="17"/>
        <v>0</v>
      </c>
      <c r="AF80" s="119">
        <f t="shared" si="17"/>
        <v>0</v>
      </c>
      <c r="AG80" s="119">
        <f t="shared" si="17"/>
        <v>0</v>
      </c>
      <c r="AH80" s="119">
        <f t="shared" si="17"/>
        <v>0</v>
      </c>
      <c r="AI80" s="119">
        <f t="shared" si="17"/>
        <v>0</v>
      </c>
      <c r="AJ80" s="119">
        <f t="shared" si="17"/>
        <v>0</v>
      </c>
      <c r="AK80" s="119">
        <f t="shared" si="17"/>
        <v>0</v>
      </c>
      <c r="AL80" s="119">
        <f t="shared" si="17"/>
        <v>0</v>
      </c>
      <c r="AM80" s="119">
        <f t="shared" si="17"/>
        <v>0</v>
      </c>
      <c r="AN80" s="119">
        <f t="shared" si="17"/>
        <v>0</v>
      </c>
      <c r="AO80" s="119">
        <f t="shared" si="17"/>
        <v>0</v>
      </c>
      <c r="AP80" s="119">
        <f t="shared" si="17"/>
        <v>0</v>
      </c>
      <c r="AQ80" s="119">
        <f t="shared" si="17"/>
        <v>0</v>
      </c>
      <c r="AR80" s="119">
        <f t="shared" si="17"/>
        <v>0</v>
      </c>
      <c r="AS80" s="119">
        <f t="shared" si="17"/>
        <v>0</v>
      </c>
      <c r="AT80" s="119">
        <f t="shared" si="17"/>
        <v>0</v>
      </c>
      <c r="AU80" s="119">
        <f t="shared" si="17"/>
        <v>0</v>
      </c>
      <c r="AV80" s="119">
        <f t="shared" si="17"/>
        <v>0</v>
      </c>
    </row>
    <row r="81" spans="2:48" x14ac:dyDescent="0.25">
      <c r="C81" s="123" t="s">
        <v>140</v>
      </c>
      <c r="D81" s="121" t="s">
        <v>139</v>
      </c>
      <c r="E81" s="124"/>
      <c r="G81" s="56" t="s">
        <v>140</v>
      </c>
      <c r="I81" s="119">
        <f>I79*(1+$E$81)</f>
        <v>0</v>
      </c>
      <c r="J81" s="119">
        <f t="shared" ref="J81:AV81" si="18">J79*(1+$E$81)</f>
        <v>0</v>
      </c>
      <c r="K81" s="119">
        <f t="shared" si="18"/>
        <v>0</v>
      </c>
      <c r="L81" s="119">
        <f t="shared" si="18"/>
        <v>0</v>
      </c>
      <c r="M81" s="119">
        <f t="shared" si="18"/>
        <v>0</v>
      </c>
      <c r="N81" s="119">
        <f t="shared" si="18"/>
        <v>0</v>
      </c>
      <c r="O81" s="119">
        <f t="shared" si="18"/>
        <v>0</v>
      </c>
      <c r="P81" s="119">
        <f t="shared" si="18"/>
        <v>0</v>
      </c>
      <c r="Q81" s="119">
        <f t="shared" si="18"/>
        <v>0</v>
      </c>
      <c r="R81" s="119">
        <f t="shared" si="18"/>
        <v>0</v>
      </c>
      <c r="S81" s="119">
        <f t="shared" si="18"/>
        <v>0</v>
      </c>
      <c r="T81" s="119">
        <f t="shared" si="18"/>
        <v>0</v>
      </c>
      <c r="U81" s="119">
        <f t="shared" si="18"/>
        <v>0</v>
      </c>
      <c r="V81" s="119">
        <f t="shared" si="18"/>
        <v>0</v>
      </c>
      <c r="W81" s="119">
        <f t="shared" si="18"/>
        <v>0</v>
      </c>
      <c r="X81" s="119">
        <f t="shared" si="18"/>
        <v>0</v>
      </c>
      <c r="Y81" s="119">
        <f t="shared" si="18"/>
        <v>0</v>
      </c>
      <c r="Z81" s="119">
        <f t="shared" si="18"/>
        <v>0</v>
      </c>
      <c r="AA81" s="119">
        <f t="shared" si="18"/>
        <v>0</v>
      </c>
      <c r="AB81" s="119">
        <f t="shared" si="18"/>
        <v>0</v>
      </c>
      <c r="AC81" s="119">
        <f t="shared" si="18"/>
        <v>0</v>
      </c>
      <c r="AD81" s="119">
        <f t="shared" si="18"/>
        <v>0</v>
      </c>
      <c r="AE81" s="119">
        <f t="shared" si="18"/>
        <v>0</v>
      </c>
      <c r="AF81" s="119">
        <f t="shared" si="18"/>
        <v>0</v>
      </c>
      <c r="AG81" s="119">
        <f t="shared" si="18"/>
        <v>0</v>
      </c>
      <c r="AH81" s="119">
        <f t="shared" si="18"/>
        <v>0</v>
      </c>
      <c r="AI81" s="119">
        <f t="shared" si="18"/>
        <v>0</v>
      </c>
      <c r="AJ81" s="119">
        <f t="shared" si="18"/>
        <v>0</v>
      </c>
      <c r="AK81" s="119">
        <f t="shared" si="18"/>
        <v>0</v>
      </c>
      <c r="AL81" s="119">
        <f t="shared" si="18"/>
        <v>0</v>
      </c>
      <c r="AM81" s="119">
        <f t="shared" si="18"/>
        <v>0</v>
      </c>
      <c r="AN81" s="119">
        <f t="shared" si="18"/>
        <v>0</v>
      </c>
      <c r="AO81" s="119">
        <f t="shared" si="18"/>
        <v>0</v>
      </c>
      <c r="AP81" s="119">
        <f t="shared" si="18"/>
        <v>0</v>
      </c>
      <c r="AQ81" s="119">
        <f t="shared" si="18"/>
        <v>0</v>
      </c>
      <c r="AR81" s="119">
        <f t="shared" si="18"/>
        <v>0</v>
      </c>
      <c r="AS81" s="119">
        <f t="shared" si="18"/>
        <v>0</v>
      </c>
      <c r="AT81" s="119">
        <f t="shared" si="18"/>
        <v>0</v>
      </c>
      <c r="AU81" s="119">
        <f t="shared" si="18"/>
        <v>0</v>
      </c>
      <c r="AV81" s="119">
        <f t="shared" si="18"/>
        <v>0</v>
      </c>
    </row>
    <row r="82" spans="2:48" x14ac:dyDescent="0.25">
      <c r="D82" s="121"/>
      <c r="G82" s="56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2:48" x14ac:dyDescent="0.25">
      <c r="B83" s="117" t="s">
        <v>72</v>
      </c>
      <c r="C83" s="118" t="s">
        <v>137</v>
      </c>
      <c r="D83" s="125"/>
      <c r="E83" s="9"/>
      <c r="F83" s="9"/>
      <c r="G83" s="126"/>
      <c r="I83" s="119">
        <f>IF($C$10="OMSØKT PROSJEKT",SUMIF('(1) Detaljerte budsjetter'!$E$44:$E$94,Sensitivitet!$B$83,'(1) Detaljerte budsjetter'!H$44:H$94) + SUMIF('(1) Detaljerte budsjetter'!$E$98:$E$113,Sensitivitet!$B$83,'(1) Detaljerte budsjetter'!H$98:H$113),IF($C$10="Totalprosjektet",SUMIF('(1) Detaljerte budsjetter'!$E$44:$E$94,Sensitivitet!$B$83,'(1) Detaljerte budsjetter'!H$44:H$94) + SUMIF('(1) Detaljerte budsjetter'!$E$98:$E$113,Sensitivitet!$B$83,'(1) Detaljerte budsjetter'!H$98:H$113) - SUMIF('(1) Detaljerte budsjetter'!$E$162:$E$182,Sensitivitet!$B$83,'(1) Detaljerte budsjetter'!H$162:H$182),))</f>
        <v>0</v>
      </c>
      <c r="J83" s="119">
        <f>IF($C$10="OMSØKT PROSJEKT",SUMIF('(1) Detaljerte budsjetter'!$E$44:$E$94,Sensitivitet!$B$83,'(1) Detaljerte budsjetter'!I$44:I$94) + SUMIF('(1) Detaljerte budsjetter'!$E$98:$E$113,Sensitivitet!$B$83,'(1) Detaljerte budsjetter'!I$98:I$113),IF($C$10="Totalprosjektet",SUMIF('(1) Detaljerte budsjetter'!$E$44:$E$94,Sensitivitet!$B$83,'(1) Detaljerte budsjetter'!I$44:I$94) + SUMIF('(1) Detaljerte budsjetter'!$E$98:$E$113,Sensitivitet!$B$83,'(1) Detaljerte budsjetter'!I$98:I$113) - SUMIF('(1) Detaljerte budsjetter'!$E$162:$E$182,Sensitivitet!$B$83,'(1) Detaljerte budsjetter'!I$162:I$182),))</f>
        <v>0</v>
      </c>
      <c r="K83" s="119">
        <f>IF($C$10="OMSØKT PROSJEKT",SUMIF('(1) Detaljerte budsjetter'!$E$44:$E$94,Sensitivitet!$B$83,'(1) Detaljerte budsjetter'!J$44:J$94) + SUMIF('(1) Detaljerte budsjetter'!$E$98:$E$113,Sensitivitet!$B$83,'(1) Detaljerte budsjetter'!J$98:J$113),IF($C$10="Totalprosjektet",SUMIF('(1) Detaljerte budsjetter'!$E$44:$E$94,Sensitivitet!$B$83,'(1) Detaljerte budsjetter'!J$44:J$94) + SUMIF('(1) Detaljerte budsjetter'!$E$98:$E$113,Sensitivitet!$B$83,'(1) Detaljerte budsjetter'!J$98:J$113) - SUMIF('(1) Detaljerte budsjetter'!$E$162:$E$182,Sensitivitet!$B$83,'(1) Detaljerte budsjetter'!J$162:J$182),))</f>
        <v>0</v>
      </c>
      <c r="L83" s="119">
        <f>IF($C$10="OMSØKT PROSJEKT",SUMIF('(1) Detaljerte budsjetter'!$E$44:$E$94,Sensitivitet!$B$83,'(1) Detaljerte budsjetter'!K$44:K$94) + SUMIF('(1) Detaljerte budsjetter'!$E$98:$E$113,Sensitivitet!$B$83,'(1) Detaljerte budsjetter'!K$98:K$113),IF($C$10="Totalprosjektet",SUMIF('(1) Detaljerte budsjetter'!$E$44:$E$94,Sensitivitet!$B$83,'(1) Detaljerte budsjetter'!K$44:K$94) + SUMIF('(1) Detaljerte budsjetter'!$E$98:$E$113,Sensitivitet!$B$83,'(1) Detaljerte budsjetter'!K$98:K$113) - SUMIF('(1) Detaljerte budsjetter'!$E$162:$E$182,Sensitivitet!$B$83,'(1) Detaljerte budsjetter'!K$162:K$182),))</f>
        <v>0</v>
      </c>
      <c r="M83" s="119">
        <f>IF($C$10="OMSØKT PROSJEKT",SUMIF('(1) Detaljerte budsjetter'!$E$44:$E$94,Sensitivitet!$B$83,'(1) Detaljerte budsjetter'!L$44:L$94) + SUMIF('(1) Detaljerte budsjetter'!$E$98:$E$113,Sensitivitet!$B$83,'(1) Detaljerte budsjetter'!L$98:L$113),IF($C$10="Totalprosjektet",SUMIF('(1) Detaljerte budsjetter'!$E$44:$E$94,Sensitivitet!$B$83,'(1) Detaljerte budsjetter'!L$44:L$94) + SUMIF('(1) Detaljerte budsjetter'!$E$98:$E$113,Sensitivitet!$B$83,'(1) Detaljerte budsjetter'!L$98:L$113) - SUMIF('(1) Detaljerte budsjetter'!$E$162:$E$182,Sensitivitet!$B$83,'(1) Detaljerte budsjetter'!L$162:L$182),))</f>
        <v>0</v>
      </c>
      <c r="N83" s="119">
        <f>IF($C$10="OMSØKT PROSJEKT",SUMIF('(1) Detaljerte budsjetter'!$E$44:$E$94,Sensitivitet!$B$83,'(1) Detaljerte budsjetter'!M$44:M$94) + SUMIF('(1) Detaljerte budsjetter'!$E$98:$E$113,Sensitivitet!$B$83,'(1) Detaljerte budsjetter'!M$98:M$113),IF($C$10="Totalprosjektet",SUMIF('(1) Detaljerte budsjetter'!$E$44:$E$94,Sensitivitet!$B$83,'(1) Detaljerte budsjetter'!M$44:M$94) + SUMIF('(1) Detaljerte budsjetter'!$E$98:$E$113,Sensitivitet!$B$83,'(1) Detaljerte budsjetter'!M$98:M$113) - SUMIF('(1) Detaljerte budsjetter'!$E$162:$E$182,Sensitivitet!$B$83,'(1) Detaljerte budsjetter'!M$162:M$182),))</f>
        <v>0</v>
      </c>
      <c r="O83" s="119">
        <f>IF($C$10="OMSØKT PROSJEKT",SUMIF('(1) Detaljerte budsjetter'!$E$44:$E$94,Sensitivitet!$B$83,'(1) Detaljerte budsjetter'!N$44:N$94) + SUMIF('(1) Detaljerte budsjetter'!$E$98:$E$113,Sensitivitet!$B$83,'(1) Detaljerte budsjetter'!N$98:N$113),IF($C$10="Totalprosjektet",SUMIF('(1) Detaljerte budsjetter'!$E$44:$E$94,Sensitivitet!$B$83,'(1) Detaljerte budsjetter'!N$44:N$94) + SUMIF('(1) Detaljerte budsjetter'!$E$98:$E$113,Sensitivitet!$B$83,'(1) Detaljerte budsjetter'!N$98:N$113) - SUMIF('(1) Detaljerte budsjetter'!$E$162:$E$182,Sensitivitet!$B$83,'(1) Detaljerte budsjetter'!N$162:N$182),))</f>
        <v>0</v>
      </c>
      <c r="P83" s="119">
        <f>IF($C$10="OMSØKT PROSJEKT",SUMIF('(1) Detaljerte budsjetter'!$E$44:$E$94,Sensitivitet!$B$83,'(1) Detaljerte budsjetter'!O$44:O$94) + SUMIF('(1) Detaljerte budsjetter'!$E$98:$E$113,Sensitivitet!$B$83,'(1) Detaljerte budsjetter'!O$98:O$113),IF($C$10="Totalprosjektet",SUMIF('(1) Detaljerte budsjetter'!$E$44:$E$94,Sensitivitet!$B$83,'(1) Detaljerte budsjetter'!O$44:O$94) + SUMIF('(1) Detaljerte budsjetter'!$E$98:$E$113,Sensitivitet!$B$83,'(1) Detaljerte budsjetter'!O$98:O$113) - SUMIF('(1) Detaljerte budsjetter'!$E$162:$E$182,Sensitivitet!$B$83,'(1) Detaljerte budsjetter'!O$162:O$182),))</f>
        <v>0</v>
      </c>
      <c r="Q83" s="119">
        <f>IF($C$10="OMSØKT PROSJEKT",SUMIF('(1) Detaljerte budsjetter'!$E$44:$E$94,Sensitivitet!$B$83,'(1) Detaljerte budsjetter'!P$44:P$94) + SUMIF('(1) Detaljerte budsjetter'!$E$98:$E$113,Sensitivitet!$B$83,'(1) Detaljerte budsjetter'!P$98:P$113),IF($C$10="Totalprosjektet",SUMIF('(1) Detaljerte budsjetter'!$E$44:$E$94,Sensitivitet!$B$83,'(1) Detaljerte budsjetter'!P$44:P$94) + SUMIF('(1) Detaljerte budsjetter'!$E$98:$E$113,Sensitivitet!$B$83,'(1) Detaljerte budsjetter'!P$98:P$113) - SUMIF('(1) Detaljerte budsjetter'!$E$162:$E$182,Sensitivitet!$B$83,'(1) Detaljerte budsjetter'!P$162:P$182),))</f>
        <v>0</v>
      </c>
      <c r="R83" s="119">
        <f>IF($C$10="OMSØKT PROSJEKT",SUMIF('(1) Detaljerte budsjetter'!$E$44:$E$94,Sensitivitet!$B$83,'(1) Detaljerte budsjetter'!Q$44:Q$94) + SUMIF('(1) Detaljerte budsjetter'!$E$98:$E$113,Sensitivitet!$B$83,'(1) Detaljerte budsjetter'!Q$98:Q$113),IF($C$10="Totalprosjektet",SUMIF('(1) Detaljerte budsjetter'!$E$44:$E$94,Sensitivitet!$B$83,'(1) Detaljerte budsjetter'!Q$44:Q$94) + SUMIF('(1) Detaljerte budsjetter'!$E$98:$E$113,Sensitivitet!$B$83,'(1) Detaljerte budsjetter'!Q$98:Q$113) - SUMIF('(1) Detaljerte budsjetter'!$E$162:$E$182,Sensitivitet!$B$83,'(1) Detaljerte budsjetter'!Q$162:Q$182),))</f>
        <v>0</v>
      </c>
      <c r="S83" s="119">
        <f>IF($C$10="OMSØKT PROSJEKT",SUMIF('(1) Detaljerte budsjetter'!$E$44:$E$94,Sensitivitet!$B$83,'(1) Detaljerte budsjetter'!R$44:R$94) + SUMIF('(1) Detaljerte budsjetter'!$E$98:$E$113,Sensitivitet!$B$83,'(1) Detaljerte budsjetter'!R$98:R$113),IF($C$10="Totalprosjektet",SUMIF('(1) Detaljerte budsjetter'!$E$44:$E$94,Sensitivitet!$B$83,'(1) Detaljerte budsjetter'!R$44:R$94) + SUMIF('(1) Detaljerte budsjetter'!$E$98:$E$113,Sensitivitet!$B$83,'(1) Detaljerte budsjetter'!R$98:R$113) - SUMIF('(1) Detaljerte budsjetter'!$E$162:$E$182,Sensitivitet!$B$83,'(1) Detaljerte budsjetter'!R$162:R$182),))</f>
        <v>0</v>
      </c>
      <c r="T83" s="119">
        <f>IF($C$10="OMSØKT PROSJEKT",SUMIF('(1) Detaljerte budsjetter'!$E$44:$E$94,Sensitivitet!$B$83,'(1) Detaljerte budsjetter'!S$44:S$94) + SUMIF('(1) Detaljerte budsjetter'!$E$98:$E$113,Sensitivitet!$B$83,'(1) Detaljerte budsjetter'!S$98:S$113),IF($C$10="Totalprosjektet",SUMIF('(1) Detaljerte budsjetter'!$E$44:$E$94,Sensitivitet!$B$83,'(1) Detaljerte budsjetter'!S$44:S$94) + SUMIF('(1) Detaljerte budsjetter'!$E$98:$E$113,Sensitivitet!$B$83,'(1) Detaljerte budsjetter'!S$98:S$113) - SUMIF('(1) Detaljerte budsjetter'!$E$162:$E$182,Sensitivitet!$B$83,'(1) Detaljerte budsjetter'!S$162:S$182),))</f>
        <v>0</v>
      </c>
      <c r="U83" s="119">
        <f>IF($C$10="OMSØKT PROSJEKT",SUMIF('(1) Detaljerte budsjetter'!$E$44:$E$94,Sensitivitet!$B$83,'(1) Detaljerte budsjetter'!T$44:T$94) + SUMIF('(1) Detaljerte budsjetter'!$E$98:$E$113,Sensitivitet!$B$83,'(1) Detaljerte budsjetter'!T$98:T$113),IF($C$10="Totalprosjektet",SUMIF('(1) Detaljerte budsjetter'!$E$44:$E$94,Sensitivitet!$B$83,'(1) Detaljerte budsjetter'!T$44:T$94) + SUMIF('(1) Detaljerte budsjetter'!$E$98:$E$113,Sensitivitet!$B$83,'(1) Detaljerte budsjetter'!T$98:T$113) - SUMIF('(1) Detaljerte budsjetter'!$E$162:$E$182,Sensitivitet!$B$83,'(1) Detaljerte budsjetter'!T$162:T$182),))</f>
        <v>0</v>
      </c>
      <c r="V83" s="119">
        <f>IF($C$10="OMSØKT PROSJEKT",SUMIF('(1) Detaljerte budsjetter'!$E$44:$E$94,Sensitivitet!$B$83,'(1) Detaljerte budsjetter'!U$44:U$94) + SUMIF('(1) Detaljerte budsjetter'!$E$98:$E$113,Sensitivitet!$B$83,'(1) Detaljerte budsjetter'!U$98:U$113),IF($C$10="Totalprosjektet",SUMIF('(1) Detaljerte budsjetter'!$E$44:$E$94,Sensitivitet!$B$83,'(1) Detaljerte budsjetter'!U$44:U$94) + SUMIF('(1) Detaljerte budsjetter'!$E$98:$E$113,Sensitivitet!$B$83,'(1) Detaljerte budsjetter'!U$98:U$113) - SUMIF('(1) Detaljerte budsjetter'!$E$162:$E$182,Sensitivitet!$B$83,'(1) Detaljerte budsjetter'!U$162:U$182),))</f>
        <v>0</v>
      </c>
      <c r="W83" s="119">
        <f>IF($C$10="OMSØKT PROSJEKT",SUMIF('(1) Detaljerte budsjetter'!$E$44:$E$94,Sensitivitet!$B$83,'(1) Detaljerte budsjetter'!V$44:V$94) + SUMIF('(1) Detaljerte budsjetter'!$E$98:$E$113,Sensitivitet!$B$83,'(1) Detaljerte budsjetter'!V$98:V$113),IF($C$10="Totalprosjektet",SUMIF('(1) Detaljerte budsjetter'!$E$44:$E$94,Sensitivitet!$B$83,'(1) Detaljerte budsjetter'!V$44:V$94) + SUMIF('(1) Detaljerte budsjetter'!$E$98:$E$113,Sensitivitet!$B$83,'(1) Detaljerte budsjetter'!V$98:V$113) - SUMIF('(1) Detaljerte budsjetter'!$E$162:$E$182,Sensitivitet!$B$83,'(1) Detaljerte budsjetter'!V$162:V$182),))</f>
        <v>0</v>
      </c>
      <c r="X83" s="119">
        <f>IF($C$10="OMSØKT PROSJEKT",SUMIF('(1) Detaljerte budsjetter'!$E$44:$E$94,Sensitivitet!$B$83,'(1) Detaljerte budsjetter'!W$44:W$94) + SUMIF('(1) Detaljerte budsjetter'!$E$98:$E$113,Sensitivitet!$B$83,'(1) Detaljerte budsjetter'!W$98:W$113),IF($C$10="Totalprosjektet",SUMIF('(1) Detaljerte budsjetter'!$E$44:$E$94,Sensitivitet!$B$83,'(1) Detaljerte budsjetter'!W$44:W$94) + SUMIF('(1) Detaljerte budsjetter'!$E$98:$E$113,Sensitivitet!$B$83,'(1) Detaljerte budsjetter'!W$98:W$113) - SUMIF('(1) Detaljerte budsjetter'!$E$162:$E$182,Sensitivitet!$B$83,'(1) Detaljerte budsjetter'!W$162:W$182),))</f>
        <v>0</v>
      </c>
      <c r="Y83" s="119">
        <f>IF($C$10="OMSØKT PROSJEKT",SUMIF('(1) Detaljerte budsjetter'!$E$44:$E$94,Sensitivitet!$B$83,'(1) Detaljerte budsjetter'!X$44:X$94) + SUMIF('(1) Detaljerte budsjetter'!$E$98:$E$113,Sensitivitet!$B$83,'(1) Detaljerte budsjetter'!X$98:X$113),IF($C$10="Totalprosjektet",SUMIF('(1) Detaljerte budsjetter'!$E$44:$E$94,Sensitivitet!$B$83,'(1) Detaljerte budsjetter'!X$44:X$94) + SUMIF('(1) Detaljerte budsjetter'!$E$98:$E$113,Sensitivitet!$B$83,'(1) Detaljerte budsjetter'!X$98:X$113) - SUMIF('(1) Detaljerte budsjetter'!$E$162:$E$182,Sensitivitet!$B$83,'(1) Detaljerte budsjetter'!X$162:X$182),))</f>
        <v>0</v>
      </c>
      <c r="Z83" s="119">
        <f>IF($C$10="OMSØKT PROSJEKT",SUMIF('(1) Detaljerte budsjetter'!$E$44:$E$94,Sensitivitet!$B$83,'(1) Detaljerte budsjetter'!Y$44:Y$94) + SUMIF('(1) Detaljerte budsjetter'!$E$98:$E$113,Sensitivitet!$B$83,'(1) Detaljerte budsjetter'!Y$98:Y$113),IF($C$10="Totalprosjektet",SUMIF('(1) Detaljerte budsjetter'!$E$44:$E$94,Sensitivitet!$B$83,'(1) Detaljerte budsjetter'!Y$44:Y$94) + SUMIF('(1) Detaljerte budsjetter'!$E$98:$E$113,Sensitivitet!$B$83,'(1) Detaljerte budsjetter'!Y$98:Y$113) - SUMIF('(1) Detaljerte budsjetter'!$E$162:$E$182,Sensitivitet!$B$83,'(1) Detaljerte budsjetter'!Y$162:Y$182),))</f>
        <v>0</v>
      </c>
      <c r="AA83" s="119">
        <f>IF($C$10="OMSØKT PROSJEKT",SUMIF('(1) Detaljerte budsjetter'!$E$44:$E$94,Sensitivitet!$B$83,'(1) Detaljerte budsjetter'!Z$44:Z$94) + SUMIF('(1) Detaljerte budsjetter'!$E$98:$E$113,Sensitivitet!$B$83,'(1) Detaljerte budsjetter'!Z$98:Z$113),IF($C$10="Totalprosjektet",SUMIF('(1) Detaljerte budsjetter'!$E$44:$E$94,Sensitivitet!$B$83,'(1) Detaljerte budsjetter'!Z$44:Z$94) + SUMIF('(1) Detaljerte budsjetter'!$E$98:$E$113,Sensitivitet!$B$83,'(1) Detaljerte budsjetter'!Z$98:Z$113) - SUMIF('(1) Detaljerte budsjetter'!$E$162:$E$182,Sensitivitet!$B$83,'(1) Detaljerte budsjetter'!Z$162:Z$182),))</f>
        <v>0</v>
      </c>
      <c r="AB83" s="119">
        <f>IF($C$10="OMSØKT PROSJEKT",SUMIF('(1) Detaljerte budsjetter'!$E$44:$E$94,Sensitivitet!$B$83,'(1) Detaljerte budsjetter'!AA$44:AA$94) + SUMIF('(1) Detaljerte budsjetter'!$E$98:$E$113,Sensitivitet!$B$83,'(1) Detaljerte budsjetter'!AA$98:AA$113),IF($C$10="Totalprosjektet",SUMIF('(1) Detaljerte budsjetter'!$E$44:$E$94,Sensitivitet!$B$83,'(1) Detaljerte budsjetter'!AA$44:AA$94) + SUMIF('(1) Detaljerte budsjetter'!$E$98:$E$113,Sensitivitet!$B$83,'(1) Detaljerte budsjetter'!AA$98:AA$113) - SUMIF('(1) Detaljerte budsjetter'!$E$162:$E$182,Sensitivitet!$B$83,'(1) Detaljerte budsjetter'!AA$162:AA$182),))</f>
        <v>0</v>
      </c>
      <c r="AC83" s="119">
        <f>IF($C$10="OMSØKT PROSJEKT",SUMIF('(1) Detaljerte budsjetter'!$E$44:$E$94,Sensitivitet!$B$83,'(1) Detaljerte budsjetter'!AB$44:AB$94) + SUMIF('(1) Detaljerte budsjetter'!$E$98:$E$113,Sensitivitet!$B$83,'(1) Detaljerte budsjetter'!AB$98:AB$113),IF($C$10="Totalprosjektet",SUMIF('(1) Detaljerte budsjetter'!$E$44:$E$94,Sensitivitet!$B$83,'(1) Detaljerte budsjetter'!AB$44:AB$94) + SUMIF('(1) Detaljerte budsjetter'!$E$98:$E$113,Sensitivitet!$B$83,'(1) Detaljerte budsjetter'!AB$98:AB$113) - SUMIF('(1) Detaljerte budsjetter'!$E$162:$E$182,Sensitivitet!$B$83,'(1) Detaljerte budsjetter'!AB$162:AB$182),))</f>
        <v>0</v>
      </c>
      <c r="AD83" s="119">
        <f>IF($C$10="OMSØKT PROSJEKT",SUMIF('(1) Detaljerte budsjetter'!$E$44:$E$94,Sensitivitet!$B$83,'(1) Detaljerte budsjetter'!AC$44:AC$94) + SUMIF('(1) Detaljerte budsjetter'!$E$98:$E$113,Sensitivitet!$B$83,'(1) Detaljerte budsjetter'!AC$98:AC$113),IF($C$10="Totalprosjektet",SUMIF('(1) Detaljerte budsjetter'!$E$44:$E$94,Sensitivitet!$B$83,'(1) Detaljerte budsjetter'!AC$44:AC$94) + SUMIF('(1) Detaljerte budsjetter'!$E$98:$E$113,Sensitivitet!$B$83,'(1) Detaljerte budsjetter'!AC$98:AC$113) - SUMIF('(1) Detaljerte budsjetter'!$E$162:$E$182,Sensitivitet!$B$83,'(1) Detaljerte budsjetter'!AC$162:AC$182),))</f>
        <v>0</v>
      </c>
      <c r="AE83" s="119">
        <f>IF($C$10="OMSØKT PROSJEKT",SUMIF('(1) Detaljerte budsjetter'!$E$44:$E$94,Sensitivitet!$B$83,'(1) Detaljerte budsjetter'!AD$44:AD$94) + SUMIF('(1) Detaljerte budsjetter'!$E$98:$E$113,Sensitivitet!$B$83,'(1) Detaljerte budsjetter'!AD$98:AD$113),IF($C$10="Totalprosjektet",SUMIF('(1) Detaljerte budsjetter'!$E$44:$E$94,Sensitivitet!$B$83,'(1) Detaljerte budsjetter'!AD$44:AD$94) + SUMIF('(1) Detaljerte budsjetter'!$E$98:$E$113,Sensitivitet!$B$83,'(1) Detaljerte budsjetter'!AD$98:AD$113) - SUMIF('(1) Detaljerte budsjetter'!$E$162:$E$182,Sensitivitet!$B$83,'(1) Detaljerte budsjetter'!AD$162:AD$182),))</f>
        <v>0</v>
      </c>
      <c r="AF83" s="119">
        <f>IF($C$10="OMSØKT PROSJEKT",SUMIF('(1) Detaljerte budsjetter'!$E$44:$E$94,Sensitivitet!$B$83,'(1) Detaljerte budsjetter'!AE$44:AE$94) + SUMIF('(1) Detaljerte budsjetter'!$E$98:$E$113,Sensitivitet!$B$83,'(1) Detaljerte budsjetter'!AE$98:AE$113),IF($C$10="Totalprosjektet",SUMIF('(1) Detaljerte budsjetter'!$E$44:$E$94,Sensitivitet!$B$83,'(1) Detaljerte budsjetter'!AE$44:AE$94) + SUMIF('(1) Detaljerte budsjetter'!$E$98:$E$113,Sensitivitet!$B$83,'(1) Detaljerte budsjetter'!AE$98:AE$113) - SUMIF('(1) Detaljerte budsjetter'!$E$162:$E$182,Sensitivitet!$B$83,'(1) Detaljerte budsjetter'!AE$162:AE$182),))</f>
        <v>0</v>
      </c>
      <c r="AG83" s="119">
        <f>IF($C$10="OMSØKT PROSJEKT",SUMIF('(1) Detaljerte budsjetter'!$E$44:$E$94,Sensitivitet!$B$83,'(1) Detaljerte budsjetter'!AF$44:AF$94) + SUMIF('(1) Detaljerte budsjetter'!$E$98:$E$113,Sensitivitet!$B$83,'(1) Detaljerte budsjetter'!AF$98:AF$113),IF($C$10="Totalprosjektet",SUMIF('(1) Detaljerte budsjetter'!$E$44:$E$94,Sensitivitet!$B$83,'(1) Detaljerte budsjetter'!AF$44:AF$94) + SUMIF('(1) Detaljerte budsjetter'!$E$98:$E$113,Sensitivitet!$B$83,'(1) Detaljerte budsjetter'!AF$98:AF$113) - SUMIF('(1) Detaljerte budsjetter'!$E$162:$E$182,Sensitivitet!$B$83,'(1) Detaljerte budsjetter'!AF$162:AF$182),))</f>
        <v>0</v>
      </c>
      <c r="AH83" s="119">
        <f>IF($C$10="OMSØKT PROSJEKT",SUMIF('(1) Detaljerte budsjetter'!$E$44:$E$94,Sensitivitet!$B$83,'(1) Detaljerte budsjetter'!AG$44:AG$94) + SUMIF('(1) Detaljerte budsjetter'!$E$98:$E$113,Sensitivitet!$B$83,'(1) Detaljerte budsjetter'!AG$98:AG$113),IF($C$10="Totalprosjektet",SUMIF('(1) Detaljerte budsjetter'!$E$44:$E$94,Sensitivitet!$B$83,'(1) Detaljerte budsjetter'!AG$44:AG$94) + SUMIF('(1) Detaljerte budsjetter'!$E$98:$E$113,Sensitivitet!$B$83,'(1) Detaljerte budsjetter'!AG$98:AG$113) - SUMIF('(1) Detaljerte budsjetter'!$E$162:$E$182,Sensitivitet!$B$83,'(1) Detaljerte budsjetter'!AG$162:AG$182),))</f>
        <v>0</v>
      </c>
      <c r="AI83" s="119">
        <f>IF($C$10="OMSØKT PROSJEKT",SUMIF('(1) Detaljerte budsjetter'!$E$44:$E$94,Sensitivitet!$B$83,'(1) Detaljerte budsjetter'!AH$44:AH$94) + SUMIF('(1) Detaljerte budsjetter'!$E$98:$E$113,Sensitivitet!$B$83,'(1) Detaljerte budsjetter'!AH$98:AH$113),IF($C$10="Totalprosjektet",SUMIF('(1) Detaljerte budsjetter'!$E$44:$E$94,Sensitivitet!$B$83,'(1) Detaljerte budsjetter'!AH$44:AH$94) + SUMIF('(1) Detaljerte budsjetter'!$E$98:$E$113,Sensitivitet!$B$83,'(1) Detaljerte budsjetter'!AH$98:AH$113) - SUMIF('(1) Detaljerte budsjetter'!$E$162:$E$182,Sensitivitet!$B$83,'(1) Detaljerte budsjetter'!AH$162:AH$182),))</f>
        <v>0</v>
      </c>
      <c r="AJ83" s="119">
        <f>IF($C$10="OMSØKT PROSJEKT",SUMIF('(1) Detaljerte budsjetter'!$E$44:$E$94,Sensitivitet!$B$83,'(1) Detaljerte budsjetter'!AI$44:AI$94) + SUMIF('(1) Detaljerte budsjetter'!$E$98:$E$113,Sensitivitet!$B$83,'(1) Detaljerte budsjetter'!AI$98:AI$113),IF($C$10="Totalprosjektet",SUMIF('(1) Detaljerte budsjetter'!$E$44:$E$94,Sensitivitet!$B$83,'(1) Detaljerte budsjetter'!AI$44:AI$94) + SUMIF('(1) Detaljerte budsjetter'!$E$98:$E$113,Sensitivitet!$B$83,'(1) Detaljerte budsjetter'!AI$98:AI$113) - SUMIF('(1) Detaljerte budsjetter'!$E$162:$E$182,Sensitivitet!$B$83,'(1) Detaljerte budsjetter'!AI$162:AI$182),))</f>
        <v>0</v>
      </c>
      <c r="AK83" s="119">
        <f>IF($C$10="OMSØKT PROSJEKT",SUMIF('(1) Detaljerte budsjetter'!$E$44:$E$94,Sensitivitet!$B$83,'(1) Detaljerte budsjetter'!AJ$44:AJ$94) + SUMIF('(1) Detaljerte budsjetter'!$E$98:$E$113,Sensitivitet!$B$83,'(1) Detaljerte budsjetter'!AJ$98:AJ$113),IF($C$10="Totalprosjektet",SUMIF('(1) Detaljerte budsjetter'!$E$44:$E$94,Sensitivitet!$B$83,'(1) Detaljerte budsjetter'!AJ$44:AJ$94) + SUMIF('(1) Detaljerte budsjetter'!$E$98:$E$113,Sensitivitet!$B$83,'(1) Detaljerte budsjetter'!AJ$98:AJ$113) - SUMIF('(1) Detaljerte budsjetter'!$E$162:$E$182,Sensitivitet!$B$83,'(1) Detaljerte budsjetter'!AJ$162:AJ$182),))</f>
        <v>0</v>
      </c>
      <c r="AL83" s="119">
        <f>IF($C$10="OMSØKT PROSJEKT",SUMIF('(1) Detaljerte budsjetter'!$E$44:$E$94,Sensitivitet!$B$83,'(1) Detaljerte budsjetter'!AK$44:AK$94) + SUMIF('(1) Detaljerte budsjetter'!$E$98:$E$113,Sensitivitet!$B$83,'(1) Detaljerte budsjetter'!AK$98:AK$113),IF($C$10="Totalprosjektet",SUMIF('(1) Detaljerte budsjetter'!$E$44:$E$94,Sensitivitet!$B$83,'(1) Detaljerte budsjetter'!AK$44:AK$94) + SUMIF('(1) Detaljerte budsjetter'!$E$98:$E$113,Sensitivitet!$B$83,'(1) Detaljerte budsjetter'!AK$98:AK$113) - SUMIF('(1) Detaljerte budsjetter'!$E$162:$E$182,Sensitivitet!$B$83,'(1) Detaljerte budsjetter'!AK$162:AK$182),))</f>
        <v>0</v>
      </c>
      <c r="AM83" s="119">
        <f>IF($C$10="OMSØKT PROSJEKT",SUMIF('(1) Detaljerte budsjetter'!$E$44:$E$94,Sensitivitet!$B$83,'(1) Detaljerte budsjetter'!AL$44:AL$94) + SUMIF('(1) Detaljerte budsjetter'!$E$98:$E$113,Sensitivitet!$B$83,'(1) Detaljerte budsjetter'!AL$98:AL$113),IF($C$10="Totalprosjektet",SUMIF('(1) Detaljerte budsjetter'!$E$44:$E$94,Sensitivitet!$B$83,'(1) Detaljerte budsjetter'!AL$44:AL$94) + SUMIF('(1) Detaljerte budsjetter'!$E$98:$E$113,Sensitivitet!$B$83,'(1) Detaljerte budsjetter'!AL$98:AL$113) - SUMIF('(1) Detaljerte budsjetter'!$E$162:$E$182,Sensitivitet!$B$83,'(1) Detaljerte budsjetter'!AL$162:AL$182),))</f>
        <v>0</v>
      </c>
      <c r="AN83" s="119">
        <f>IF($C$10="OMSØKT PROSJEKT",SUMIF('(1) Detaljerte budsjetter'!$E$44:$E$94,Sensitivitet!$B$83,'(1) Detaljerte budsjetter'!AM$44:AM$94) + SUMIF('(1) Detaljerte budsjetter'!$E$98:$E$113,Sensitivitet!$B$83,'(1) Detaljerte budsjetter'!AM$98:AM$113),IF($C$10="Totalprosjektet",SUMIF('(1) Detaljerte budsjetter'!$E$44:$E$94,Sensitivitet!$B$83,'(1) Detaljerte budsjetter'!AM$44:AM$94) + SUMIF('(1) Detaljerte budsjetter'!$E$98:$E$113,Sensitivitet!$B$83,'(1) Detaljerte budsjetter'!AM$98:AM$113) - SUMIF('(1) Detaljerte budsjetter'!$E$162:$E$182,Sensitivitet!$B$83,'(1) Detaljerte budsjetter'!AM$162:AM$182),))</f>
        <v>0</v>
      </c>
      <c r="AO83" s="119">
        <f>IF($C$10="OMSØKT PROSJEKT",SUMIF('(1) Detaljerte budsjetter'!$E$44:$E$94,Sensitivitet!$B$83,'(1) Detaljerte budsjetter'!AN$44:AN$94) + SUMIF('(1) Detaljerte budsjetter'!$E$98:$E$113,Sensitivitet!$B$83,'(1) Detaljerte budsjetter'!AN$98:AN$113),IF($C$10="Totalprosjektet",SUMIF('(1) Detaljerte budsjetter'!$E$44:$E$94,Sensitivitet!$B$83,'(1) Detaljerte budsjetter'!AN$44:AN$94) + SUMIF('(1) Detaljerte budsjetter'!$E$98:$E$113,Sensitivitet!$B$83,'(1) Detaljerte budsjetter'!AN$98:AN$113) - SUMIF('(1) Detaljerte budsjetter'!$E$162:$E$182,Sensitivitet!$B$83,'(1) Detaljerte budsjetter'!AN$162:AN$182),))</f>
        <v>0</v>
      </c>
      <c r="AP83" s="119">
        <f>IF($C$10="OMSØKT PROSJEKT",SUMIF('(1) Detaljerte budsjetter'!$E$44:$E$94,Sensitivitet!$B$83,'(1) Detaljerte budsjetter'!AO$44:AO$94) + SUMIF('(1) Detaljerte budsjetter'!$E$98:$E$113,Sensitivitet!$B$83,'(1) Detaljerte budsjetter'!AO$98:AO$113),IF($C$10="Totalprosjektet",SUMIF('(1) Detaljerte budsjetter'!$E$44:$E$94,Sensitivitet!$B$83,'(1) Detaljerte budsjetter'!AO$44:AO$94) + SUMIF('(1) Detaljerte budsjetter'!$E$98:$E$113,Sensitivitet!$B$83,'(1) Detaljerte budsjetter'!AO$98:AO$113) - SUMIF('(1) Detaljerte budsjetter'!$E$162:$E$182,Sensitivitet!$B$83,'(1) Detaljerte budsjetter'!AO$162:AO$182),))</f>
        <v>0</v>
      </c>
      <c r="AQ83" s="119">
        <f>IF($C$10="OMSØKT PROSJEKT",SUMIF('(1) Detaljerte budsjetter'!$E$44:$E$94,Sensitivitet!$B$83,'(1) Detaljerte budsjetter'!AP$44:AP$94) + SUMIF('(1) Detaljerte budsjetter'!$E$98:$E$113,Sensitivitet!$B$83,'(1) Detaljerte budsjetter'!AP$98:AP$113),IF($C$10="Totalprosjektet",SUMIF('(1) Detaljerte budsjetter'!$E$44:$E$94,Sensitivitet!$B$83,'(1) Detaljerte budsjetter'!AP$44:AP$94) + SUMIF('(1) Detaljerte budsjetter'!$E$98:$E$113,Sensitivitet!$B$83,'(1) Detaljerte budsjetter'!AP$98:AP$113) - SUMIF('(1) Detaljerte budsjetter'!$E$162:$E$182,Sensitivitet!$B$83,'(1) Detaljerte budsjetter'!AP$162:AP$182),))</f>
        <v>0</v>
      </c>
      <c r="AR83" s="119">
        <f>IF($C$10="OMSØKT PROSJEKT",SUMIF('(1) Detaljerte budsjetter'!$E$44:$E$94,Sensitivitet!$B$83,'(1) Detaljerte budsjetter'!AQ$44:AQ$94) + SUMIF('(1) Detaljerte budsjetter'!$E$98:$E$113,Sensitivitet!$B$83,'(1) Detaljerte budsjetter'!AQ$98:AQ$113),IF($C$10="Totalprosjektet",SUMIF('(1) Detaljerte budsjetter'!$E$44:$E$94,Sensitivitet!$B$83,'(1) Detaljerte budsjetter'!AQ$44:AQ$94) + SUMIF('(1) Detaljerte budsjetter'!$E$98:$E$113,Sensitivitet!$B$83,'(1) Detaljerte budsjetter'!AQ$98:AQ$113) - SUMIF('(1) Detaljerte budsjetter'!$E$162:$E$182,Sensitivitet!$B$83,'(1) Detaljerte budsjetter'!AQ$162:AQ$182),))</f>
        <v>0</v>
      </c>
      <c r="AS83" s="119">
        <f>IF($C$10="OMSØKT PROSJEKT",SUMIF('(1) Detaljerte budsjetter'!$E$44:$E$94,Sensitivitet!$B$83,'(1) Detaljerte budsjetter'!AR$44:AR$94) + SUMIF('(1) Detaljerte budsjetter'!$E$98:$E$113,Sensitivitet!$B$83,'(1) Detaljerte budsjetter'!AR$98:AR$113),IF($C$10="Totalprosjektet",SUMIF('(1) Detaljerte budsjetter'!$E$44:$E$94,Sensitivitet!$B$83,'(1) Detaljerte budsjetter'!AR$44:AR$94) + SUMIF('(1) Detaljerte budsjetter'!$E$98:$E$113,Sensitivitet!$B$83,'(1) Detaljerte budsjetter'!AR$98:AR$113) - SUMIF('(1) Detaljerte budsjetter'!$E$162:$E$182,Sensitivitet!$B$83,'(1) Detaljerte budsjetter'!AR$162:AR$182),))</f>
        <v>0</v>
      </c>
      <c r="AT83" s="119">
        <f>IF($C$10="OMSØKT PROSJEKT",SUMIF('(1) Detaljerte budsjetter'!$E$44:$E$94,Sensitivitet!$B$83,'(1) Detaljerte budsjetter'!AS$44:AS$94) + SUMIF('(1) Detaljerte budsjetter'!$E$98:$E$113,Sensitivitet!$B$83,'(1) Detaljerte budsjetter'!AS$98:AS$113),IF($C$10="Totalprosjektet",SUMIF('(1) Detaljerte budsjetter'!$E$44:$E$94,Sensitivitet!$B$83,'(1) Detaljerte budsjetter'!AS$44:AS$94) + SUMIF('(1) Detaljerte budsjetter'!$E$98:$E$113,Sensitivitet!$B$83,'(1) Detaljerte budsjetter'!AS$98:AS$113) - SUMIF('(1) Detaljerte budsjetter'!$E$162:$E$182,Sensitivitet!$B$83,'(1) Detaljerte budsjetter'!AS$162:AS$182),))</f>
        <v>0</v>
      </c>
      <c r="AU83" s="119">
        <f>IF($C$10="OMSØKT PROSJEKT",SUMIF('(1) Detaljerte budsjetter'!$E$44:$E$94,Sensitivitet!$B$83,'(1) Detaljerte budsjetter'!AT$44:AT$94) + SUMIF('(1) Detaljerte budsjetter'!$E$98:$E$113,Sensitivitet!$B$83,'(1) Detaljerte budsjetter'!AT$98:AT$113),IF($C$10="Totalprosjektet",SUMIF('(1) Detaljerte budsjetter'!$E$44:$E$94,Sensitivitet!$B$83,'(1) Detaljerte budsjetter'!AT$44:AT$94) + SUMIF('(1) Detaljerte budsjetter'!$E$98:$E$113,Sensitivitet!$B$83,'(1) Detaljerte budsjetter'!AT$98:AT$113) - SUMIF('(1) Detaljerte budsjetter'!$E$162:$E$182,Sensitivitet!$B$83,'(1) Detaljerte budsjetter'!AT$162:AT$182),))</f>
        <v>0</v>
      </c>
      <c r="AV83" s="119">
        <f>IF($C$10="OMSØKT PROSJEKT",SUMIF('(1) Detaljerte budsjetter'!$E$44:$E$94,Sensitivitet!$B$83,'(1) Detaljerte budsjetter'!AU$44:AU$94) + SUMIF('(1) Detaljerte budsjetter'!$E$98:$E$113,Sensitivitet!$B$83,'(1) Detaljerte budsjetter'!AU$98:AU$113),IF($C$10="Totalprosjektet",SUMIF('(1) Detaljerte budsjetter'!$E$44:$E$94,Sensitivitet!$B$83,'(1) Detaljerte budsjetter'!AU$44:AU$94) + SUMIF('(1) Detaljerte budsjetter'!$E$98:$E$113,Sensitivitet!$B$83,'(1) Detaljerte budsjetter'!AU$98:AU$113) - SUMIF('(1) Detaljerte budsjetter'!$E$162:$E$182,Sensitivitet!$B$83,'(1) Detaljerte budsjetter'!AU$162:AU$182),))</f>
        <v>0</v>
      </c>
    </row>
    <row r="84" spans="2:48" x14ac:dyDescent="0.25">
      <c r="B84" s="23"/>
      <c r="C84" s="120" t="s">
        <v>138</v>
      </c>
      <c r="D84" s="121" t="s">
        <v>139</v>
      </c>
      <c r="E84" s="122">
        <f>$C$13</f>
        <v>0</v>
      </c>
      <c r="G84" s="56">
        <v>10</v>
      </c>
      <c r="I84" s="119">
        <f>I83*(1+$E$84)</f>
        <v>0</v>
      </c>
      <c r="J84" s="119">
        <f t="shared" ref="J84:AV84" si="19">J83*(1+$E$84)</f>
        <v>0</v>
      </c>
      <c r="K84" s="119">
        <f t="shared" si="19"/>
        <v>0</v>
      </c>
      <c r="L84" s="119">
        <f t="shared" si="19"/>
        <v>0</v>
      </c>
      <c r="M84" s="119">
        <f t="shared" si="19"/>
        <v>0</v>
      </c>
      <c r="N84" s="119">
        <f t="shared" si="19"/>
        <v>0</v>
      </c>
      <c r="O84" s="119">
        <f t="shared" si="19"/>
        <v>0</v>
      </c>
      <c r="P84" s="119">
        <f t="shared" si="19"/>
        <v>0</v>
      </c>
      <c r="Q84" s="119">
        <f t="shared" si="19"/>
        <v>0</v>
      </c>
      <c r="R84" s="119">
        <f t="shared" si="19"/>
        <v>0</v>
      </c>
      <c r="S84" s="119">
        <f t="shared" si="19"/>
        <v>0</v>
      </c>
      <c r="T84" s="119">
        <f t="shared" si="19"/>
        <v>0</v>
      </c>
      <c r="U84" s="119">
        <f t="shared" si="19"/>
        <v>0</v>
      </c>
      <c r="V84" s="119">
        <f t="shared" si="19"/>
        <v>0</v>
      </c>
      <c r="W84" s="119">
        <f t="shared" si="19"/>
        <v>0</v>
      </c>
      <c r="X84" s="119">
        <f t="shared" si="19"/>
        <v>0</v>
      </c>
      <c r="Y84" s="119">
        <f t="shared" si="19"/>
        <v>0</v>
      </c>
      <c r="Z84" s="119">
        <f t="shared" si="19"/>
        <v>0</v>
      </c>
      <c r="AA84" s="119">
        <f t="shared" si="19"/>
        <v>0</v>
      </c>
      <c r="AB84" s="119">
        <f t="shared" si="19"/>
        <v>0</v>
      </c>
      <c r="AC84" s="119">
        <f t="shared" si="19"/>
        <v>0</v>
      </c>
      <c r="AD84" s="119">
        <f t="shared" si="19"/>
        <v>0</v>
      </c>
      <c r="AE84" s="119">
        <f t="shared" si="19"/>
        <v>0</v>
      </c>
      <c r="AF84" s="119">
        <f t="shared" si="19"/>
        <v>0</v>
      </c>
      <c r="AG84" s="119">
        <f t="shared" si="19"/>
        <v>0</v>
      </c>
      <c r="AH84" s="119">
        <f t="shared" si="19"/>
        <v>0</v>
      </c>
      <c r="AI84" s="119">
        <f t="shared" si="19"/>
        <v>0</v>
      </c>
      <c r="AJ84" s="119">
        <f t="shared" si="19"/>
        <v>0</v>
      </c>
      <c r="AK84" s="119">
        <f t="shared" si="19"/>
        <v>0</v>
      </c>
      <c r="AL84" s="119">
        <f t="shared" si="19"/>
        <v>0</v>
      </c>
      <c r="AM84" s="119">
        <f t="shared" si="19"/>
        <v>0</v>
      </c>
      <c r="AN84" s="119">
        <f t="shared" si="19"/>
        <v>0</v>
      </c>
      <c r="AO84" s="119">
        <f t="shared" si="19"/>
        <v>0</v>
      </c>
      <c r="AP84" s="119">
        <f t="shared" si="19"/>
        <v>0</v>
      </c>
      <c r="AQ84" s="119">
        <f t="shared" si="19"/>
        <v>0</v>
      </c>
      <c r="AR84" s="119">
        <f t="shared" si="19"/>
        <v>0</v>
      </c>
      <c r="AS84" s="119">
        <f t="shared" si="19"/>
        <v>0</v>
      </c>
      <c r="AT84" s="119">
        <f t="shared" si="19"/>
        <v>0</v>
      </c>
      <c r="AU84" s="119">
        <f t="shared" si="19"/>
        <v>0</v>
      </c>
      <c r="AV84" s="119">
        <f t="shared" si="19"/>
        <v>0</v>
      </c>
    </row>
    <row r="85" spans="2:48" x14ac:dyDescent="0.25">
      <c r="B85" s="23"/>
      <c r="C85" s="123" t="s">
        <v>140</v>
      </c>
      <c r="D85" s="121" t="s">
        <v>139</v>
      </c>
      <c r="E85" s="124"/>
      <c r="G85" s="56" t="s">
        <v>140</v>
      </c>
      <c r="I85" s="119">
        <f>I83*(1+$E$85)</f>
        <v>0</v>
      </c>
      <c r="J85" s="119">
        <f t="shared" ref="J85:AV85" si="20">J83*(1+$E$85)</f>
        <v>0</v>
      </c>
      <c r="K85" s="119">
        <f t="shared" si="20"/>
        <v>0</v>
      </c>
      <c r="L85" s="119">
        <f t="shared" si="20"/>
        <v>0</v>
      </c>
      <c r="M85" s="119">
        <f t="shared" si="20"/>
        <v>0</v>
      </c>
      <c r="N85" s="119">
        <f t="shared" si="20"/>
        <v>0</v>
      </c>
      <c r="O85" s="119">
        <f t="shared" si="20"/>
        <v>0</v>
      </c>
      <c r="P85" s="119">
        <f t="shared" si="20"/>
        <v>0</v>
      </c>
      <c r="Q85" s="119">
        <f t="shared" si="20"/>
        <v>0</v>
      </c>
      <c r="R85" s="119">
        <f t="shared" si="20"/>
        <v>0</v>
      </c>
      <c r="S85" s="119">
        <f t="shared" si="20"/>
        <v>0</v>
      </c>
      <c r="T85" s="119">
        <f t="shared" si="20"/>
        <v>0</v>
      </c>
      <c r="U85" s="119">
        <f t="shared" si="20"/>
        <v>0</v>
      </c>
      <c r="V85" s="119">
        <f t="shared" si="20"/>
        <v>0</v>
      </c>
      <c r="W85" s="119">
        <f t="shared" si="20"/>
        <v>0</v>
      </c>
      <c r="X85" s="119">
        <f t="shared" si="20"/>
        <v>0</v>
      </c>
      <c r="Y85" s="119">
        <f t="shared" si="20"/>
        <v>0</v>
      </c>
      <c r="Z85" s="119">
        <f t="shared" si="20"/>
        <v>0</v>
      </c>
      <c r="AA85" s="119">
        <f t="shared" si="20"/>
        <v>0</v>
      </c>
      <c r="AB85" s="119">
        <f t="shared" si="20"/>
        <v>0</v>
      </c>
      <c r="AC85" s="119">
        <f t="shared" si="20"/>
        <v>0</v>
      </c>
      <c r="AD85" s="119">
        <f t="shared" si="20"/>
        <v>0</v>
      </c>
      <c r="AE85" s="119">
        <f t="shared" si="20"/>
        <v>0</v>
      </c>
      <c r="AF85" s="119">
        <f t="shared" si="20"/>
        <v>0</v>
      </c>
      <c r="AG85" s="119">
        <f t="shared" si="20"/>
        <v>0</v>
      </c>
      <c r="AH85" s="119">
        <f t="shared" si="20"/>
        <v>0</v>
      </c>
      <c r="AI85" s="119">
        <f t="shared" si="20"/>
        <v>0</v>
      </c>
      <c r="AJ85" s="119">
        <f t="shared" si="20"/>
        <v>0</v>
      </c>
      <c r="AK85" s="119">
        <f t="shared" si="20"/>
        <v>0</v>
      </c>
      <c r="AL85" s="119">
        <f t="shared" si="20"/>
        <v>0</v>
      </c>
      <c r="AM85" s="119">
        <f t="shared" si="20"/>
        <v>0</v>
      </c>
      <c r="AN85" s="119">
        <f t="shared" si="20"/>
        <v>0</v>
      </c>
      <c r="AO85" s="119">
        <f t="shared" si="20"/>
        <v>0</v>
      </c>
      <c r="AP85" s="119">
        <f t="shared" si="20"/>
        <v>0</v>
      </c>
      <c r="AQ85" s="119">
        <f t="shared" si="20"/>
        <v>0</v>
      </c>
      <c r="AR85" s="119">
        <f t="shared" si="20"/>
        <v>0</v>
      </c>
      <c r="AS85" s="119">
        <f t="shared" si="20"/>
        <v>0</v>
      </c>
      <c r="AT85" s="119">
        <f t="shared" si="20"/>
        <v>0</v>
      </c>
      <c r="AU85" s="119">
        <f t="shared" si="20"/>
        <v>0</v>
      </c>
      <c r="AV85" s="119">
        <f t="shared" si="20"/>
        <v>0</v>
      </c>
    </row>
    <row r="86" spans="2:48" x14ac:dyDescent="0.25">
      <c r="B86" s="23"/>
      <c r="D86" s="121"/>
      <c r="G86" s="56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2:48" x14ac:dyDescent="0.25">
      <c r="B87" s="117" t="s">
        <v>73</v>
      </c>
      <c r="C87" s="118" t="s">
        <v>137</v>
      </c>
      <c r="D87" s="125"/>
      <c r="E87" s="9"/>
      <c r="F87" s="9"/>
      <c r="G87" s="126"/>
      <c r="I87" s="119">
        <f>IF($C$10="OMSØKT PROSJEKT",SUMIF('(1) Detaljerte budsjetter'!$E$44:$E$94,Sensitivitet!$B$87,'(1) Detaljerte budsjetter'!H$44:H$94) + SUMIF('(1) Detaljerte budsjetter'!$E$98:$E$113,Sensitivitet!$B$87,'(1) Detaljerte budsjetter'!H$98:H$113),IF($C$10="Totalprosjektet",SUMIF('(1) Detaljerte budsjetter'!$E$44:$E$94,Sensitivitet!$B$87,'(1) Detaljerte budsjetter'!H$44:H$94) + SUMIF('(1) Detaljerte budsjetter'!$E$98:$E$113,Sensitivitet!$B$87,'(1) Detaljerte budsjetter'!H$98:H$113) - SUMIF('(1) Detaljerte budsjetter'!$E$162:$E$182,Sensitivitet!$B$87,'(1) Detaljerte budsjetter'!H$162:H$182),))</f>
        <v>0</v>
      </c>
      <c r="J87" s="119">
        <f>IF($C$10="OMSØKT PROSJEKT",SUMIF('(1) Detaljerte budsjetter'!$E$44:$E$94,Sensitivitet!$B$87,'(1) Detaljerte budsjetter'!I$44:I$94) + SUMIF('(1) Detaljerte budsjetter'!$E$98:$E$113,Sensitivitet!$B$87,'(1) Detaljerte budsjetter'!I$98:I$113),IF($C$10="Totalprosjektet",SUMIF('(1) Detaljerte budsjetter'!$E$44:$E$94,Sensitivitet!$B$87,'(1) Detaljerte budsjetter'!I$44:I$94) + SUMIF('(1) Detaljerte budsjetter'!$E$98:$E$113,Sensitivitet!$B$87,'(1) Detaljerte budsjetter'!I$98:I$113) - SUMIF('(1) Detaljerte budsjetter'!$E$162:$E$182,Sensitivitet!$B$87,'(1) Detaljerte budsjetter'!I$162:I$182),))</f>
        <v>0</v>
      </c>
      <c r="K87" s="119">
        <f>IF($C$10="OMSØKT PROSJEKT",SUMIF('(1) Detaljerte budsjetter'!$E$44:$E$94,Sensitivitet!$B$87,'(1) Detaljerte budsjetter'!J$44:J$94) + SUMIF('(1) Detaljerte budsjetter'!$E$98:$E$113,Sensitivitet!$B$87,'(1) Detaljerte budsjetter'!J$98:J$113),IF($C$10="Totalprosjektet",SUMIF('(1) Detaljerte budsjetter'!$E$44:$E$94,Sensitivitet!$B$87,'(1) Detaljerte budsjetter'!J$44:J$94) + SUMIF('(1) Detaljerte budsjetter'!$E$98:$E$113,Sensitivitet!$B$87,'(1) Detaljerte budsjetter'!J$98:J$113) - SUMIF('(1) Detaljerte budsjetter'!$E$162:$E$182,Sensitivitet!$B$87,'(1) Detaljerte budsjetter'!J$162:J$182),))</f>
        <v>0</v>
      </c>
      <c r="L87" s="119">
        <f>IF($C$10="OMSØKT PROSJEKT",SUMIF('(1) Detaljerte budsjetter'!$E$44:$E$94,Sensitivitet!$B$87,'(1) Detaljerte budsjetter'!K$44:K$94) + SUMIF('(1) Detaljerte budsjetter'!$E$98:$E$113,Sensitivitet!$B$87,'(1) Detaljerte budsjetter'!K$98:K$113),IF($C$10="Totalprosjektet",SUMIF('(1) Detaljerte budsjetter'!$E$44:$E$94,Sensitivitet!$B$87,'(1) Detaljerte budsjetter'!K$44:K$94) + SUMIF('(1) Detaljerte budsjetter'!$E$98:$E$113,Sensitivitet!$B$87,'(1) Detaljerte budsjetter'!K$98:K$113) - SUMIF('(1) Detaljerte budsjetter'!$E$162:$E$182,Sensitivitet!$B$87,'(1) Detaljerte budsjetter'!K$162:K$182),))</f>
        <v>0</v>
      </c>
      <c r="M87" s="119">
        <f>IF($C$10="OMSØKT PROSJEKT",SUMIF('(1) Detaljerte budsjetter'!$E$44:$E$94,Sensitivitet!$B$87,'(1) Detaljerte budsjetter'!L$44:L$94) + SUMIF('(1) Detaljerte budsjetter'!$E$98:$E$113,Sensitivitet!$B$87,'(1) Detaljerte budsjetter'!L$98:L$113),IF($C$10="Totalprosjektet",SUMIF('(1) Detaljerte budsjetter'!$E$44:$E$94,Sensitivitet!$B$87,'(1) Detaljerte budsjetter'!L$44:L$94) + SUMIF('(1) Detaljerte budsjetter'!$E$98:$E$113,Sensitivitet!$B$87,'(1) Detaljerte budsjetter'!L$98:L$113) - SUMIF('(1) Detaljerte budsjetter'!$E$162:$E$182,Sensitivitet!$B$87,'(1) Detaljerte budsjetter'!L$162:L$182),))</f>
        <v>0</v>
      </c>
      <c r="N87" s="119">
        <f>IF($C$10="OMSØKT PROSJEKT",SUMIF('(1) Detaljerte budsjetter'!$E$44:$E$94,Sensitivitet!$B$87,'(1) Detaljerte budsjetter'!M$44:M$94) + SUMIF('(1) Detaljerte budsjetter'!$E$98:$E$113,Sensitivitet!$B$87,'(1) Detaljerte budsjetter'!M$98:M$113),IF($C$10="Totalprosjektet",SUMIF('(1) Detaljerte budsjetter'!$E$44:$E$94,Sensitivitet!$B$87,'(1) Detaljerte budsjetter'!M$44:M$94) + SUMIF('(1) Detaljerte budsjetter'!$E$98:$E$113,Sensitivitet!$B$87,'(1) Detaljerte budsjetter'!M$98:M$113) - SUMIF('(1) Detaljerte budsjetter'!$E$162:$E$182,Sensitivitet!$B$87,'(1) Detaljerte budsjetter'!M$162:M$182),))</f>
        <v>0</v>
      </c>
      <c r="O87" s="119">
        <f>IF($C$10="OMSØKT PROSJEKT",SUMIF('(1) Detaljerte budsjetter'!$E$44:$E$94,Sensitivitet!$B$87,'(1) Detaljerte budsjetter'!N$44:N$94) + SUMIF('(1) Detaljerte budsjetter'!$E$98:$E$113,Sensitivitet!$B$87,'(1) Detaljerte budsjetter'!N$98:N$113),IF($C$10="Totalprosjektet",SUMIF('(1) Detaljerte budsjetter'!$E$44:$E$94,Sensitivitet!$B$87,'(1) Detaljerte budsjetter'!N$44:N$94) + SUMIF('(1) Detaljerte budsjetter'!$E$98:$E$113,Sensitivitet!$B$87,'(1) Detaljerte budsjetter'!N$98:N$113) - SUMIF('(1) Detaljerte budsjetter'!$E$162:$E$182,Sensitivitet!$B$87,'(1) Detaljerte budsjetter'!N$162:N$182),))</f>
        <v>0</v>
      </c>
      <c r="P87" s="119">
        <f>IF($C$10="OMSØKT PROSJEKT",SUMIF('(1) Detaljerte budsjetter'!$E$44:$E$94,Sensitivitet!$B$87,'(1) Detaljerte budsjetter'!O$44:O$94) + SUMIF('(1) Detaljerte budsjetter'!$E$98:$E$113,Sensitivitet!$B$87,'(1) Detaljerte budsjetter'!O$98:O$113),IF($C$10="Totalprosjektet",SUMIF('(1) Detaljerte budsjetter'!$E$44:$E$94,Sensitivitet!$B$87,'(1) Detaljerte budsjetter'!O$44:O$94) + SUMIF('(1) Detaljerte budsjetter'!$E$98:$E$113,Sensitivitet!$B$87,'(1) Detaljerte budsjetter'!O$98:O$113) - SUMIF('(1) Detaljerte budsjetter'!$E$162:$E$182,Sensitivitet!$B$87,'(1) Detaljerte budsjetter'!O$162:O$182),))</f>
        <v>0</v>
      </c>
      <c r="Q87" s="119">
        <f>IF($C$10="OMSØKT PROSJEKT",SUMIF('(1) Detaljerte budsjetter'!$E$44:$E$94,Sensitivitet!$B$87,'(1) Detaljerte budsjetter'!P$44:P$94) + SUMIF('(1) Detaljerte budsjetter'!$E$98:$E$113,Sensitivitet!$B$87,'(1) Detaljerte budsjetter'!P$98:P$113),IF($C$10="Totalprosjektet",SUMIF('(1) Detaljerte budsjetter'!$E$44:$E$94,Sensitivitet!$B$87,'(1) Detaljerte budsjetter'!P$44:P$94) + SUMIF('(1) Detaljerte budsjetter'!$E$98:$E$113,Sensitivitet!$B$87,'(1) Detaljerte budsjetter'!P$98:P$113) - SUMIF('(1) Detaljerte budsjetter'!$E$162:$E$182,Sensitivitet!$B$87,'(1) Detaljerte budsjetter'!P$162:P$182),))</f>
        <v>0</v>
      </c>
      <c r="R87" s="119">
        <f>IF($C$10="OMSØKT PROSJEKT",SUMIF('(1) Detaljerte budsjetter'!$E$44:$E$94,Sensitivitet!$B$87,'(1) Detaljerte budsjetter'!Q$44:Q$94) + SUMIF('(1) Detaljerte budsjetter'!$E$98:$E$113,Sensitivitet!$B$87,'(1) Detaljerte budsjetter'!Q$98:Q$113),IF($C$10="Totalprosjektet",SUMIF('(1) Detaljerte budsjetter'!$E$44:$E$94,Sensitivitet!$B$87,'(1) Detaljerte budsjetter'!Q$44:Q$94) + SUMIF('(1) Detaljerte budsjetter'!$E$98:$E$113,Sensitivitet!$B$87,'(1) Detaljerte budsjetter'!Q$98:Q$113) - SUMIF('(1) Detaljerte budsjetter'!$E$162:$E$182,Sensitivitet!$B$87,'(1) Detaljerte budsjetter'!Q$162:Q$182),))</f>
        <v>0</v>
      </c>
      <c r="S87" s="119">
        <f>IF($C$10="OMSØKT PROSJEKT",SUMIF('(1) Detaljerte budsjetter'!$E$44:$E$94,Sensitivitet!$B$87,'(1) Detaljerte budsjetter'!R$44:R$94) + SUMIF('(1) Detaljerte budsjetter'!$E$98:$E$113,Sensitivitet!$B$87,'(1) Detaljerte budsjetter'!R$98:R$113),IF($C$10="Totalprosjektet",SUMIF('(1) Detaljerte budsjetter'!$E$44:$E$94,Sensitivitet!$B$87,'(1) Detaljerte budsjetter'!R$44:R$94) + SUMIF('(1) Detaljerte budsjetter'!$E$98:$E$113,Sensitivitet!$B$87,'(1) Detaljerte budsjetter'!R$98:R$113) - SUMIF('(1) Detaljerte budsjetter'!$E$162:$E$182,Sensitivitet!$B$87,'(1) Detaljerte budsjetter'!R$162:R$182),))</f>
        <v>0</v>
      </c>
      <c r="T87" s="119">
        <f>IF($C$10="OMSØKT PROSJEKT",SUMIF('(1) Detaljerte budsjetter'!$E$44:$E$94,Sensitivitet!$B$87,'(1) Detaljerte budsjetter'!S$44:S$94) + SUMIF('(1) Detaljerte budsjetter'!$E$98:$E$113,Sensitivitet!$B$87,'(1) Detaljerte budsjetter'!S$98:S$113),IF($C$10="Totalprosjektet",SUMIF('(1) Detaljerte budsjetter'!$E$44:$E$94,Sensitivitet!$B$87,'(1) Detaljerte budsjetter'!S$44:S$94) + SUMIF('(1) Detaljerte budsjetter'!$E$98:$E$113,Sensitivitet!$B$87,'(1) Detaljerte budsjetter'!S$98:S$113) - SUMIF('(1) Detaljerte budsjetter'!$E$162:$E$182,Sensitivitet!$B$87,'(1) Detaljerte budsjetter'!S$162:S$182),))</f>
        <v>0</v>
      </c>
      <c r="U87" s="119">
        <f>IF($C$10="OMSØKT PROSJEKT",SUMIF('(1) Detaljerte budsjetter'!$E$44:$E$94,Sensitivitet!$B$87,'(1) Detaljerte budsjetter'!T$44:T$94) + SUMIF('(1) Detaljerte budsjetter'!$E$98:$E$113,Sensitivitet!$B$87,'(1) Detaljerte budsjetter'!T$98:T$113),IF($C$10="Totalprosjektet",SUMIF('(1) Detaljerte budsjetter'!$E$44:$E$94,Sensitivitet!$B$87,'(1) Detaljerte budsjetter'!T$44:T$94) + SUMIF('(1) Detaljerte budsjetter'!$E$98:$E$113,Sensitivitet!$B$87,'(1) Detaljerte budsjetter'!T$98:T$113) - SUMIF('(1) Detaljerte budsjetter'!$E$162:$E$182,Sensitivitet!$B$87,'(1) Detaljerte budsjetter'!T$162:T$182),))</f>
        <v>0</v>
      </c>
      <c r="V87" s="119">
        <f>IF($C$10="OMSØKT PROSJEKT",SUMIF('(1) Detaljerte budsjetter'!$E$44:$E$94,Sensitivitet!$B$87,'(1) Detaljerte budsjetter'!U$44:U$94) + SUMIF('(1) Detaljerte budsjetter'!$E$98:$E$113,Sensitivitet!$B$87,'(1) Detaljerte budsjetter'!U$98:U$113),IF($C$10="Totalprosjektet",SUMIF('(1) Detaljerte budsjetter'!$E$44:$E$94,Sensitivitet!$B$87,'(1) Detaljerte budsjetter'!U$44:U$94) + SUMIF('(1) Detaljerte budsjetter'!$E$98:$E$113,Sensitivitet!$B$87,'(1) Detaljerte budsjetter'!U$98:U$113) - SUMIF('(1) Detaljerte budsjetter'!$E$162:$E$182,Sensitivitet!$B$87,'(1) Detaljerte budsjetter'!U$162:U$182),))</f>
        <v>0</v>
      </c>
      <c r="W87" s="119">
        <f>IF($C$10="OMSØKT PROSJEKT",SUMIF('(1) Detaljerte budsjetter'!$E$44:$E$94,Sensitivitet!$B$87,'(1) Detaljerte budsjetter'!V$44:V$94) + SUMIF('(1) Detaljerte budsjetter'!$E$98:$E$113,Sensitivitet!$B$87,'(1) Detaljerte budsjetter'!V$98:V$113),IF($C$10="Totalprosjektet",SUMIF('(1) Detaljerte budsjetter'!$E$44:$E$94,Sensitivitet!$B$87,'(1) Detaljerte budsjetter'!V$44:V$94) + SUMIF('(1) Detaljerte budsjetter'!$E$98:$E$113,Sensitivitet!$B$87,'(1) Detaljerte budsjetter'!V$98:V$113) - SUMIF('(1) Detaljerte budsjetter'!$E$162:$E$182,Sensitivitet!$B$87,'(1) Detaljerte budsjetter'!V$162:V$182),))</f>
        <v>0</v>
      </c>
      <c r="X87" s="119">
        <f>IF($C$10="OMSØKT PROSJEKT",SUMIF('(1) Detaljerte budsjetter'!$E$44:$E$94,Sensitivitet!$B$87,'(1) Detaljerte budsjetter'!W$44:W$94) + SUMIF('(1) Detaljerte budsjetter'!$E$98:$E$113,Sensitivitet!$B$87,'(1) Detaljerte budsjetter'!W$98:W$113),IF($C$10="Totalprosjektet",SUMIF('(1) Detaljerte budsjetter'!$E$44:$E$94,Sensitivitet!$B$87,'(1) Detaljerte budsjetter'!W$44:W$94) + SUMIF('(1) Detaljerte budsjetter'!$E$98:$E$113,Sensitivitet!$B$87,'(1) Detaljerte budsjetter'!W$98:W$113) - SUMIF('(1) Detaljerte budsjetter'!$E$162:$E$182,Sensitivitet!$B$87,'(1) Detaljerte budsjetter'!W$162:W$182),))</f>
        <v>0</v>
      </c>
      <c r="Y87" s="119">
        <f>IF($C$10="OMSØKT PROSJEKT",SUMIF('(1) Detaljerte budsjetter'!$E$44:$E$94,Sensitivitet!$B$87,'(1) Detaljerte budsjetter'!X$44:X$94) + SUMIF('(1) Detaljerte budsjetter'!$E$98:$E$113,Sensitivitet!$B$87,'(1) Detaljerte budsjetter'!X$98:X$113),IF($C$10="Totalprosjektet",SUMIF('(1) Detaljerte budsjetter'!$E$44:$E$94,Sensitivitet!$B$87,'(1) Detaljerte budsjetter'!X$44:X$94) + SUMIF('(1) Detaljerte budsjetter'!$E$98:$E$113,Sensitivitet!$B$87,'(1) Detaljerte budsjetter'!X$98:X$113) - SUMIF('(1) Detaljerte budsjetter'!$E$162:$E$182,Sensitivitet!$B$87,'(1) Detaljerte budsjetter'!X$162:X$182),))</f>
        <v>0</v>
      </c>
      <c r="Z87" s="119">
        <f>IF($C$10="OMSØKT PROSJEKT",SUMIF('(1) Detaljerte budsjetter'!$E$44:$E$94,Sensitivitet!$B$87,'(1) Detaljerte budsjetter'!Y$44:Y$94) + SUMIF('(1) Detaljerte budsjetter'!$E$98:$E$113,Sensitivitet!$B$87,'(1) Detaljerte budsjetter'!Y$98:Y$113),IF($C$10="Totalprosjektet",SUMIF('(1) Detaljerte budsjetter'!$E$44:$E$94,Sensitivitet!$B$87,'(1) Detaljerte budsjetter'!Y$44:Y$94) + SUMIF('(1) Detaljerte budsjetter'!$E$98:$E$113,Sensitivitet!$B$87,'(1) Detaljerte budsjetter'!Y$98:Y$113) - SUMIF('(1) Detaljerte budsjetter'!$E$162:$E$182,Sensitivitet!$B$87,'(1) Detaljerte budsjetter'!Y$162:Y$182),))</f>
        <v>0</v>
      </c>
      <c r="AA87" s="119">
        <f>IF($C$10="OMSØKT PROSJEKT",SUMIF('(1) Detaljerte budsjetter'!$E$44:$E$94,Sensitivitet!$B$87,'(1) Detaljerte budsjetter'!Z$44:Z$94) + SUMIF('(1) Detaljerte budsjetter'!$E$98:$E$113,Sensitivitet!$B$87,'(1) Detaljerte budsjetter'!Z$98:Z$113),IF($C$10="Totalprosjektet",SUMIF('(1) Detaljerte budsjetter'!$E$44:$E$94,Sensitivitet!$B$87,'(1) Detaljerte budsjetter'!Z$44:Z$94) + SUMIF('(1) Detaljerte budsjetter'!$E$98:$E$113,Sensitivitet!$B$87,'(1) Detaljerte budsjetter'!Z$98:Z$113) - SUMIF('(1) Detaljerte budsjetter'!$E$162:$E$182,Sensitivitet!$B$87,'(1) Detaljerte budsjetter'!Z$162:Z$182),))</f>
        <v>0</v>
      </c>
      <c r="AB87" s="119">
        <f>IF($C$10="OMSØKT PROSJEKT",SUMIF('(1) Detaljerte budsjetter'!$E$44:$E$94,Sensitivitet!$B$87,'(1) Detaljerte budsjetter'!AA$44:AA$94) + SUMIF('(1) Detaljerte budsjetter'!$E$98:$E$113,Sensitivitet!$B$87,'(1) Detaljerte budsjetter'!AA$98:AA$113),IF($C$10="Totalprosjektet",SUMIF('(1) Detaljerte budsjetter'!$E$44:$E$94,Sensitivitet!$B$87,'(1) Detaljerte budsjetter'!AA$44:AA$94) + SUMIF('(1) Detaljerte budsjetter'!$E$98:$E$113,Sensitivitet!$B$87,'(1) Detaljerte budsjetter'!AA$98:AA$113) - SUMIF('(1) Detaljerte budsjetter'!$E$162:$E$182,Sensitivitet!$B$87,'(1) Detaljerte budsjetter'!AA$162:AA$182),))</f>
        <v>0</v>
      </c>
      <c r="AC87" s="119">
        <f>IF($C$10="OMSØKT PROSJEKT",SUMIF('(1) Detaljerte budsjetter'!$E$44:$E$94,Sensitivitet!$B$87,'(1) Detaljerte budsjetter'!AB$44:AB$94) + SUMIF('(1) Detaljerte budsjetter'!$E$98:$E$113,Sensitivitet!$B$87,'(1) Detaljerte budsjetter'!AB$98:AB$113),IF($C$10="Totalprosjektet",SUMIF('(1) Detaljerte budsjetter'!$E$44:$E$94,Sensitivitet!$B$87,'(1) Detaljerte budsjetter'!AB$44:AB$94) + SUMIF('(1) Detaljerte budsjetter'!$E$98:$E$113,Sensitivitet!$B$87,'(1) Detaljerte budsjetter'!AB$98:AB$113) - SUMIF('(1) Detaljerte budsjetter'!$E$162:$E$182,Sensitivitet!$B$87,'(1) Detaljerte budsjetter'!AB$162:AB$182),))</f>
        <v>0</v>
      </c>
      <c r="AD87" s="119">
        <f>IF($C$10="OMSØKT PROSJEKT",SUMIF('(1) Detaljerte budsjetter'!$E$44:$E$94,Sensitivitet!$B$87,'(1) Detaljerte budsjetter'!AC$44:AC$94) + SUMIF('(1) Detaljerte budsjetter'!$E$98:$E$113,Sensitivitet!$B$87,'(1) Detaljerte budsjetter'!AC$98:AC$113),IF($C$10="Totalprosjektet",SUMIF('(1) Detaljerte budsjetter'!$E$44:$E$94,Sensitivitet!$B$87,'(1) Detaljerte budsjetter'!AC$44:AC$94) + SUMIF('(1) Detaljerte budsjetter'!$E$98:$E$113,Sensitivitet!$B$87,'(1) Detaljerte budsjetter'!AC$98:AC$113) - SUMIF('(1) Detaljerte budsjetter'!$E$162:$E$182,Sensitivitet!$B$87,'(1) Detaljerte budsjetter'!AC$162:AC$182),))</f>
        <v>0</v>
      </c>
      <c r="AE87" s="119">
        <f>IF($C$10="OMSØKT PROSJEKT",SUMIF('(1) Detaljerte budsjetter'!$E$44:$E$94,Sensitivitet!$B$87,'(1) Detaljerte budsjetter'!AD$44:AD$94) + SUMIF('(1) Detaljerte budsjetter'!$E$98:$E$113,Sensitivitet!$B$87,'(1) Detaljerte budsjetter'!AD$98:AD$113),IF($C$10="Totalprosjektet",SUMIF('(1) Detaljerte budsjetter'!$E$44:$E$94,Sensitivitet!$B$87,'(1) Detaljerte budsjetter'!AD$44:AD$94) + SUMIF('(1) Detaljerte budsjetter'!$E$98:$E$113,Sensitivitet!$B$87,'(1) Detaljerte budsjetter'!AD$98:AD$113) - SUMIF('(1) Detaljerte budsjetter'!$E$162:$E$182,Sensitivitet!$B$87,'(1) Detaljerte budsjetter'!AD$162:AD$182),))</f>
        <v>0</v>
      </c>
      <c r="AF87" s="119">
        <f>IF($C$10="OMSØKT PROSJEKT",SUMIF('(1) Detaljerte budsjetter'!$E$44:$E$94,Sensitivitet!$B$87,'(1) Detaljerte budsjetter'!AE$44:AE$94) + SUMIF('(1) Detaljerte budsjetter'!$E$98:$E$113,Sensitivitet!$B$87,'(1) Detaljerte budsjetter'!AE$98:AE$113),IF($C$10="Totalprosjektet",SUMIF('(1) Detaljerte budsjetter'!$E$44:$E$94,Sensitivitet!$B$87,'(1) Detaljerte budsjetter'!AE$44:AE$94) + SUMIF('(1) Detaljerte budsjetter'!$E$98:$E$113,Sensitivitet!$B$87,'(1) Detaljerte budsjetter'!AE$98:AE$113) - SUMIF('(1) Detaljerte budsjetter'!$E$162:$E$182,Sensitivitet!$B$87,'(1) Detaljerte budsjetter'!AE$162:AE$182),))</f>
        <v>0</v>
      </c>
      <c r="AG87" s="119">
        <f>IF($C$10="OMSØKT PROSJEKT",SUMIF('(1) Detaljerte budsjetter'!$E$44:$E$94,Sensitivitet!$B$87,'(1) Detaljerte budsjetter'!AF$44:AF$94) + SUMIF('(1) Detaljerte budsjetter'!$E$98:$E$113,Sensitivitet!$B$87,'(1) Detaljerte budsjetter'!AF$98:AF$113),IF($C$10="Totalprosjektet",SUMIF('(1) Detaljerte budsjetter'!$E$44:$E$94,Sensitivitet!$B$87,'(1) Detaljerte budsjetter'!AF$44:AF$94) + SUMIF('(1) Detaljerte budsjetter'!$E$98:$E$113,Sensitivitet!$B$87,'(1) Detaljerte budsjetter'!AF$98:AF$113) - SUMIF('(1) Detaljerte budsjetter'!$E$162:$E$182,Sensitivitet!$B$87,'(1) Detaljerte budsjetter'!AF$162:AF$182),))</f>
        <v>0</v>
      </c>
      <c r="AH87" s="119">
        <f>IF($C$10="OMSØKT PROSJEKT",SUMIF('(1) Detaljerte budsjetter'!$E$44:$E$94,Sensitivitet!$B$87,'(1) Detaljerte budsjetter'!AG$44:AG$94) + SUMIF('(1) Detaljerte budsjetter'!$E$98:$E$113,Sensitivitet!$B$87,'(1) Detaljerte budsjetter'!AG$98:AG$113),IF($C$10="Totalprosjektet",SUMIF('(1) Detaljerte budsjetter'!$E$44:$E$94,Sensitivitet!$B$87,'(1) Detaljerte budsjetter'!AG$44:AG$94) + SUMIF('(1) Detaljerte budsjetter'!$E$98:$E$113,Sensitivitet!$B$87,'(1) Detaljerte budsjetter'!AG$98:AG$113) - SUMIF('(1) Detaljerte budsjetter'!$E$162:$E$182,Sensitivitet!$B$87,'(1) Detaljerte budsjetter'!AG$162:AG$182),))</f>
        <v>0</v>
      </c>
      <c r="AI87" s="119">
        <f>IF($C$10="OMSØKT PROSJEKT",SUMIF('(1) Detaljerte budsjetter'!$E$44:$E$94,Sensitivitet!$B$87,'(1) Detaljerte budsjetter'!AH$44:AH$94) + SUMIF('(1) Detaljerte budsjetter'!$E$98:$E$113,Sensitivitet!$B$87,'(1) Detaljerte budsjetter'!AH$98:AH$113),IF($C$10="Totalprosjektet",SUMIF('(1) Detaljerte budsjetter'!$E$44:$E$94,Sensitivitet!$B$87,'(1) Detaljerte budsjetter'!AH$44:AH$94) + SUMIF('(1) Detaljerte budsjetter'!$E$98:$E$113,Sensitivitet!$B$87,'(1) Detaljerte budsjetter'!AH$98:AH$113) - SUMIF('(1) Detaljerte budsjetter'!$E$162:$E$182,Sensitivitet!$B$87,'(1) Detaljerte budsjetter'!AH$162:AH$182),))</f>
        <v>0</v>
      </c>
      <c r="AJ87" s="119">
        <f>IF($C$10="OMSØKT PROSJEKT",SUMIF('(1) Detaljerte budsjetter'!$E$44:$E$94,Sensitivitet!$B$87,'(1) Detaljerte budsjetter'!AI$44:AI$94) + SUMIF('(1) Detaljerte budsjetter'!$E$98:$E$113,Sensitivitet!$B$87,'(1) Detaljerte budsjetter'!AI$98:AI$113),IF($C$10="Totalprosjektet",SUMIF('(1) Detaljerte budsjetter'!$E$44:$E$94,Sensitivitet!$B$87,'(1) Detaljerte budsjetter'!AI$44:AI$94) + SUMIF('(1) Detaljerte budsjetter'!$E$98:$E$113,Sensitivitet!$B$87,'(1) Detaljerte budsjetter'!AI$98:AI$113) - SUMIF('(1) Detaljerte budsjetter'!$E$162:$E$182,Sensitivitet!$B$87,'(1) Detaljerte budsjetter'!AI$162:AI$182),))</f>
        <v>0</v>
      </c>
      <c r="AK87" s="119">
        <f>IF($C$10="OMSØKT PROSJEKT",SUMIF('(1) Detaljerte budsjetter'!$E$44:$E$94,Sensitivitet!$B$87,'(1) Detaljerte budsjetter'!AJ$44:AJ$94) + SUMIF('(1) Detaljerte budsjetter'!$E$98:$E$113,Sensitivitet!$B$87,'(1) Detaljerte budsjetter'!AJ$98:AJ$113),IF($C$10="Totalprosjektet",SUMIF('(1) Detaljerte budsjetter'!$E$44:$E$94,Sensitivitet!$B$87,'(1) Detaljerte budsjetter'!AJ$44:AJ$94) + SUMIF('(1) Detaljerte budsjetter'!$E$98:$E$113,Sensitivitet!$B$87,'(1) Detaljerte budsjetter'!AJ$98:AJ$113) - SUMIF('(1) Detaljerte budsjetter'!$E$162:$E$182,Sensitivitet!$B$87,'(1) Detaljerte budsjetter'!AJ$162:AJ$182),))</f>
        <v>0</v>
      </c>
      <c r="AL87" s="119">
        <f>IF($C$10="OMSØKT PROSJEKT",SUMIF('(1) Detaljerte budsjetter'!$E$44:$E$94,Sensitivitet!$B$87,'(1) Detaljerte budsjetter'!AK$44:AK$94) + SUMIF('(1) Detaljerte budsjetter'!$E$98:$E$113,Sensitivitet!$B$87,'(1) Detaljerte budsjetter'!AK$98:AK$113),IF($C$10="Totalprosjektet",SUMIF('(1) Detaljerte budsjetter'!$E$44:$E$94,Sensitivitet!$B$87,'(1) Detaljerte budsjetter'!AK$44:AK$94) + SUMIF('(1) Detaljerte budsjetter'!$E$98:$E$113,Sensitivitet!$B$87,'(1) Detaljerte budsjetter'!AK$98:AK$113) - SUMIF('(1) Detaljerte budsjetter'!$E$162:$E$182,Sensitivitet!$B$87,'(1) Detaljerte budsjetter'!AK$162:AK$182),))</f>
        <v>0</v>
      </c>
      <c r="AM87" s="119">
        <f>IF($C$10="OMSØKT PROSJEKT",SUMIF('(1) Detaljerte budsjetter'!$E$44:$E$94,Sensitivitet!$B$87,'(1) Detaljerte budsjetter'!AL$44:AL$94) + SUMIF('(1) Detaljerte budsjetter'!$E$98:$E$113,Sensitivitet!$B$87,'(1) Detaljerte budsjetter'!AL$98:AL$113),IF($C$10="Totalprosjektet",SUMIF('(1) Detaljerte budsjetter'!$E$44:$E$94,Sensitivitet!$B$87,'(1) Detaljerte budsjetter'!AL$44:AL$94) + SUMIF('(1) Detaljerte budsjetter'!$E$98:$E$113,Sensitivitet!$B$87,'(1) Detaljerte budsjetter'!AL$98:AL$113) - SUMIF('(1) Detaljerte budsjetter'!$E$162:$E$182,Sensitivitet!$B$87,'(1) Detaljerte budsjetter'!AL$162:AL$182),))</f>
        <v>0</v>
      </c>
      <c r="AN87" s="119">
        <f>IF($C$10="OMSØKT PROSJEKT",SUMIF('(1) Detaljerte budsjetter'!$E$44:$E$94,Sensitivitet!$B$87,'(1) Detaljerte budsjetter'!AM$44:AM$94) + SUMIF('(1) Detaljerte budsjetter'!$E$98:$E$113,Sensitivitet!$B$87,'(1) Detaljerte budsjetter'!AM$98:AM$113),IF($C$10="Totalprosjektet",SUMIF('(1) Detaljerte budsjetter'!$E$44:$E$94,Sensitivitet!$B$87,'(1) Detaljerte budsjetter'!AM$44:AM$94) + SUMIF('(1) Detaljerte budsjetter'!$E$98:$E$113,Sensitivitet!$B$87,'(1) Detaljerte budsjetter'!AM$98:AM$113) - SUMIF('(1) Detaljerte budsjetter'!$E$162:$E$182,Sensitivitet!$B$87,'(1) Detaljerte budsjetter'!AM$162:AM$182),))</f>
        <v>0</v>
      </c>
      <c r="AO87" s="119">
        <f>IF($C$10="OMSØKT PROSJEKT",SUMIF('(1) Detaljerte budsjetter'!$E$44:$E$94,Sensitivitet!$B$87,'(1) Detaljerte budsjetter'!AN$44:AN$94) + SUMIF('(1) Detaljerte budsjetter'!$E$98:$E$113,Sensitivitet!$B$87,'(1) Detaljerte budsjetter'!AN$98:AN$113),IF($C$10="Totalprosjektet",SUMIF('(1) Detaljerte budsjetter'!$E$44:$E$94,Sensitivitet!$B$87,'(1) Detaljerte budsjetter'!AN$44:AN$94) + SUMIF('(1) Detaljerte budsjetter'!$E$98:$E$113,Sensitivitet!$B$87,'(1) Detaljerte budsjetter'!AN$98:AN$113) - SUMIF('(1) Detaljerte budsjetter'!$E$162:$E$182,Sensitivitet!$B$87,'(1) Detaljerte budsjetter'!AN$162:AN$182),))</f>
        <v>0</v>
      </c>
      <c r="AP87" s="119">
        <f>IF($C$10="OMSØKT PROSJEKT",SUMIF('(1) Detaljerte budsjetter'!$E$44:$E$94,Sensitivitet!$B$87,'(1) Detaljerte budsjetter'!AO$44:AO$94) + SUMIF('(1) Detaljerte budsjetter'!$E$98:$E$113,Sensitivitet!$B$87,'(1) Detaljerte budsjetter'!AO$98:AO$113),IF($C$10="Totalprosjektet",SUMIF('(1) Detaljerte budsjetter'!$E$44:$E$94,Sensitivitet!$B$87,'(1) Detaljerte budsjetter'!AO$44:AO$94) + SUMIF('(1) Detaljerte budsjetter'!$E$98:$E$113,Sensitivitet!$B$87,'(1) Detaljerte budsjetter'!AO$98:AO$113) - SUMIF('(1) Detaljerte budsjetter'!$E$162:$E$182,Sensitivitet!$B$87,'(1) Detaljerte budsjetter'!AO$162:AO$182),))</f>
        <v>0</v>
      </c>
      <c r="AQ87" s="119">
        <f>IF($C$10="OMSØKT PROSJEKT",SUMIF('(1) Detaljerte budsjetter'!$E$44:$E$94,Sensitivitet!$B$87,'(1) Detaljerte budsjetter'!AP$44:AP$94) + SUMIF('(1) Detaljerte budsjetter'!$E$98:$E$113,Sensitivitet!$B$87,'(1) Detaljerte budsjetter'!AP$98:AP$113),IF($C$10="Totalprosjektet",SUMIF('(1) Detaljerte budsjetter'!$E$44:$E$94,Sensitivitet!$B$87,'(1) Detaljerte budsjetter'!AP$44:AP$94) + SUMIF('(1) Detaljerte budsjetter'!$E$98:$E$113,Sensitivitet!$B$87,'(1) Detaljerte budsjetter'!AP$98:AP$113) - SUMIF('(1) Detaljerte budsjetter'!$E$162:$E$182,Sensitivitet!$B$87,'(1) Detaljerte budsjetter'!AP$162:AP$182),))</f>
        <v>0</v>
      </c>
      <c r="AR87" s="119">
        <f>IF($C$10="OMSØKT PROSJEKT",SUMIF('(1) Detaljerte budsjetter'!$E$44:$E$94,Sensitivitet!$B$87,'(1) Detaljerte budsjetter'!AQ$44:AQ$94) + SUMIF('(1) Detaljerte budsjetter'!$E$98:$E$113,Sensitivitet!$B$87,'(1) Detaljerte budsjetter'!AQ$98:AQ$113),IF($C$10="Totalprosjektet",SUMIF('(1) Detaljerte budsjetter'!$E$44:$E$94,Sensitivitet!$B$87,'(1) Detaljerte budsjetter'!AQ$44:AQ$94) + SUMIF('(1) Detaljerte budsjetter'!$E$98:$E$113,Sensitivitet!$B$87,'(1) Detaljerte budsjetter'!AQ$98:AQ$113) - SUMIF('(1) Detaljerte budsjetter'!$E$162:$E$182,Sensitivitet!$B$87,'(1) Detaljerte budsjetter'!AQ$162:AQ$182),))</f>
        <v>0</v>
      </c>
      <c r="AS87" s="119">
        <f>IF($C$10="OMSØKT PROSJEKT",SUMIF('(1) Detaljerte budsjetter'!$E$44:$E$94,Sensitivitet!$B$87,'(1) Detaljerte budsjetter'!AR$44:AR$94) + SUMIF('(1) Detaljerte budsjetter'!$E$98:$E$113,Sensitivitet!$B$87,'(1) Detaljerte budsjetter'!AR$98:AR$113),IF($C$10="Totalprosjektet",SUMIF('(1) Detaljerte budsjetter'!$E$44:$E$94,Sensitivitet!$B$87,'(1) Detaljerte budsjetter'!AR$44:AR$94) + SUMIF('(1) Detaljerte budsjetter'!$E$98:$E$113,Sensitivitet!$B$87,'(1) Detaljerte budsjetter'!AR$98:AR$113) - SUMIF('(1) Detaljerte budsjetter'!$E$162:$E$182,Sensitivitet!$B$87,'(1) Detaljerte budsjetter'!AR$162:AR$182),))</f>
        <v>0</v>
      </c>
      <c r="AT87" s="119">
        <f>IF($C$10="OMSØKT PROSJEKT",SUMIF('(1) Detaljerte budsjetter'!$E$44:$E$94,Sensitivitet!$B$87,'(1) Detaljerte budsjetter'!AS$44:AS$94) + SUMIF('(1) Detaljerte budsjetter'!$E$98:$E$113,Sensitivitet!$B$87,'(1) Detaljerte budsjetter'!AS$98:AS$113),IF($C$10="Totalprosjektet",SUMIF('(1) Detaljerte budsjetter'!$E$44:$E$94,Sensitivitet!$B$87,'(1) Detaljerte budsjetter'!AS$44:AS$94) + SUMIF('(1) Detaljerte budsjetter'!$E$98:$E$113,Sensitivitet!$B$87,'(1) Detaljerte budsjetter'!AS$98:AS$113) - SUMIF('(1) Detaljerte budsjetter'!$E$162:$E$182,Sensitivitet!$B$87,'(1) Detaljerte budsjetter'!AS$162:AS$182),))</f>
        <v>0</v>
      </c>
      <c r="AU87" s="119">
        <f>IF($C$10="OMSØKT PROSJEKT",SUMIF('(1) Detaljerte budsjetter'!$E$44:$E$94,Sensitivitet!$B$87,'(1) Detaljerte budsjetter'!AT$44:AT$94) + SUMIF('(1) Detaljerte budsjetter'!$E$98:$E$113,Sensitivitet!$B$87,'(1) Detaljerte budsjetter'!AT$98:AT$113),IF($C$10="Totalprosjektet",SUMIF('(1) Detaljerte budsjetter'!$E$44:$E$94,Sensitivitet!$B$87,'(1) Detaljerte budsjetter'!AT$44:AT$94) + SUMIF('(1) Detaljerte budsjetter'!$E$98:$E$113,Sensitivitet!$B$87,'(1) Detaljerte budsjetter'!AT$98:AT$113) - SUMIF('(1) Detaljerte budsjetter'!$E$162:$E$182,Sensitivitet!$B$87,'(1) Detaljerte budsjetter'!AT$162:AT$182),))</f>
        <v>0</v>
      </c>
      <c r="AV87" s="119">
        <f>IF($C$10="OMSØKT PROSJEKT",SUMIF('(1) Detaljerte budsjetter'!$E$44:$E$94,Sensitivitet!$B$87,'(1) Detaljerte budsjetter'!AU$44:AU$94) + SUMIF('(1) Detaljerte budsjetter'!$E$98:$E$113,Sensitivitet!$B$87,'(1) Detaljerte budsjetter'!AU$98:AU$113),IF($C$10="Totalprosjektet",SUMIF('(1) Detaljerte budsjetter'!$E$44:$E$94,Sensitivitet!$B$87,'(1) Detaljerte budsjetter'!AU$44:AU$94) + SUMIF('(1) Detaljerte budsjetter'!$E$98:$E$113,Sensitivitet!$B$87,'(1) Detaljerte budsjetter'!AU$98:AU$113) - SUMIF('(1) Detaljerte budsjetter'!$E$162:$E$182,Sensitivitet!$B$87,'(1) Detaljerte budsjetter'!AU$162:AU$182),))</f>
        <v>0</v>
      </c>
    </row>
    <row r="88" spans="2:48" x14ac:dyDescent="0.25">
      <c r="B88" s="23"/>
      <c r="C88" s="120" t="s">
        <v>138</v>
      </c>
      <c r="D88" s="121" t="s">
        <v>139</v>
      </c>
      <c r="E88" s="122">
        <f>$C$13</f>
        <v>0</v>
      </c>
      <c r="G88" s="56">
        <v>11</v>
      </c>
      <c r="I88" s="119">
        <f>I87*(1+$E$88)</f>
        <v>0</v>
      </c>
      <c r="J88" s="119">
        <f t="shared" ref="J88:AV88" si="21">J87*(1+$E$88)</f>
        <v>0</v>
      </c>
      <c r="K88" s="119">
        <f t="shared" si="21"/>
        <v>0</v>
      </c>
      <c r="L88" s="119">
        <f t="shared" si="21"/>
        <v>0</v>
      </c>
      <c r="M88" s="119">
        <f t="shared" si="21"/>
        <v>0</v>
      </c>
      <c r="N88" s="119">
        <f t="shared" si="21"/>
        <v>0</v>
      </c>
      <c r="O88" s="119">
        <f t="shared" si="21"/>
        <v>0</v>
      </c>
      <c r="P88" s="119">
        <f t="shared" si="21"/>
        <v>0</v>
      </c>
      <c r="Q88" s="119">
        <f t="shared" si="21"/>
        <v>0</v>
      </c>
      <c r="R88" s="119">
        <f t="shared" si="21"/>
        <v>0</v>
      </c>
      <c r="S88" s="119">
        <f t="shared" si="21"/>
        <v>0</v>
      </c>
      <c r="T88" s="119">
        <f t="shared" si="21"/>
        <v>0</v>
      </c>
      <c r="U88" s="119">
        <f t="shared" si="21"/>
        <v>0</v>
      </c>
      <c r="V88" s="119">
        <f t="shared" si="21"/>
        <v>0</v>
      </c>
      <c r="W88" s="119">
        <f t="shared" si="21"/>
        <v>0</v>
      </c>
      <c r="X88" s="119">
        <f t="shared" si="21"/>
        <v>0</v>
      </c>
      <c r="Y88" s="119">
        <f t="shared" si="21"/>
        <v>0</v>
      </c>
      <c r="Z88" s="119">
        <f t="shared" si="21"/>
        <v>0</v>
      </c>
      <c r="AA88" s="119">
        <f t="shared" si="21"/>
        <v>0</v>
      </c>
      <c r="AB88" s="119">
        <f t="shared" si="21"/>
        <v>0</v>
      </c>
      <c r="AC88" s="119">
        <f t="shared" si="21"/>
        <v>0</v>
      </c>
      <c r="AD88" s="119">
        <f t="shared" si="21"/>
        <v>0</v>
      </c>
      <c r="AE88" s="119">
        <f t="shared" si="21"/>
        <v>0</v>
      </c>
      <c r="AF88" s="119">
        <f t="shared" si="21"/>
        <v>0</v>
      </c>
      <c r="AG88" s="119">
        <f t="shared" si="21"/>
        <v>0</v>
      </c>
      <c r="AH88" s="119">
        <f t="shared" si="21"/>
        <v>0</v>
      </c>
      <c r="AI88" s="119">
        <f t="shared" si="21"/>
        <v>0</v>
      </c>
      <c r="AJ88" s="119">
        <f t="shared" si="21"/>
        <v>0</v>
      </c>
      <c r="AK88" s="119">
        <f t="shared" si="21"/>
        <v>0</v>
      </c>
      <c r="AL88" s="119">
        <f t="shared" si="21"/>
        <v>0</v>
      </c>
      <c r="AM88" s="119">
        <f t="shared" si="21"/>
        <v>0</v>
      </c>
      <c r="AN88" s="119">
        <f t="shared" si="21"/>
        <v>0</v>
      </c>
      <c r="AO88" s="119">
        <f t="shared" si="21"/>
        <v>0</v>
      </c>
      <c r="AP88" s="119">
        <f t="shared" si="21"/>
        <v>0</v>
      </c>
      <c r="AQ88" s="119">
        <f t="shared" si="21"/>
        <v>0</v>
      </c>
      <c r="AR88" s="119">
        <f t="shared" si="21"/>
        <v>0</v>
      </c>
      <c r="AS88" s="119">
        <f t="shared" si="21"/>
        <v>0</v>
      </c>
      <c r="AT88" s="119">
        <f t="shared" si="21"/>
        <v>0</v>
      </c>
      <c r="AU88" s="119">
        <f t="shared" si="21"/>
        <v>0</v>
      </c>
      <c r="AV88" s="119">
        <f t="shared" si="21"/>
        <v>0</v>
      </c>
    </row>
    <row r="89" spans="2:48" x14ac:dyDescent="0.25">
      <c r="B89" s="23"/>
      <c r="C89" s="123" t="s">
        <v>140</v>
      </c>
      <c r="D89" s="121" t="s">
        <v>139</v>
      </c>
      <c r="E89" s="124"/>
      <c r="G89" s="56" t="s">
        <v>140</v>
      </c>
      <c r="I89" s="119">
        <f>I87*(1+$E$89)</f>
        <v>0</v>
      </c>
      <c r="J89" s="119">
        <f t="shared" ref="J89:AV89" si="22">J87*(1+$E$89)</f>
        <v>0</v>
      </c>
      <c r="K89" s="119">
        <f t="shared" si="22"/>
        <v>0</v>
      </c>
      <c r="L89" s="119">
        <f t="shared" si="22"/>
        <v>0</v>
      </c>
      <c r="M89" s="119">
        <f t="shared" si="22"/>
        <v>0</v>
      </c>
      <c r="N89" s="119">
        <f t="shared" si="22"/>
        <v>0</v>
      </c>
      <c r="O89" s="119">
        <f t="shared" si="22"/>
        <v>0</v>
      </c>
      <c r="P89" s="119">
        <f t="shared" si="22"/>
        <v>0</v>
      </c>
      <c r="Q89" s="119">
        <f t="shared" si="22"/>
        <v>0</v>
      </c>
      <c r="R89" s="119">
        <f t="shared" si="22"/>
        <v>0</v>
      </c>
      <c r="S89" s="119">
        <f t="shared" si="22"/>
        <v>0</v>
      </c>
      <c r="T89" s="119">
        <f t="shared" si="22"/>
        <v>0</v>
      </c>
      <c r="U89" s="119">
        <f t="shared" si="22"/>
        <v>0</v>
      </c>
      <c r="V89" s="119">
        <f t="shared" si="22"/>
        <v>0</v>
      </c>
      <c r="W89" s="119">
        <f t="shared" si="22"/>
        <v>0</v>
      </c>
      <c r="X89" s="119">
        <f t="shared" si="22"/>
        <v>0</v>
      </c>
      <c r="Y89" s="119">
        <f t="shared" si="22"/>
        <v>0</v>
      </c>
      <c r="Z89" s="119">
        <f t="shared" si="22"/>
        <v>0</v>
      </c>
      <c r="AA89" s="119">
        <f t="shared" si="22"/>
        <v>0</v>
      </c>
      <c r="AB89" s="119">
        <f t="shared" si="22"/>
        <v>0</v>
      </c>
      <c r="AC89" s="119">
        <f t="shared" si="22"/>
        <v>0</v>
      </c>
      <c r="AD89" s="119">
        <f t="shared" si="22"/>
        <v>0</v>
      </c>
      <c r="AE89" s="119">
        <f t="shared" si="22"/>
        <v>0</v>
      </c>
      <c r="AF89" s="119">
        <f t="shared" si="22"/>
        <v>0</v>
      </c>
      <c r="AG89" s="119">
        <f t="shared" si="22"/>
        <v>0</v>
      </c>
      <c r="AH89" s="119">
        <f t="shared" si="22"/>
        <v>0</v>
      </c>
      <c r="AI89" s="119">
        <f t="shared" si="22"/>
        <v>0</v>
      </c>
      <c r="AJ89" s="119">
        <f t="shared" si="22"/>
        <v>0</v>
      </c>
      <c r="AK89" s="119">
        <f t="shared" si="22"/>
        <v>0</v>
      </c>
      <c r="AL89" s="119">
        <f t="shared" si="22"/>
        <v>0</v>
      </c>
      <c r="AM89" s="119">
        <f t="shared" si="22"/>
        <v>0</v>
      </c>
      <c r="AN89" s="119">
        <f t="shared" si="22"/>
        <v>0</v>
      </c>
      <c r="AO89" s="119">
        <f t="shared" si="22"/>
        <v>0</v>
      </c>
      <c r="AP89" s="119">
        <f t="shared" si="22"/>
        <v>0</v>
      </c>
      <c r="AQ89" s="119">
        <f t="shared" si="22"/>
        <v>0</v>
      </c>
      <c r="AR89" s="119">
        <f t="shared" si="22"/>
        <v>0</v>
      </c>
      <c r="AS89" s="119">
        <f t="shared" si="22"/>
        <v>0</v>
      </c>
      <c r="AT89" s="119">
        <f t="shared" si="22"/>
        <v>0</v>
      </c>
      <c r="AU89" s="119">
        <f t="shared" si="22"/>
        <v>0</v>
      </c>
      <c r="AV89" s="119">
        <f t="shared" si="22"/>
        <v>0</v>
      </c>
    </row>
    <row r="90" spans="2:48" x14ac:dyDescent="0.25">
      <c r="B90" s="23"/>
      <c r="D90" s="121"/>
      <c r="G90" s="56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2:48" x14ac:dyDescent="0.25">
      <c r="B91" s="117" t="s">
        <v>74</v>
      </c>
      <c r="C91" s="118" t="s">
        <v>137</v>
      </c>
      <c r="D91" s="125"/>
      <c r="E91" s="9"/>
      <c r="F91" s="9"/>
      <c r="G91" s="126"/>
      <c r="I91" s="119">
        <f>IF($C$10="OMSØKT PROSJEKT",SUMIF('(1) Detaljerte budsjetter'!$E$44:$E$94,Sensitivitet!$B$91,'(1) Detaljerte budsjetter'!H$44:H$94) + SUMIF('(1) Detaljerte budsjetter'!$E$98:$E$113,Sensitivitet!$B$91,'(1) Detaljerte budsjetter'!H$98:H$113),IF($C$10="Totalprosjektet",SUMIF('(1) Detaljerte budsjetter'!$E$44:$E$94,Sensitivitet!$B$91,'(1) Detaljerte budsjetter'!H$44:H$94) + SUMIF('(1) Detaljerte budsjetter'!$E$98:$E$113,Sensitivitet!$B$91,'(1) Detaljerte budsjetter'!H$98:H$113) - SUMIF('(1) Detaljerte budsjetter'!$E$162:$E$182,Sensitivitet!$B$91,'(1) Detaljerte budsjetter'!H$162:H$182),))</f>
        <v>0</v>
      </c>
      <c r="J91" s="119">
        <f>IF($C$10="OMSØKT PROSJEKT",SUMIF('(1) Detaljerte budsjetter'!$E$44:$E$94,Sensitivitet!$B$91,'(1) Detaljerte budsjetter'!I$44:I$94) + SUMIF('(1) Detaljerte budsjetter'!$E$98:$E$113,Sensitivitet!$B$91,'(1) Detaljerte budsjetter'!I$98:I$113),IF($C$10="Totalprosjektet",SUMIF('(1) Detaljerte budsjetter'!$E$44:$E$94,Sensitivitet!$B$91,'(1) Detaljerte budsjetter'!I$44:I$94) + SUMIF('(1) Detaljerte budsjetter'!$E$98:$E$113,Sensitivitet!$B$91,'(1) Detaljerte budsjetter'!I$98:I$113) - SUMIF('(1) Detaljerte budsjetter'!$E$162:$E$182,Sensitivitet!$B$91,'(1) Detaljerte budsjetter'!I$162:I$182),))</f>
        <v>0</v>
      </c>
      <c r="K91" s="119">
        <f>IF($C$10="OMSØKT PROSJEKT",SUMIF('(1) Detaljerte budsjetter'!$E$44:$E$94,Sensitivitet!$B$91,'(1) Detaljerte budsjetter'!J$44:J$94) + SUMIF('(1) Detaljerte budsjetter'!$E$98:$E$113,Sensitivitet!$B$91,'(1) Detaljerte budsjetter'!J$98:J$113),IF($C$10="Totalprosjektet",SUMIF('(1) Detaljerte budsjetter'!$E$44:$E$94,Sensitivitet!$B$91,'(1) Detaljerte budsjetter'!J$44:J$94) + SUMIF('(1) Detaljerte budsjetter'!$E$98:$E$113,Sensitivitet!$B$91,'(1) Detaljerte budsjetter'!J$98:J$113) - SUMIF('(1) Detaljerte budsjetter'!$E$162:$E$182,Sensitivitet!$B$91,'(1) Detaljerte budsjetter'!J$162:J$182),))</f>
        <v>0</v>
      </c>
      <c r="L91" s="119">
        <f>IF($C$10="OMSØKT PROSJEKT",SUMIF('(1) Detaljerte budsjetter'!$E$44:$E$94,Sensitivitet!$B$91,'(1) Detaljerte budsjetter'!K$44:K$94) + SUMIF('(1) Detaljerte budsjetter'!$E$98:$E$113,Sensitivitet!$B$91,'(1) Detaljerte budsjetter'!K$98:K$113),IF($C$10="Totalprosjektet",SUMIF('(1) Detaljerte budsjetter'!$E$44:$E$94,Sensitivitet!$B$91,'(1) Detaljerte budsjetter'!K$44:K$94) + SUMIF('(1) Detaljerte budsjetter'!$E$98:$E$113,Sensitivitet!$B$91,'(1) Detaljerte budsjetter'!K$98:K$113) - SUMIF('(1) Detaljerte budsjetter'!$E$162:$E$182,Sensitivitet!$B$91,'(1) Detaljerte budsjetter'!K$162:K$182),))</f>
        <v>0</v>
      </c>
      <c r="M91" s="119">
        <f>IF($C$10="OMSØKT PROSJEKT",SUMIF('(1) Detaljerte budsjetter'!$E$44:$E$94,Sensitivitet!$B$91,'(1) Detaljerte budsjetter'!L$44:L$94) + SUMIF('(1) Detaljerte budsjetter'!$E$98:$E$113,Sensitivitet!$B$91,'(1) Detaljerte budsjetter'!L$98:L$113),IF($C$10="Totalprosjektet",SUMIF('(1) Detaljerte budsjetter'!$E$44:$E$94,Sensitivitet!$B$91,'(1) Detaljerte budsjetter'!L$44:L$94) + SUMIF('(1) Detaljerte budsjetter'!$E$98:$E$113,Sensitivitet!$B$91,'(1) Detaljerte budsjetter'!L$98:L$113) - SUMIF('(1) Detaljerte budsjetter'!$E$162:$E$182,Sensitivitet!$B$91,'(1) Detaljerte budsjetter'!L$162:L$182),))</f>
        <v>0</v>
      </c>
      <c r="N91" s="119">
        <f>IF($C$10="OMSØKT PROSJEKT",SUMIF('(1) Detaljerte budsjetter'!$E$44:$E$94,Sensitivitet!$B$91,'(1) Detaljerte budsjetter'!M$44:M$94) + SUMIF('(1) Detaljerte budsjetter'!$E$98:$E$113,Sensitivitet!$B$91,'(1) Detaljerte budsjetter'!M$98:M$113),IF($C$10="Totalprosjektet",SUMIF('(1) Detaljerte budsjetter'!$E$44:$E$94,Sensitivitet!$B$91,'(1) Detaljerte budsjetter'!M$44:M$94) + SUMIF('(1) Detaljerte budsjetter'!$E$98:$E$113,Sensitivitet!$B$91,'(1) Detaljerte budsjetter'!M$98:M$113) - SUMIF('(1) Detaljerte budsjetter'!$E$162:$E$182,Sensitivitet!$B$91,'(1) Detaljerte budsjetter'!M$162:M$182),))</f>
        <v>0</v>
      </c>
      <c r="O91" s="119">
        <f>IF($C$10="OMSØKT PROSJEKT",SUMIF('(1) Detaljerte budsjetter'!$E$44:$E$94,Sensitivitet!$B$91,'(1) Detaljerte budsjetter'!N$44:N$94) + SUMIF('(1) Detaljerte budsjetter'!$E$98:$E$113,Sensitivitet!$B$91,'(1) Detaljerte budsjetter'!N$98:N$113),IF($C$10="Totalprosjektet",SUMIF('(1) Detaljerte budsjetter'!$E$44:$E$94,Sensitivitet!$B$91,'(1) Detaljerte budsjetter'!N$44:N$94) + SUMIF('(1) Detaljerte budsjetter'!$E$98:$E$113,Sensitivitet!$B$91,'(1) Detaljerte budsjetter'!N$98:N$113) - SUMIF('(1) Detaljerte budsjetter'!$E$162:$E$182,Sensitivitet!$B$91,'(1) Detaljerte budsjetter'!N$162:N$182),))</f>
        <v>0</v>
      </c>
      <c r="P91" s="119">
        <f>IF($C$10="OMSØKT PROSJEKT",SUMIF('(1) Detaljerte budsjetter'!$E$44:$E$94,Sensitivitet!$B$91,'(1) Detaljerte budsjetter'!O$44:O$94) + SUMIF('(1) Detaljerte budsjetter'!$E$98:$E$113,Sensitivitet!$B$91,'(1) Detaljerte budsjetter'!O$98:O$113),IF($C$10="Totalprosjektet",SUMIF('(1) Detaljerte budsjetter'!$E$44:$E$94,Sensitivitet!$B$91,'(1) Detaljerte budsjetter'!O$44:O$94) + SUMIF('(1) Detaljerte budsjetter'!$E$98:$E$113,Sensitivitet!$B$91,'(1) Detaljerte budsjetter'!O$98:O$113) - SUMIF('(1) Detaljerte budsjetter'!$E$162:$E$182,Sensitivitet!$B$91,'(1) Detaljerte budsjetter'!O$162:O$182),))</f>
        <v>0</v>
      </c>
      <c r="Q91" s="119">
        <f>IF($C$10="OMSØKT PROSJEKT",SUMIF('(1) Detaljerte budsjetter'!$E$44:$E$94,Sensitivitet!$B$91,'(1) Detaljerte budsjetter'!P$44:P$94) + SUMIF('(1) Detaljerte budsjetter'!$E$98:$E$113,Sensitivitet!$B$91,'(1) Detaljerte budsjetter'!P$98:P$113),IF($C$10="Totalprosjektet",SUMIF('(1) Detaljerte budsjetter'!$E$44:$E$94,Sensitivitet!$B$91,'(1) Detaljerte budsjetter'!P$44:P$94) + SUMIF('(1) Detaljerte budsjetter'!$E$98:$E$113,Sensitivitet!$B$91,'(1) Detaljerte budsjetter'!P$98:P$113) - SUMIF('(1) Detaljerte budsjetter'!$E$162:$E$182,Sensitivitet!$B$91,'(1) Detaljerte budsjetter'!P$162:P$182),))</f>
        <v>0</v>
      </c>
      <c r="R91" s="119">
        <f>IF($C$10="OMSØKT PROSJEKT",SUMIF('(1) Detaljerte budsjetter'!$E$44:$E$94,Sensitivitet!$B$91,'(1) Detaljerte budsjetter'!Q$44:Q$94) + SUMIF('(1) Detaljerte budsjetter'!$E$98:$E$113,Sensitivitet!$B$91,'(1) Detaljerte budsjetter'!Q$98:Q$113),IF($C$10="Totalprosjektet",SUMIF('(1) Detaljerte budsjetter'!$E$44:$E$94,Sensitivitet!$B$91,'(1) Detaljerte budsjetter'!Q$44:Q$94) + SUMIF('(1) Detaljerte budsjetter'!$E$98:$E$113,Sensitivitet!$B$91,'(1) Detaljerte budsjetter'!Q$98:Q$113) - SUMIF('(1) Detaljerte budsjetter'!$E$162:$E$182,Sensitivitet!$B$91,'(1) Detaljerte budsjetter'!Q$162:Q$182),))</f>
        <v>0</v>
      </c>
      <c r="S91" s="119">
        <f>IF($C$10="OMSØKT PROSJEKT",SUMIF('(1) Detaljerte budsjetter'!$E$44:$E$94,Sensitivitet!$B$91,'(1) Detaljerte budsjetter'!R$44:R$94) + SUMIF('(1) Detaljerte budsjetter'!$E$98:$E$113,Sensitivitet!$B$91,'(1) Detaljerte budsjetter'!R$98:R$113),IF($C$10="Totalprosjektet",SUMIF('(1) Detaljerte budsjetter'!$E$44:$E$94,Sensitivitet!$B$91,'(1) Detaljerte budsjetter'!R$44:R$94) + SUMIF('(1) Detaljerte budsjetter'!$E$98:$E$113,Sensitivitet!$B$91,'(1) Detaljerte budsjetter'!R$98:R$113) - SUMIF('(1) Detaljerte budsjetter'!$E$162:$E$182,Sensitivitet!$B$91,'(1) Detaljerte budsjetter'!R$162:R$182),))</f>
        <v>0</v>
      </c>
      <c r="T91" s="119">
        <f>IF($C$10="OMSØKT PROSJEKT",SUMIF('(1) Detaljerte budsjetter'!$E$44:$E$94,Sensitivitet!$B$91,'(1) Detaljerte budsjetter'!S$44:S$94) + SUMIF('(1) Detaljerte budsjetter'!$E$98:$E$113,Sensitivitet!$B$91,'(1) Detaljerte budsjetter'!S$98:S$113),IF($C$10="Totalprosjektet",SUMIF('(1) Detaljerte budsjetter'!$E$44:$E$94,Sensitivitet!$B$91,'(1) Detaljerte budsjetter'!S$44:S$94) + SUMIF('(1) Detaljerte budsjetter'!$E$98:$E$113,Sensitivitet!$B$91,'(1) Detaljerte budsjetter'!S$98:S$113) - SUMIF('(1) Detaljerte budsjetter'!$E$162:$E$182,Sensitivitet!$B$91,'(1) Detaljerte budsjetter'!S$162:S$182),))</f>
        <v>0</v>
      </c>
      <c r="U91" s="119">
        <f>IF($C$10="OMSØKT PROSJEKT",SUMIF('(1) Detaljerte budsjetter'!$E$44:$E$94,Sensitivitet!$B$91,'(1) Detaljerte budsjetter'!T$44:T$94) + SUMIF('(1) Detaljerte budsjetter'!$E$98:$E$113,Sensitivitet!$B$91,'(1) Detaljerte budsjetter'!T$98:T$113),IF($C$10="Totalprosjektet",SUMIF('(1) Detaljerte budsjetter'!$E$44:$E$94,Sensitivitet!$B$91,'(1) Detaljerte budsjetter'!T$44:T$94) + SUMIF('(1) Detaljerte budsjetter'!$E$98:$E$113,Sensitivitet!$B$91,'(1) Detaljerte budsjetter'!T$98:T$113) - SUMIF('(1) Detaljerte budsjetter'!$E$162:$E$182,Sensitivitet!$B$91,'(1) Detaljerte budsjetter'!T$162:T$182),))</f>
        <v>0</v>
      </c>
      <c r="V91" s="119">
        <f>IF($C$10="OMSØKT PROSJEKT",SUMIF('(1) Detaljerte budsjetter'!$E$44:$E$94,Sensitivitet!$B$91,'(1) Detaljerte budsjetter'!U$44:U$94) + SUMIF('(1) Detaljerte budsjetter'!$E$98:$E$113,Sensitivitet!$B$91,'(1) Detaljerte budsjetter'!U$98:U$113),IF($C$10="Totalprosjektet",SUMIF('(1) Detaljerte budsjetter'!$E$44:$E$94,Sensitivitet!$B$91,'(1) Detaljerte budsjetter'!U$44:U$94) + SUMIF('(1) Detaljerte budsjetter'!$E$98:$E$113,Sensitivitet!$B$91,'(1) Detaljerte budsjetter'!U$98:U$113) - SUMIF('(1) Detaljerte budsjetter'!$E$162:$E$182,Sensitivitet!$B$91,'(1) Detaljerte budsjetter'!U$162:U$182),))</f>
        <v>0</v>
      </c>
      <c r="W91" s="119">
        <f>IF($C$10="OMSØKT PROSJEKT",SUMIF('(1) Detaljerte budsjetter'!$E$44:$E$94,Sensitivitet!$B$91,'(1) Detaljerte budsjetter'!V$44:V$94) + SUMIF('(1) Detaljerte budsjetter'!$E$98:$E$113,Sensitivitet!$B$91,'(1) Detaljerte budsjetter'!V$98:V$113),IF($C$10="Totalprosjektet",SUMIF('(1) Detaljerte budsjetter'!$E$44:$E$94,Sensitivitet!$B$91,'(1) Detaljerte budsjetter'!V$44:V$94) + SUMIF('(1) Detaljerte budsjetter'!$E$98:$E$113,Sensitivitet!$B$91,'(1) Detaljerte budsjetter'!V$98:V$113) - SUMIF('(1) Detaljerte budsjetter'!$E$162:$E$182,Sensitivitet!$B$91,'(1) Detaljerte budsjetter'!V$162:V$182),))</f>
        <v>0</v>
      </c>
      <c r="X91" s="119">
        <f>IF($C$10="OMSØKT PROSJEKT",SUMIF('(1) Detaljerte budsjetter'!$E$44:$E$94,Sensitivitet!$B$91,'(1) Detaljerte budsjetter'!W$44:W$94) + SUMIF('(1) Detaljerte budsjetter'!$E$98:$E$113,Sensitivitet!$B$91,'(1) Detaljerte budsjetter'!W$98:W$113),IF($C$10="Totalprosjektet",SUMIF('(1) Detaljerte budsjetter'!$E$44:$E$94,Sensitivitet!$B$91,'(1) Detaljerte budsjetter'!W$44:W$94) + SUMIF('(1) Detaljerte budsjetter'!$E$98:$E$113,Sensitivitet!$B$91,'(1) Detaljerte budsjetter'!W$98:W$113) - SUMIF('(1) Detaljerte budsjetter'!$E$162:$E$182,Sensitivitet!$B$91,'(1) Detaljerte budsjetter'!W$162:W$182),))</f>
        <v>0</v>
      </c>
      <c r="Y91" s="119">
        <f>IF($C$10="OMSØKT PROSJEKT",SUMIF('(1) Detaljerte budsjetter'!$E$44:$E$94,Sensitivitet!$B$91,'(1) Detaljerte budsjetter'!X$44:X$94) + SUMIF('(1) Detaljerte budsjetter'!$E$98:$E$113,Sensitivitet!$B$91,'(1) Detaljerte budsjetter'!X$98:X$113),IF($C$10="Totalprosjektet",SUMIF('(1) Detaljerte budsjetter'!$E$44:$E$94,Sensitivitet!$B$91,'(1) Detaljerte budsjetter'!X$44:X$94) + SUMIF('(1) Detaljerte budsjetter'!$E$98:$E$113,Sensitivitet!$B$91,'(1) Detaljerte budsjetter'!X$98:X$113) - SUMIF('(1) Detaljerte budsjetter'!$E$162:$E$182,Sensitivitet!$B$91,'(1) Detaljerte budsjetter'!X$162:X$182),))</f>
        <v>0</v>
      </c>
      <c r="Z91" s="119">
        <f>IF($C$10="OMSØKT PROSJEKT",SUMIF('(1) Detaljerte budsjetter'!$E$44:$E$94,Sensitivitet!$B$91,'(1) Detaljerte budsjetter'!Y$44:Y$94) + SUMIF('(1) Detaljerte budsjetter'!$E$98:$E$113,Sensitivitet!$B$91,'(1) Detaljerte budsjetter'!Y$98:Y$113),IF($C$10="Totalprosjektet",SUMIF('(1) Detaljerte budsjetter'!$E$44:$E$94,Sensitivitet!$B$91,'(1) Detaljerte budsjetter'!Y$44:Y$94) + SUMIF('(1) Detaljerte budsjetter'!$E$98:$E$113,Sensitivitet!$B$91,'(1) Detaljerte budsjetter'!Y$98:Y$113) - SUMIF('(1) Detaljerte budsjetter'!$E$162:$E$182,Sensitivitet!$B$91,'(1) Detaljerte budsjetter'!Y$162:Y$182),))</f>
        <v>0</v>
      </c>
      <c r="AA91" s="119">
        <f>IF($C$10="OMSØKT PROSJEKT",SUMIF('(1) Detaljerte budsjetter'!$E$44:$E$94,Sensitivitet!$B$91,'(1) Detaljerte budsjetter'!Z$44:Z$94) + SUMIF('(1) Detaljerte budsjetter'!$E$98:$E$113,Sensitivitet!$B$91,'(1) Detaljerte budsjetter'!Z$98:Z$113),IF($C$10="Totalprosjektet",SUMIF('(1) Detaljerte budsjetter'!$E$44:$E$94,Sensitivitet!$B$91,'(1) Detaljerte budsjetter'!Z$44:Z$94) + SUMIF('(1) Detaljerte budsjetter'!$E$98:$E$113,Sensitivitet!$B$91,'(1) Detaljerte budsjetter'!Z$98:Z$113) - SUMIF('(1) Detaljerte budsjetter'!$E$162:$E$182,Sensitivitet!$B$91,'(1) Detaljerte budsjetter'!Z$162:Z$182),))</f>
        <v>0</v>
      </c>
      <c r="AB91" s="119">
        <f>IF($C$10="OMSØKT PROSJEKT",SUMIF('(1) Detaljerte budsjetter'!$E$44:$E$94,Sensitivitet!$B$91,'(1) Detaljerte budsjetter'!AA$44:AA$94) + SUMIF('(1) Detaljerte budsjetter'!$E$98:$E$113,Sensitivitet!$B$91,'(1) Detaljerte budsjetter'!AA$98:AA$113),IF($C$10="Totalprosjektet",SUMIF('(1) Detaljerte budsjetter'!$E$44:$E$94,Sensitivitet!$B$91,'(1) Detaljerte budsjetter'!AA$44:AA$94) + SUMIF('(1) Detaljerte budsjetter'!$E$98:$E$113,Sensitivitet!$B$91,'(1) Detaljerte budsjetter'!AA$98:AA$113) - SUMIF('(1) Detaljerte budsjetter'!$E$162:$E$182,Sensitivitet!$B$91,'(1) Detaljerte budsjetter'!AA$162:AA$182),))</f>
        <v>0</v>
      </c>
      <c r="AC91" s="119">
        <f>IF($C$10="OMSØKT PROSJEKT",SUMIF('(1) Detaljerte budsjetter'!$E$44:$E$94,Sensitivitet!$B$91,'(1) Detaljerte budsjetter'!AB$44:AB$94) + SUMIF('(1) Detaljerte budsjetter'!$E$98:$E$113,Sensitivitet!$B$91,'(1) Detaljerte budsjetter'!AB$98:AB$113),IF($C$10="Totalprosjektet",SUMIF('(1) Detaljerte budsjetter'!$E$44:$E$94,Sensitivitet!$B$91,'(1) Detaljerte budsjetter'!AB$44:AB$94) + SUMIF('(1) Detaljerte budsjetter'!$E$98:$E$113,Sensitivitet!$B$91,'(1) Detaljerte budsjetter'!AB$98:AB$113) - SUMIF('(1) Detaljerte budsjetter'!$E$162:$E$182,Sensitivitet!$B$91,'(1) Detaljerte budsjetter'!AB$162:AB$182),))</f>
        <v>0</v>
      </c>
      <c r="AD91" s="119">
        <f>IF($C$10="OMSØKT PROSJEKT",SUMIF('(1) Detaljerte budsjetter'!$E$44:$E$94,Sensitivitet!$B$91,'(1) Detaljerte budsjetter'!AC$44:AC$94) + SUMIF('(1) Detaljerte budsjetter'!$E$98:$E$113,Sensitivitet!$B$91,'(1) Detaljerte budsjetter'!AC$98:AC$113),IF($C$10="Totalprosjektet",SUMIF('(1) Detaljerte budsjetter'!$E$44:$E$94,Sensitivitet!$B$91,'(1) Detaljerte budsjetter'!AC$44:AC$94) + SUMIF('(1) Detaljerte budsjetter'!$E$98:$E$113,Sensitivitet!$B$91,'(1) Detaljerte budsjetter'!AC$98:AC$113) - SUMIF('(1) Detaljerte budsjetter'!$E$162:$E$182,Sensitivitet!$B$91,'(1) Detaljerte budsjetter'!AC$162:AC$182),))</f>
        <v>0</v>
      </c>
      <c r="AE91" s="119">
        <f>IF($C$10="OMSØKT PROSJEKT",SUMIF('(1) Detaljerte budsjetter'!$E$44:$E$94,Sensitivitet!$B$91,'(1) Detaljerte budsjetter'!AD$44:AD$94) + SUMIF('(1) Detaljerte budsjetter'!$E$98:$E$113,Sensitivitet!$B$91,'(1) Detaljerte budsjetter'!AD$98:AD$113),IF($C$10="Totalprosjektet",SUMIF('(1) Detaljerte budsjetter'!$E$44:$E$94,Sensitivitet!$B$91,'(1) Detaljerte budsjetter'!AD$44:AD$94) + SUMIF('(1) Detaljerte budsjetter'!$E$98:$E$113,Sensitivitet!$B$91,'(1) Detaljerte budsjetter'!AD$98:AD$113) - SUMIF('(1) Detaljerte budsjetter'!$E$162:$E$182,Sensitivitet!$B$91,'(1) Detaljerte budsjetter'!AD$162:AD$182),))</f>
        <v>0</v>
      </c>
      <c r="AF91" s="119">
        <f>IF($C$10="OMSØKT PROSJEKT",SUMIF('(1) Detaljerte budsjetter'!$E$44:$E$94,Sensitivitet!$B$91,'(1) Detaljerte budsjetter'!AE$44:AE$94) + SUMIF('(1) Detaljerte budsjetter'!$E$98:$E$113,Sensitivitet!$B$91,'(1) Detaljerte budsjetter'!AE$98:AE$113),IF($C$10="Totalprosjektet",SUMIF('(1) Detaljerte budsjetter'!$E$44:$E$94,Sensitivitet!$B$91,'(1) Detaljerte budsjetter'!AE$44:AE$94) + SUMIF('(1) Detaljerte budsjetter'!$E$98:$E$113,Sensitivitet!$B$91,'(1) Detaljerte budsjetter'!AE$98:AE$113) - SUMIF('(1) Detaljerte budsjetter'!$E$162:$E$182,Sensitivitet!$B$91,'(1) Detaljerte budsjetter'!AE$162:AE$182),))</f>
        <v>0</v>
      </c>
      <c r="AG91" s="119">
        <f>IF($C$10="OMSØKT PROSJEKT",SUMIF('(1) Detaljerte budsjetter'!$E$44:$E$94,Sensitivitet!$B$91,'(1) Detaljerte budsjetter'!AF$44:AF$94) + SUMIF('(1) Detaljerte budsjetter'!$E$98:$E$113,Sensitivitet!$B$91,'(1) Detaljerte budsjetter'!AF$98:AF$113),IF($C$10="Totalprosjektet",SUMIF('(1) Detaljerte budsjetter'!$E$44:$E$94,Sensitivitet!$B$91,'(1) Detaljerte budsjetter'!AF$44:AF$94) + SUMIF('(1) Detaljerte budsjetter'!$E$98:$E$113,Sensitivitet!$B$91,'(1) Detaljerte budsjetter'!AF$98:AF$113) - SUMIF('(1) Detaljerte budsjetter'!$E$162:$E$182,Sensitivitet!$B$91,'(1) Detaljerte budsjetter'!AF$162:AF$182),))</f>
        <v>0</v>
      </c>
      <c r="AH91" s="119">
        <f>IF($C$10="OMSØKT PROSJEKT",SUMIF('(1) Detaljerte budsjetter'!$E$44:$E$94,Sensitivitet!$B$91,'(1) Detaljerte budsjetter'!AG$44:AG$94) + SUMIF('(1) Detaljerte budsjetter'!$E$98:$E$113,Sensitivitet!$B$91,'(1) Detaljerte budsjetter'!AG$98:AG$113),IF($C$10="Totalprosjektet",SUMIF('(1) Detaljerte budsjetter'!$E$44:$E$94,Sensitivitet!$B$91,'(1) Detaljerte budsjetter'!AG$44:AG$94) + SUMIF('(1) Detaljerte budsjetter'!$E$98:$E$113,Sensitivitet!$B$91,'(1) Detaljerte budsjetter'!AG$98:AG$113) - SUMIF('(1) Detaljerte budsjetter'!$E$162:$E$182,Sensitivitet!$B$91,'(1) Detaljerte budsjetter'!AG$162:AG$182),))</f>
        <v>0</v>
      </c>
      <c r="AI91" s="119">
        <f>IF($C$10="OMSØKT PROSJEKT",SUMIF('(1) Detaljerte budsjetter'!$E$44:$E$94,Sensitivitet!$B$91,'(1) Detaljerte budsjetter'!AH$44:AH$94) + SUMIF('(1) Detaljerte budsjetter'!$E$98:$E$113,Sensitivitet!$B$91,'(1) Detaljerte budsjetter'!AH$98:AH$113),IF($C$10="Totalprosjektet",SUMIF('(1) Detaljerte budsjetter'!$E$44:$E$94,Sensitivitet!$B$91,'(1) Detaljerte budsjetter'!AH$44:AH$94) + SUMIF('(1) Detaljerte budsjetter'!$E$98:$E$113,Sensitivitet!$B$91,'(1) Detaljerte budsjetter'!AH$98:AH$113) - SUMIF('(1) Detaljerte budsjetter'!$E$162:$E$182,Sensitivitet!$B$91,'(1) Detaljerte budsjetter'!AH$162:AH$182),))</f>
        <v>0</v>
      </c>
      <c r="AJ91" s="119">
        <f>IF($C$10="OMSØKT PROSJEKT",SUMIF('(1) Detaljerte budsjetter'!$E$44:$E$94,Sensitivitet!$B$91,'(1) Detaljerte budsjetter'!AI$44:AI$94) + SUMIF('(1) Detaljerte budsjetter'!$E$98:$E$113,Sensitivitet!$B$91,'(1) Detaljerte budsjetter'!AI$98:AI$113),IF($C$10="Totalprosjektet",SUMIF('(1) Detaljerte budsjetter'!$E$44:$E$94,Sensitivitet!$B$91,'(1) Detaljerte budsjetter'!AI$44:AI$94) + SUMIF('(1) Detaljerte budsjetter'!$E$98:$E$113,Sensitivitet!$B$91,'(1) Detaljerte budsjetter'!AI$98:AI$113) - SUMIF('(1) Detaljerte budsjetter'!$E$162:$E$182,Sensitivitet!$B$91,'(1) Detaljerte budsjetter'!AI$162:AI$182),))</f>
        <v>0</v>
      </c>
      <c r="AK91" s="119">
        <f>IF($C$10="OMSØKT PROSJEKT",SUMIF('(1) Detaljerte budsjetter'!$E$44:$E$94,Sensitivitet!$B$91,'(1) Detaljerte budsjetter'!AJ$44:AJ$94) + SUMIF('(1) Detaljerte budsjetter'!$E$98:$E$113,Sensitivitet!$B$91,'(1) Detaljerte budsjetter'!AJ$98:AJ$113),IF($C$10="Totalprosjektet",SUMIF('(1) Detaljerte budsjetter'!$E$44:$E$94,Sensitivitet!$B$91,'(1) Detaljerte budsjetter'!AJ$44:AJ$94) + SUMIF('(1) Detaljerte budsjetter'!$E$98:$E$113,Sensitivitet!$B$91,'(1) Detaljerte budsjetter'!AJ$98:AJ$113) - SUMIF('(1) Detaljerte budsjetter'!$E$162:$E$182,Sensitivitet!$B$91,'(1) Detaljerte budsjetter'!AJ$162:AJ$182),))</f>
        <v>0</v>
      </c>
      <c r="AL91" s="119">
        <f>IF($C$10="OMSØKT PROSJEKT",SUMIF('(1) Detaljerte budsjetter'!$E$44:$E$94,Sensitivitet!$B$91,'(1) Detaljerte budsjetter'!AK$44:AK$94) + SUMIF('(1) Detaljerte budsjetter'!$E$98:$E$113,Sensitivitet!$B$91,'(1) Detaljerte budsjetter'!AK$98:AK$113),IF($C$10="Totalprosjektet",SUMIF('(1) Detaljerte budsjetter'!$E$44:$E$94,Sensitivitet!$B$91,'(1) Detaljerte budsjetter'!AK$44:AK$94) + SUMIF('(1) Detaljerte budsjetter'!$E$98:$E$113,Sensitivitet!$B$91,'(1) Detaljerte budsjetter'!AK$98:AK$113) - SUMIF('(1) Detaljerte budsjetter'!$E$162:$E$182,Sensitivitet!$B$91,'(1) Detaljerte budsjetter'!AK$162:AK$182),))</f>
        <v>0</v>
      </c>
      <c r="AM91" s="119">
        <f>IF($C$10="OMSØKT PROSJEKT",SUMIF('(1) Detaljerte budsjetter'!$E$44:$E$94,Sensitivitet!$B$91,'(1) Detaljerte budsjetter'!AL$44:AL$94) + SUMIF('(1) Detaljerte budsjetter'!$E$98:$E$113,Sensitivitet!$B$91,'(1) Detaljerte budsjetter'!AL$98:AL$113),IF($C$10="Totalprosjektet",SUMIF('(1) Detaljerte budsjetter'!$E$44:$E$94,Sensitivitet!$B$91,'(1) Detaljerte budsjetter'!AL$44:AL$94) + SUMIF('(1) Detaljerte budsjetter'!$E$98:$E$113,Sensitivitet!$B$91,'(1) Detaljerte budsjetter'!AL$98:AL$113) - SUMIF('(1) Detaljerte budsjetter'!$E$162:$E$182,Sensitivitet!$B$91,'(1) Detaljerte budsjetter'!AL$162:AL$182),))</f>
        <v>0</v>
      </c>
      <c r="AN91" s="119">
        <f>IF($C$10="OMSØKT PROSJEKT",SUMIF('(1) Detaljerte budsjetter'!$E$44:$E$94,Sensitivitet!$B$91,'(1) Detaljerte budsjetter'!AM$44:AM$94) + SUMIF('(1) Detaljerte budsjetter'!$E$98:$E$113,Sensitivitet!$B$91,'(1) Detaljerte budsjetter'!AM$98:AM$113),IF($C$10="Totalprosjektet",SUMIF('(1) Detaljerte budsjetter'!$E$44:$E$94,Sensitivitet!$B$91,'(1) Detaljerte budsjetter'!AM$44:AM$94) + SUMIF('(1) Detaljerte budsjetter'!$E$98:$E$113,Sensitivitet!$B$91,'(1) Detaljerte budsjetter'!AM$98:AM$113) - SUMIF('(1) Detaljerte budsjetter'!$E$162:$E$182,Sensitivitet!$B$91,'(1) Detaljerte budsjetter'!AM$162:AM$182),))</f>
        <v>0</v>
      </c>
      <c r="AO91" s="119">
        <f>IF($C$10="OMSØKT PROSJEKT",SUMIF('(1) Detaljerte budsjetter'!$E$44:$E$94,Sensitivitet!$B$91,'(1) Detaljerte budsjetter'!AN$44:AN$94) + SUMIF('(1) Detaljerte budsjetter'!$E$98:$E$113,Sensitivitet!$B$91,'(1) Detaljerte budsjetter'!AN$98:AN$113),IF($C$10="Totalprosjektet",SUMIF('(1) Detaljerte budsjetter'!$E$44:$E$94,Sensitivitet!$B$91,'(1) Detaljerte budsjetter'!AN$44:AN$94) + SUMIF('(1) Detaljerte budsjetter'!$E$98:$E$113,Sensitivitet!$B$91,'(1) Detaljerte budsjetter'!AN$98:AN$113) - SUMIF('(1) Detaljerte budsjetter'!$E$162:$E$182,Sensitivitet!$B$91,'(1) Detaljerte budsjetter'!AN$162:AN$182),))</f>
        <v>0</v>
      </c>
      <c r="AP91" s="119">
        <f>IF($C$10="OMSØKT PROSJEKT",SUMIF('(1) Detaljerte budsjetter'!$E$44:$E$94,Sensitivitet!$B$91,'(1) Detaljerte budsjetter'!AO$44:AO$94) + SUMIF('(1) Detaljerte budsjetter'!$E$98:$E$113,Sensitivitet!$B$91,'(1) Detaljerte budsjetter'!AO$98:AO$113),IF($C$10="Totalprosjektet",SUMIF('(1) Detaljerte budsjetter'!$E$44:$E$94,Sensitivitet!$B$91,'(1) Detaljerte budsjetter'!AO$44:AO$94) + SUMIF('(1) Detaljerte budsjetter'!$E$98:$E$113,Sensitivitet!$B$91,'(1) Detaljerte budsjetter'!AO$98:AO$113) - SUMIF('(1) Detaljerte budsjetter'!$E$162:$E$182,Sensitivitet!$B$91,'(1) Detaljerte budsjetter'!AO$162:AO$182),))</f>
        <v>0</v>
      </c>
      <c r="AQ91" s="119">
        <f>IF($C$10="OMSØKT PROSJEKT",SUMIF('(1) Detaljerte budsjetter'!$E$44:$E$94,Sensitivitet!$B$91,'(1) Detaljerte budsjetter'!AP$44:AP$94) + SUMIF('(1) Detaljerte budsjetter'!$E$98:$E$113,Sensitivitet!$B$91,'(1) Detaljerte budsjetter'!AP$98:AP$113),IF($C$10="Totalprosjektet",SUMIF('(1) Detaljerte budsjetter'!$E$44:$E$94,Sensitivitet!$B$91,'(1) Detaljerte budsjetter'!AP$44:AP$94) + SUMIF('(1) Detaljerte budsjetter'!$E$98:$E$113,Sensitivitet!$B$91,'(1) Detaljerte budsjetter'!AP$98:AP$113) - SUMIF('(1) Detaljerte budsjetter'!$E$162:$E$182,Sensitivitet!$B$91,'(1) Detaljerte budsjetter'!AP$162:AP$182),))</f>
        <v>0</v>
      </c>
      <c r="AR91" s="119">
        <f>IF($C$10="OMSØKT PROSJEKT",SUMIF('(1) Detaljerte budsjetter'!$E$44:$E$94,Sensitivitet!$B$91,'(1) Detaljerte budsjetter'!AQ$44:AQ$94) + SUMIF('(1) Detaljerte budsjetter'!$E$98:$E$113,Sensitivitet!$B$91,'(1) Detaljerte budsjetter'!AQ$98:AQ$113),IF($C$10="Totalprosjektet",SUMIF('(1) Detaljerte budsjetter'!$E$44:$E$94,Sensitivitet!$B$91,'(1) Detaljerte budsjetter'!AQ$44:AQ$94) + SUMIF('(1) Detaljerte budsjetter'!$E$98:$E$113,Sensitivitet!$B$91,'(1) Detaljerte budsjetter'!AQ$98:AQ$113) - SUMIF('(1) Detaljerte budsjetter'!$E$162:$E$182,Sensitivitet!$B$91,'(1) Detaljerte budsjetter'!AQ$162:AQ$182),))</f>
        <v>0</v>
      </c>
      <c r="AS91" s="119">
        <f>IF($C$10="OMSØKT PROSJEKT",SUMIF('(1) Detaljerte budsjetter'!$E$44:$E$94,Sensitivitet!$B$91,'(1) Detaljerte budsjetter'!AR$44:AR$94) + SUMIF('(1) Detaljerte budsjetter'!$E$98:$E$113,Sensitivitet!$B$91,'(1) Detaljerte budsjetter'!AR$98:AR$113),IF($C$10="Totalprosjektet",SUMIF('(1) Detaljerte budsjetter'!$E$44:$E$94,Sensitivitet!$B$91,'(1) Detaljerte budsjetter'!AR$44:AR$94) + SUMIF('(1) Detaljerte budsjetter'!$E$98:$E$113,Sensitivitet!$B$91,'(1) Detaljerte budsjetter'!AR$98:AR$113) - SUMIF('(1) Detaljerte budsjetter'!$E$162:$E$182,Sensitivitet!$B$91,'(1) Detaljerte budsjetter'!AR$162:AR$182),))</f>
        <v>0</v>
      </c>
      <c r="AT91" s="119">
        <f>IF($C$10="OMSØKT PROSJEKT",SUMIF('(1) Detaljerte budsjetter'!$E$44:$E$94,Sensitivitet!$B$91,'(1) Detaljerte budsjetter'!AS$44:AS$94) + SUMIF('(1) Detaljerte budsjetter'!$E$98:$E$113,Sensitivitet!$B$91,'(1) Detaljerte budsjetter'!AS$98:AS$113),IF($C$10="Totalprosjektet",SUMIF('(1) Detaljerte budsjetter'!$E$44:$E$94,Sensitivitet!$B$91,'(1) Detaljerte budsjetter'!AS$44:AS$94) + SUMIF('(1) Detaljerte budsjetter'!$E$98:$E$113,Sensitivitet!$B$91,'(1) Detaljerte budsjetter'!AS$98:AS$113) - SUMIF('(1) Detaljerte budsjetter'!$E$162:$E$182,Sensitivitet!$B$91,'(1) Detaljerte budsjetter'!AS$162:AS$182),))</f>
        <v>0</v>
      </c>
      <c r="AU91" s="119">
        <f>IF($C$10="OMSØKT PROSJEKT",SUMIF('(1) Detaljerte budsjetter'!$E$44:$E$94,Sensitivitet!$B$91,'(1) Detaljerte budsjetter'!AT$44:AT$94) + SUMIF('(1) Detaljerte budsjetter'!$E$98:$E$113,Sensitivitet!$B$91,'(1) Detaljerte budsjetter'!AT$98:AT$113),IF($C$10="Totalprosjektet",SUMIF('(1) Detaljerte budsjetter'!$E$44:$E$94,Sensitivitet!$B$91,'(1) Detaljerte budsjetter'!AT$44:AT$94) + SUMIF('(1) Detaljerte budsjetter'!$E$98:$E$113,Sensitivitet!$B$91,'(1) Detaljerte budsjetter'!AT$98:AT$113) - SUMIF('(1) Detaljerte budsjetter'!$E$162:$E$182,Sensitivitet!$B$91,'(1) Detaljerte budsjetter'!AT$162:AT$182),))</f>
        <v>0</v>
      </c>
      <c r="AV91" s="119">
        <f>IF($C$10="OMSØKT PROSJEKT",SUMIF('(1) Detaljerte budsjetter'!$E$44:$E$94,Sensitivitet!$B$91,'(1) Detaljerte budsjetter'!AU$44:AU$94) + SUMIF('(1) Detaljerte budsjetter'!$E$98:$E$113,Sensitivitet!$B$91,'(1) Detaljerte budsjetter'!AU$98:AU$113),IF($C$10="Totalprosjektet",SUMIF('(1) Detaljerte budsjetter'!$E$44:$E$94,Sensitivitet!$B$91,'(1) Detaljerte budsjetter'!AU$44:AU$94) + SUMIF('(1) Detaljerte budsjetter'!$E$98:$E$113,Sensitivitet!$B$91,'(1) Detaljerte budsjetter'!AU$98:AU$113) - SUMIF('(1) Detaljerte budsjetter'!$E$162:$E$182,Sensitivitet!$B$91,'(1) Detaljerte budsjetter'!AU$162:AU$182),))</f>
        <v>0</v>
      </c>
    </row>
    <row r="92" spans="2:48" x14ac:dyDescent="0.25">
      <c r="B92" s="23"/>
      <c r="C92" s="120" t="s">
        <v>138</v>
      </c>
      <c r="D92" s="121" t="s">
        <v>139</v>
      </c>
      <c r="E92" s="122">
        <f>$C$13</f>
        <v>0</v>
      </c>
      <c r="G92" s="56">
        <v>12</v>
      </c>
      <c r="I92" s="119">
        <f>I91*(1+$E$92)</f>
        <v>0</v>
      </c>
      <c r="J92" s="119">
        <f t="shared" ref="J92:AV92" si="23">J91*(1+$E$92)</f>
        <v>0</v>
      </c>
      <c r="K92" s="119">
        <f t="shared" si="23"/>
        <v>0</v>
      </c>
      <c r="L92" s="119">
        <f t="shared" si="23"/>
        <v>0</v>
      </c>
      <c r="M92" s="119">
        <f t="shared" si="23"/>
        <v>0</v>
      </c>
      <c r="N92" s="119">
        <f t="shared" si="23"/>
        <v>0</v>
      </c>
      <c r="O92" s="119">
        <f t="shared" si="23"/>
        <v>0</v>
      </c>
      <c r="P92" s="119">
        <f t="shared" si="23"/>
        <v>0</v>
      </c>
      <c r="Q92" s="119">
        <f t="shared" si="23"/>
        <v>0</v>
      </c>
      <c r="R92" s="119">
        <f t="shared" si="23"/>
        <v>0</v>
      </c>
      <c r="S92" s="119">
        <f t="shared" si="23"/>
        <v>0</v>
      </c>
      <c r="T92" s="119">
        <f t="shared" si="23"/>
        <v>0</v>
      </c>
      <c r="U92" s="119">
        <f t="shared" si="23"/>
        <v>0</v>
      </c>
      <c r="V92" s="119">
        <f t="shared" si="23"/>
        <v>0</v>
      </c>
      <c r="W92" s="119">
        <f t="shared" si="23"/>
        <v>0</v>
      </c>
      <c r="X92" s="119">
        <f t="shared" si="23"/>
        <v>0</v>
      </c>
      <c r="Y92" s="119">
        <f t="shared" si="23"/>
        <v>0</v>
      </c>
      <c r="Z92" s="119">
        <f t="shared" si="23"/>
        <v>0</v>
      </c>
      <c r="AA92" s="119">
        <f t="shared" si="23"/>
        <v>0</v>
      </c>
      <c r="AB92" s="119">
        <f t="shared" si="23"/>
        <v>0</v>
      </c>
      <c r="AC92" s="119">
        <f t="shared" si="23"/>
        <v>0</v>
      </c>
      <c r="AD92" s="119">
        <f t="shared" si="23"/>
        <v>0</v>
      </c>
      <c r="AE92" s="119">
        <f t="shared" si="23"/>
        <v>0</v>
      </c>
      <c r="AF92" s="119">
        <f t="shared" si="23"/>
        <v>0</v>
      </c>
      <c r="AG92" s="119">
        <f t="shared" si="23"/>
        <v>0</v>
      </c>
      <c r="AH92" s="119">
        <f t="shared" si="23"/>
        <v>0</v>
      </c>
      <c r="AI92" s="119">
        <f t="shared" si="23"/>
        <v>0</v>
      </c>
      <c r="AJ92" s="119">
        <f t="shared" si="23"/>
        <v>0</v>
      </c>
      <c r="AK92" s="119">
        <f t="shared" si="23"/>
        <v>0</v>
      </c>
      <c r="AL92" s="119">
        <f t="shared" si="23"/>
        <v>0</v>
      </c>
      <c r="AM92" s="119">
        <f t="shared" si="23"/>
        <v>0</v>
      </c>
      <c r="AN92" s="119">
        <f t="shared" si="23"/>
        <v>0</v>
      </c>
      <c r="AO92" s="119">
        <f t="shared" si="23"/>
        <v>0</v>
      </c>
      <c r="AP92" s="119">
        <f t="shared" si="23"/>
        <v>0</v>
      </c>
      <c r="AQ92" s="119">
        <f t="shared" si="23"/>
        <v>0</v>
      </c>
      <c r="AR92" s="119">
        <f t="shared" si="23"/>
        <v>0</v>
      </c>
      <c r="AS92" s="119">
        <f t="shared" si="23"/>
        <v>0</v>
      </c>
      <c r="AT92" s="119">
        <f t="shared" si="23"/>
        <v>0</v>
      </c>
      <c r="AU92" s="119">
        <f t="shared" si="23"/>
        <v>0</v>
      </c>
      <c r="AV92" s="119">
        <f t="shared" si="23"/>
        <v>0</v>
      </c>
    </row>
    <row r="93" spans="2:48" x14ac:dyDescent="0.25">
      <c r="B93" s="23"/>
      <c r="C93" s="123" t="s">
        <v>140</v>
      </c>
      <c r="D93" s="121" t="s">
        <v>139</v>
      </c>
      <c r="E93" s="124"/>
      <c r="G93" s="56" t="s">
        <v>140</v>
      </c>
      <c r="I93" s="119">
        <f>I91*(1+$E$93)</f>
        <v>0</v>
      </c>
      <c r="J93" s="119">
        <f t="shared" ref="J93:AV93" si="24">J91*(1+$E$93)</f>
        <v>0</v>
      </c>
      <c r="K93" s="119">
        <f t="shared" si="24"/>
        <v>0</v>
      </c>
      <c r="L93" s="119">
        <f t="shared" si="24"/>
        <v>0</v>
      </c>
      <c r="M93" s="119">
        <f t="shared" si="24"/>
        <v>0</v>
      </c>
      <c r="N93" s="119">
        <f t="shared" si="24"/>
        <v>0</v>
      </c>
      <c r="O93" s="119">
        <f t="shared" si="24"/>
        <v>0</v>
      </c>
      <c r="P93" s="119">
        <f t="shared" si="24"/>
        <v>0</v>
      </c>
      <c r="Q93" s="119">
        <f t="shared" si="24"/>
        <v>0</v>
      </c>
      <c r="R93" s="119">
        <f t="shared" si="24"/>
        <v>0</v>
      </c>
      <c r="S93" s="119">
        <f t="shared" si="24"/>
        <v>0</v>
      </c>
      <c r="T93" s="119">
        <f t="shared" si="24"/>
        <v>0</v>
      </c>
      <c r="U93" s="119">
        <f t="shared" si="24"/>
        <v>0</v>
      </c>
      <c r="V93" s="119">
        <f t="shared" si="24"/>
        <v>0</v>
      </c>
      <c r="W93" s="119">
        <f t="shared" si="24"/>
        <v>0</v>
      </c>
      <c r="X93" s="119">
        <f t="shared" si="24"/>
        <v>0</v>
      </c>
      <c r="Y93" s="119">
        <f t="shared" si="24"/>
        <v>0</v>
      </c>
      <c r="Z93" s="119">
        <f t="shared" si="24"/>
        <v>0</v>
      </c>
      <c r="AA93" s="119">
        <f t="shared" si="24"/>
        <v>0</v>
      </c>
      <c r="AB93" s="119">
        <f t="shared" si="24"/>
        <v>0</v>
      </c>
      <c r="AC93" s="119">
        <f t="shared" si="24"/>
        <v>0</v>
      </c>
      <c r="AD93" s="119">
        <f t="shared" si="24"/>
        <v>0</v>
      </c>
      <c r="AE93" s="119">
        <f t="shared" si="24"/>
        <v>0</v>
      </c>
      <c r="AF93" s="119">
        <f t="shared" si="24"/>
        <v>0</v>
      </c>
      <c r="AG93" s="119">
        <f t="shared" si="24"/>
        <v>0</v>
      </c>
      <c r="AH93" s="119">
        <f t="shared" si="24"/>
        <v>0</v>
      </c>
      <c r="AI93" s="119">
        <f t="shared" si="24"/>
        <v>0</v>
      </c>
      <c r="AJ93" s="119">
        <f t="shared" si="24"/>
        <v>0</v>
      </c>
      <c r="AK93" s="119">
        <f t="shared" si="24"/>
        <v>0</v>
      </c>
      <c r="AL93" s="119">
        <f t="shared" si="24"/>
        <v>0</v>
      </c>
      <c r="AM93" s="119">
        <f t="shared" si="24"/>
        <v>0</v>
      </c>
      <c r="AN93" s="119">
        <f t="shared" si="24"/>
        <v>0</v>
      </c>
      <c r="AO93" s="119">
        <f t="shared" si="24"/>
        <v>0</v>
      </c>
      <c r="AP93" s="119">
        <f t="shared" si="24"/>
        <v>0</v>
      </c>
      <c r="AQ93" s="119">
        <f t="shared" si="24"/>
        <v>0</v>
      </c>
      <c r="AR93" s="119">
        <f t="shared" si="24"/>
        <v>0</v>
      </c>
      <c r="AS93" s="119">
        <f t="shared" si="24"/>
        <v>0</v>
      </c>
      <c r="AT93" s="119">
        <f t="shared" si="24"/>
        <v>0</v>
      </c>
      <c r="AU93" s="119">
        <f t="shared" si="24"/>
        <v>0</v>
      </c>
      <c r="AV93" s="119">
        <f t="shared" si="24"/>
        <v>0</v>
      </c>
    </row>
    <row r="94" spans="2:48" x14ac:dyDescent="0.25">
      <c r="B94" s="23"/>
      <c r="D94" s="121"/>
      <c r="G94" s="56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2:48" hidden="1" outlineLevel="1" x14ac:dyDescent="0.25">
      <c r="B95" s="134" t="s">
        <v>155</v>
      </c>
      <c r="C95" s="118" t="s">
        <v>137</v>
      </c>
      <c r="D95" s="125"/>
      <c r="E95" s="9"/>
      <c r="F95" s="9"/>
      <c r="G95" s="126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2:48" hidden="1" outlineLevel="1" x14ac:dyDescent="0.25">
      <c r="C96" s="120" t="s">
        <v>138</v>
      </c>
      <c r="D96" s="121" t="s">
        <v>139</v>
      </c>
      <c r="E96" s="122"/>
      <c r="G96" s="56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2:48" hidden="1" outlineLevel="1" x14ac:dyDescent="0.25">
      <c r="C97" s="123" t="s">
        <v>140</v>
      </c>
      <c r="D97" s="121" t="s">
        <v>139</v>
      </c>
      <c r="E97" s="124"/>
      <c r="G97" s="56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2:48" hidden="1" outlineLevel="1" x14ac:dyDescent="0.25">
      <c r="D98" s="121"/>
      <c r="G98" s="56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2:48" hidden="1" outlineLevel="1" x14ac:dyDescent="0.25">
      <c r="B99" s="134" t="s">
        <v>155</v>
      </c>
      <c r="C99" s="118" t="s">
        <v>137</v>
      </c>
      <c r="D99" s="125"/>
      <c r="E99" s="9"/>
      <c r="F99" s="9"/>
      <c r="G99" s="126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2:48" hidden="1" outlineLevel="1" x14ac:dyDescent="0.25">
      <c r="C100" s="120" t="s">
        <v>138</v>
      </c>
      <c r="D100" s="121" t="s">
        <v>139</v>
      </c>
      <c r="E100" s="122"/>
      <c r="G100" s="56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2:48" hidden="1" outlineLevel="1" x14ac:dyDescent="0.25">
      <c r="C101" s="123" t="s">
        <v>140</v>
      </c>
      <c r="D101" s="121" t="s">
        <v>139</v>
      </c>
      <c r="E101" s="124"/>
      <c r="G101" s="56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2:48" hidden="1" outlineLevel="1" x14ac:dyDescent="0.25">
      <c r="D102" s="121"/>
      <c r="G102" s="56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2:48" collapsed="1" x14ac:dyDescent="0.25">
      <c r="D103" s="121"/>
      <c r="G103" s="56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2:48" x14ac:dyDescent="0.25">
      <c r="D104" s="121"/>
      <c r="G104" s="56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2:48" x14ac:dyDescent="0.25">
      <c r="D105" s="121"/>
      <c r="G105" s="56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7" spans="2:48" x14ac:dyDescent="0.25">
      <c r="B107" s="1" t="s">
        <v>147</v>
      </c>
    </row>
    <row r="108" spans="2:48" ht="15.75" thickBot="1" x14ac:dyDescent="0.3">
      <c r="B108" s="127" t="s">
        <v>148</v>
      </c>
      <c r="C108" s="128" t="s">
        <v>149</v>
      </c>
      <c r="D108" s="128" t="s">
        <v>228</v>
      </c>
      <c r="E108" s="128" t="s">
        <v>229</v>
      </c>
      <c r="F108" s="127"/>
      <c r="G108" s="127" t="s">
        <v>150</v>
      </c>
      <c r="H108" s="129"/>
      <c r="I108" s="129"/>
      <c r="J108" s="129"/>
      <c r="K108" s="129"/>
      <c r="L108" s="129"/>
      <c r="M108" s="129"/>
      <c r="N108" s="129"/>
      <c r="O108" s="129"/>
      <c r="P108" s="129"/>
      <c r="Q108" s="129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  <c r="AM108" s="129"/>
      <c r="AN108" s="129"/>
      <c r="AO108" s="129"/>
      <c r="AP108" s="129"/>
      <c r="AQ108" s="129"/>
      <c r="AR108" s="129"/>
      <c r="AS108" s="129"/>
      <c r="AT108" s="129"/>
      <c r="AU108" s="129"/>
      <c r="AV108" s="129"/>
    </row>
    <row r="109" spans="2:48" x14ac:dyDescent="0.25">
      <c r="B109" s="191" t="s">
        <v>151</v>
      </c>
      <c r="C109" s="192">
        <f>I109+NPV($C$11,J109:AV109)</f>
        <v>0</v>
      </c>
      <c r="D109" s="193" t="s">
        <v>151</v>
      </c>
      <c r="E109" s="194" t="s">
        <v>151</v>
      </c>
      <c r="F109" s="195"/>
      <c r="G109" s="196" t="s">
        <v>137</v>
      </c>
      <c r="H109" s="197"/>
      <c r="I109" s="4">
        <f>I22+I26+I30+I34-I41-I45-I49-I53-I57-I61-I65-I69-I73-I79-I83-I87-I91-I95-I99</f>
        <v>0</v>
      </c>
      <c r="J109" s="4">
        <f t="shared" ref="J109:AV109" si="25">J22+J26+J30+J34-J41-J45-J49-J53-J57-J61-J65-J69-J73-J79-J83-J87-J91-J95-J99</f>
        <v>0</v>
      </c>
      <c r="K109" s="4">
        <f t="shared" si="25"/>
        <v>0</v>
      </c>
      <c r="L109" s="4">
        <f t="shared" si="25"/>
        <v>0</v>
      </c>
      <c r="M109" s="4">
        <f t="shared" si="25"/>
        <v>0</v>
      </c>
      <c r="N109" s="4">
        <f t="shared" si="25"/>
        <v>0</v>
      </c>
      <c r="O109" s="4">
        <f t="shared" si="25"/>
        <v>0</v>
      </c>
      <c r="P109" s="4">
        <f t="shared" si="25"/>
        <v>0</v>
      </c>
      <c r="Q109" s="4">
        <f t="shared" si="25"/>
        <v>0</v>
      </c>
      <c r="R109" s="4">
        <f t="shared" si="25"/>
        <v>0</v>
      </c>
      <c r="S109" s="4">
        <f t="shared" si="25"/>
        <v>0</v>
      </c>
      <c r="T109" s="4">
        <f t="shared" si="25"/>
        <v>0</v>
      </c>
      <c r="U109" s="4">
        <f t="shared" si="25"/>
        <v>0</v>
      </c>
      <c r="V109" s="4">
        <f t="shared" si="25"/>
        <v>0</v>
      </c>
      <c r="W109" s="4">
        <f t="shared" si="25"/>
        <v>0</v>
      </c>
      <c r="X109" s="4">
        <f t="shared" si="25"/>
        <v>0</v>
      </c>
      <c r="Y109" s="4">
        <f t="shared" si="25"/>
        <v>0</v>
      </c>
      <c r="Z109" s="4">
        <f t="shared" si="25"/>
        <v>0</v>
      </c>
      <c r="AA109" s="4">
        <f t="shared" si="25"/>
        <v>0</v>
      </c>
      <c r="AB109" s="4">
        <f t="shared" si="25"/>
        <v>0</v>
      </c>
      <c r="AC109" s="4">
        <f t="shared" si="25"/>
        <v>0</v>
      </c>
      <c r="AD109" s="4">
        <f t="shared" si="25"/>
        <v>0</v>
      </c>
      <c r="AE109" s="4">
        <f t="shared" si="25"/>
        <v>0</v>
      </c>
      <c r="AF109" s="4">
        <f t="shared" si="25"/>
        <v>0</v>
      </c>
      <c r="AG109" s="4">
        <f t="shared" si="25"/>
        <v>0</v>
      </c>
      <c r="AH109" s="4">
        <f t="shared" si="25"/>
        <v>0</v>
      </c>
      <c r="AI109" s="4">
        <f t="shared" si="25"/>
        <v>0</v>
      </c>
      <c r="AJ109" s="4">
        <f t="shared" si="25"/>
        <v>0</v>
      </c>
      <c r="AK109" s="4">
        <f t="shared" si="25"/>
        <v>0</v>
      </c>
      <c r="AL109" s="4">
        <f t="shared" si="25"/>
        <v>0</v>
      </c>
      <c r="AM109" s="4">
        <f t="shared" si="25"/>
        <v>0</v>
      </c>
      <c r="AN109" s="4">
        <f t="shared" si="25"/>
        <v>0</v>
      </c>
      <c r="AO109" s="4">
        <f t="shared" si="25"/>
        <v>0</v>
      </c>
      <c r="AP109" s="4">
        <f t="shared" si="25"/>
        <v>0</v>
      </c>
      <c r="AQ109" s="4">
        <f t="shared" si="25"/>
        <v>0</v>
      </c>
      <c r="AR109" s="4">
        <f t="shared" si="25"/>
        <v>0</v>
      </c>
      <c r="AS109" s="4">
        <f t="shared" si="25"/>
        <v>0</v>
      </c>
      <c r="AT109" s="4">
        <f t="shared" si="25"/>
        <v>0</v>
      </c>
      <c r="AU109" s="4">
        <f t="shared" si="25"/>
        <v>0</v>
      </c>
      <c r="AV109" s="4">
        <f t="shared" si="25"/>
        <v>0</v>
      </c>
    </row>
    <row r="110" spans="2:48" x14ac:dyDescent="0.25">
      <c r="B110" s="130" t="str">
        <f>B22</f>
        <v>Salgsinntekter</v>
      </c>
      <c r="C110" s="198">
        <f>I110+NPV($C$11,J110:AV110)</f>
        <v>0</v>
      </c>
      <c r="D110" s="199">
        <f>C110-$C$109</f>
        <v>0</v>
      </c>
      <c r="E110" s="200">
        <f>E23</f>
        <v>0</v>
      </c>
      <c r="F110" s="130"/>
      <c r="G110" s="201">
        <v>1</v>
      </c>
      <c r="H110" s="202"/>
      <c r="I110" s="4">
        <f>I23+I26+I30+I34-I41-I45-I49-I53-I57-I61-I65-I69-I73-I79-I83-I87-I91-I95-I99</f>
        <v>0</v>
      </c>
      <c r="J110" s="4">
        <f t="shared" ref="J110:AV110" si="26">J23+J26+J30+J34-J41-J45-J49-J53-J57-J61-J65-J69-J73-J79-J83-J87-J91-J95-J99</f>
        <v>0</v>
      </c>
      <c r="K110" s="4">
        <f t="shared" si="26"/>
        <v>0</v>
      </c>
      <c r="L110" s="4">
        <f t="shared" si="26"/>
        <v>0</v>
      </c>
      <c r="M110" s="4">
        <f t="shared" si="26"/>
        <v>0</v>
      </c>
      <c r="N110" s="4">
        <f t="shared" si="26"/>
        <v>0</v>
      </c>
      <c r="O110" s="4">
        <f t="shared" si="26"/>
        <v>0</v>
      </c>
      <c r="P110" s="4">
        <f t="shared" si="26"/>
        <v>0</v>
      </c>
      <c r="Q110" s="4">
        <f t="shared" si="26"/>
        <v>0</v>
      </c>
      <c r="R110" s="4">
        <f t="shared" si="26"/>
        <v>0</v>
      </c>
      <c r="S110" s="4">
        <f t="shared" si="26"/>
        <v>0</v>
      </c>
      <c r="T110" s="4">
        <f t="shared" si="26"/>
        <v>0</v>
      </c>
      <c r="U110" s="4">
        <f t="shared" si="26"/>
        <v>0</v>
      </c>
      <c r="V110" s="4">
        <f t="shared" si="26"/>
        <v>0</v>
      </c>
      <c r="W110" s="4">
        <f t="shared" si="26"/>
        <v>0</v>
      </c>
      <c r="X110" s="4">
        <f t="shared" si="26"/>
        <v>0</v>
      </c>
      <c r="Y110" s="4">
        <f t="shared" si="26"/>
        <v>0</v>
      </c>
      <c r="Z110" s="4">
        <f t="shared" si="26"/>
        <v>0</v>
      </c>
      <c r="AA110" s="4">
        <f t="shared" si="26"/>
        <v>0</v>
      </c>
      <c r="AB110" s="4">
        <f t="shared" si="26"/>
        <v>0</v>
      </c>
      <c r="AC110" s="4">
        <f t="shared" si="26"/>
        <v>0</v>
      </c>
      <c r="AD110" s="4">
        <f t="shared" si="26"/>
        <v>0</v>
      </c>
      <c r="AE110" s="4">
        <f t="shared" si="26"/>
        <v>0</v>
      </c>
      <c r="AF110" s="4">
        <f t="shared" si="26"/>
        <v>0</v>
      </c>
      <c r="AG110" s="4">
        <f t="shared" si="26"/>
        <v>0</v>
      </c>
      <c r="AH110" s="4">
        <f t="shared" si="26"/>
        <v>0</v>
      </c>
      <c r="AI110" s="4">
        <f t="shared" si="26"/>
        <v>0</v>
      </c>
      <c r="AJ110" s="4">
        <f t="shared" si="26"/>
        <v>0</v>
      </c>
      <c r="AK110" s="4">
        <f t="shared" si="26"/>
        <v>0</v>
      </c>
      <c r="AL110" s="4">
        <f t="shared" si="26"/>
        <v>0</v>
      </c>
      <c r="AM110" s="4">
        <f t="shared" si="26"/>
        <v>0</v>
      </c>
      <c r="AN110" s="4">
        <f t="shared" si="26"/>
        <v>0</v>
      </c>
      <c r="AO110" s="4">
        <f t="shared" si="26"/>
        <v>0</v>
      </c>
      <c r="AP110" s="4">
        <f t="shared" si="26"/>
        <v>0</v>
      </c>
      <c r="AQ110" s="4">
        <f t="shared" si="26"/>
        <v>0</v>
      </c>
      <c r="AR110" s="4">
        <f t="shared" si="26"/>
        <v>0</v>
      </c>
      <c r="AS110" s="4">
        <f t="shared" si="26"/>
        <v>0</v>
      </c>
      <c r="AT110" s="4">
        <f t="shared" si="26"/>
        <v>0</v>
      </c>
      <c r="AU110" s="4">
        <f t="shared" si="26"/>
        <v>0</v>
      </c>
      <c r="AV110" s="4">
        <f t="shared" si="26"/>
        <v>0</v>
      </c>
    </row>
    <row r="111" spans="2:48" x14ac:dyDescent="0.25">
      <c r="B111" s="130" t="str">
        <f>B26</f>
        <v>Andre inntekter</v>
      </c>
      <c r="C111" s="198">
        <f>I111+NPV($C$11,J111:AV111)</f>
        <v>0</v>
      </c>
      <c r="D111" s="199">
        <f>C111-$C$109</f>
        <v>0</v>
      </c>
      <c r="E111" s="200">
        <f>E27</f>
        <v>0</v>
      </c>
      <c r="F111" s="130"/>
      <c r="G111" s="201">
        <v>2</v>
      </c>
      <c r="H111" s="202"/>
      <c r="I111" s="4">
        <f>I22+I27+I30+I34-I41-I45-I49-I53-I57-I61-I65-I69-I73-I79-I83-I87-I91-I95-I99</f>
        <v>0</v>
      </c>
      <c r="J111" s="4">
        <f t="shared" ref="J111:AV111" si="27">J22+J27+J30+J34-J41-J45-J49-J53-J57-J61-J65-J69-J73-J79-J83-J87-J91-J95-J99</f>
        <v>0</v>
      </c>
      <c r="K111" s="4">
        <f t="shared" si="27"/>
        <v>0</v>
      </c>
      <c r="L111" s="4">
        <f t="shared" si="27"/>
        <v>0</v>
      </c>
      <c r="M111" s="4">
        <f t="shared" si="27"/>
        <v>0</v>
      </c>
      <c r="N111" s="4">
        <f t="shared" si="27"/>
        <v>0</v>
      </c>
      <c r="O111" s="4">
        <f t="shared" si="27"/>
        <v>0</v>
      </c>
      <c r="P111" s="4">
        <f t="shared" si="27"/>
        <v>0</v>
      </c>
      <c r="Q111" s="4">
        <f t="shared" si="27"/>
        <v>0</v>
      </c>
      <c r="R111" s="4">
        <f t="shared" si="27"/>
        <v>0</v>
      </c>
      <c r="S111" s="4">
        <f t="shared" si="27"/>
        <v>0</v>
      </c>
      <c r="T111" s="4">
        <f t="shared" si="27"/>
        <v>0</v>
      </c>
      <c r="U111" s="4">
        <f t="shared" si="27"/>
        <v>0</v>
      </c>
      <c r="V111" s="4">
        <f t="shared" si="27"/>
        <v>0</v>
      </c>
      <c r="W111" s="4">
        <f t="shared" si="27"/>
        <v>0</v>
      </c>
      <c r="X111" s="4">
        <f t="shared" si="27"/>
        <v>0</v>
      </c>
      <c r="Y111" s="4">
        <f t="shared" si="27"/>
        <v>0</v>
      </c>
      <c r="Z111" s="4">
        <f t="shared" si="27"/>
        <v>0</v>
      </c>
      <c r="AA111" s="4">
        <f t="shared" si="27"/>
        <v>0</v>
      </c>
      <c r="AB111" s="4">
        <f t="shared" si="27"/>
        <v>0</v>
      </c>
      <c r="AC111" s="4">
        <f t="shared" si="27"/>
        <v>0</v>
      </c>
      <c r="AD111" s="4">
        <f t="shared" si="27"/>
        <v>0</v>
      </c>
      <c r="AE111" s="4">
        <f t="shared" si="27"/>
        <v>0</v>
      </c>
      <c r="AF111" s="4">
        <f t="shared" si="27"/>
        <v>0</v>
      </c>
      <c r="AG111" s="4">
        <f t="shared" si="27"/>
        <v>0</v>
      </c>
      <c r="AH111" s="4">
        <f t="shared" si="27"/>
        <v>0</v>
      </c>
      <c r="AI111" s="4">
        <f t="shared" si="27"/>
        <v>0</v>
      </c>
      <c r="AJ111" s="4">
        <f t="shared" si="27"/>
        <v>0</v>
      </c>
      <c r="AK111" s="4">
        <f t="shared" si="27"/>
        <v>0</v>
      </c>
      <c r="AL111" s="4">
        <f t="shared" si="27"/>
        <v>0</v>
      </c>
      <c r="AM111" s="4">
        <f t="shared" si="27"/>
        <v>0</v>
      </c>
      <c r="AN111" s="4">
        <f t="shared" si="27"/>
        <v>0</v>
      </c>
      <c r="AO111" s="4">
        <f t="shared" si="27"/>
        <v>0</v>
      </c>
      <c r="AP111" s="4">
        <f t="shared" si="27"/>
        <v>0</v>
      </c>
      <c r="AQ111" s="4">
        <f t="shared" si="27"/>
        <v>0</v>
      </c>
      <c r="AR111" s="4">
        <f t="shared" si="27"/>
        <v>0</v>
      </c>
      <c r="AS111" s="4">
        <f t="shared" si="27"/>
        <v>0</v>
      </c>
      <c r="AT111" s="4">
        <f t="shared" si="27"/>
        <v>0</v>
      </c>
      <c r="AU111" s="4">
        <f t="shared" si="27"/>
        <v>0</v>
      </c>
      <c r="AV111" s="4">
        <f t="shared" si="27"/>
        <v>0</v>
      </c>
    </row>
    <row r="112" spans="2:48" hidden="1" outlineLevel="1" x14ac:dyDescent="0.25">
      <c r="B112" s="130" t="str">
        <f>B30</f>
        <v>PLACEHOLDER</v>
      </c>
      <c r="C112" s="198"/>
      <c r="D112" s="199"/>
      <c r="E112" s="200"/>
      <c r="F112" s="130"/>
      <c r="G112" s="201"/>
      <c r="H112" s="202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2:48" hidden="1" outlineLevel="1" x14ac:dyDescent="0.25">
      <c r="B113" s="130" t="str">
        <f>B34</f>
        <v>PLACEHOLDER</v>
      </c>
      <c r="C113" s="198"/>
      <c r="D113" s="199"/>
      <c r="E113" s="200"/>
      <c r="F113" s="130"/>
      <c r="G113" s="201"/>
      <c r="H113" s="202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2:48" collapsed="1" x14ac:dyDescent="0.25">
      <c r="B114" s="130" t="str">
        <f>B41</f>
        <v>Kostnad energi (unntatt drivstoff)</v>
      </c>
      <c r="C114" s="198">
        <f t="shared" ref="C114:C119" si="28">I114+NPV($C$11,J114:AV114)</f>
        <v>0</v>
      </c>
      <c r="D114" s="199">
        <f t="shared" ref="D114:D119" si="29">C114-$C$109</f>
        <v>0</v>
      </c>
      <c r="E114" s="200">
        <f>E42</f>
        <v>0</v>
      </c>
      <c r="F114" s="130"/>
      <c r="G114" s="201">
        <v>3</v>
      </c>
      <c r="H114" s="202"/>
      <c r="I114" s="4">
        <f>I22+I26+I30+I34-I42-I45-I49-I53-I57-I61-I65-I69-I73-I79-I83-I87-I91-I95-I99</f>
        <v>0</v>
      </c>
      <c r="J114" s="4">
        <f t="shared" ref="J114:AV114" si="30">J22+J26+J30+J34-J42-J45-J49-J53-J57-J61-J65-J69-J73-J79-J83-J87-J91-J95-J99</f>
        <v>0</v>
      </c>
      <c r="K114" s="4">
        <f t="shared" si="30"/>
        <v>0</v>
      </c>
      <c r="L114" s="4">
        <f t="shared" si="30"/>
        <v>0</v>
      </c>
      <c r="M114" s="4">
        <f t="shared" si="30"/>
        <v>0</v>
      </c>
      <c r="N114" s="4">
        <f t="shared" si="30"/>
        <v>0</v>
      </c>
      <c r="O114" s="4">
        <f t="shared" si="30"/>
        <v>0</v>
      </c>
      <c r="P114" s="4">
        <f t="shared" si="30"/>
        <v>0</v>
      </c>
      <c r="Q114" s="4">
        <f t="shared" si="30"/>
        <v>0</v>
      </c>
      <c r="R114" s="4">
        <f t="shared" si="30"/>
        <v>0</v>
      </c>
      <c r="S114" s="4">
        <f t="shared" si="30"/>
        <v>0</v>
      </c>
      <c r="T114" s="4">
        <f t="shared" si="30"/>
        <v>0</v>
      </c>
      <c r="U114" s="4">
        <f t="shared" si="30"/>
        <v>0</v>
      </c>
      <c r="V114" s="4">
        <f t="shared" si="30"/>
        <v>0</v>
      </c>
      <c r="W114" s="4">
        <f t="shared" si="30"/>
        <v>0</v>
      </c>
      <c r="X114" s="4">
        <f t="shared" si="30"/>
        <v>0</v>
      </c>
      <c r="Y114" s="4">
        <f t="shared" si="30"/>
        <v>0</v>
      </c>
      <c r="Z114" s="4">
        <f t="shared" si="30"/>
        <v>0</v>
      </c>
      <c r="AA114" s="4">
        <f t="shared" si="30"/>
        <v>0</v>
      </c>
      <c r="AB114" s="4">
        <f t="shared" si="30"/>
        <v>0</v>
      </c>
      <c r="AC114" s="4">
        <f t="shared" si="30"/>
        <v>0</v>
      </c>
      <c r="AD114" s="4">
        <f t="shared" si="30"/>
        <v>0</v>
      </c>
      <c r="AE114" s="4">
        <f t="shared" si="30"/>
        <v>0</v>
      </c>
      <c r="AF114" s="4">
        <f t="shared" si="30"/>
        <v>0</v>
      </c>
      <c r="AG114" s="4">
        <f t="shared" si="30"/>
        <v>0</v>
      </c>
      <c r="AH114" s="4">
        <f t="shared" si="30"/>
        <v>0</v>
      </c>
      <c r="AI114" s="4">
        <f t="shared" si="30"/>
        <v>0</v>
      </c>
      <c r="AJ114" s="4">
        <f t="shared" si="30"/>
        <v>0</v>
      </c>
      <c r="AK114" s="4">
        <f t="shared" si="30"/>
        <v>0</v>
      </c>
      <c r="AL114" s="4">
        <f t="shared" si="30"/>
        <v>0</v>
      </c>
      <c r="AM114" s="4">
        <f t="shared" si="30"/>
        <v>0</v>
      </c>
      <c r="AN114" s="4">
        <f t="shared" si="30"/>
        <v>0</v>
      </c>
      <c r="AO114" s="4">
        <f t="shared" si="30"/>
        <v>0</v>
      </c>
      <c r="AP114" s="4">
        <f t="shared" si="30"/>
        <v>0</v>
      </c>
      <c r="AQ114" s="4">
        <f t="shared" si="30"/>
        <v>0</v>
      </c>
      <c r="AR114" s="4">
        <f t="shared" si="30"/>
        <v>0</v>
      </c>
      <c r="AS114" s="4">
        <f t="shared" si="30"/>
        <v>0</v>
      </c>
      <c r="AT114" s="4">
        <f t="shared" si="30"/>
        <v>0</v>
      </c>
      <c r="AU114" s="4">
        <f t="shared" si="30"/>
        <v>0</v>
      </c>
      <c r="AV114" s="4">
        <f t="shared" si="30"/>
        <v>0</v>
      </c>
    </row>
    <row r="115" spans="2:48" x14ac:dyDescent="0.25">
      <c r="B115" s="130" t="str">
        <f>B45</f>
        <v>Kostnad drivstoff eller råvare (unntatt CO2-avgift)</v>
      </c>
      <c r="C115" s="198">
        <f t="shared" si="28"/>
        <v>0</v>
      </c>
      <c r="D115" s="199">
        <f t="shared" si="29"/>
        <v>0</v>
      </c>
      <c r="E115" s="200">
        <f>E46</f>
        <v>0</v>
      </c>
      <c r="F115" s="130"/>
      <c r="G115" s="201">
        <v>4</v>
      </c>
      <c r="H115" s="202"/>
      <c r="I115" s="4">
        <f>I22+I26+I30+I34-I41-I46-I49-I53-I57-I61-I65-I69-I73-I79-I83-I87-I91-I95-I99</f>
        <v>0</v>
      </c>
      <c r="J115" s="4">
        <f t="shared" ref="J115:AV115" si="31">J22+J26+J30+J34-J41-J46-J49-J53-J57-J61-J65-J69-J73-J79-J83-J87-J91-J95-J99</f>
        <v>0</v>
      </c>
      <c r="K115" s="4">
        <f t="shared" si="31"/>
        <v>0</v>
      </c>
      <c r="L115" s="4">
        <f t="shared" si="31"/>
        <v>0</v>
      </c>
      <c r="M115" s="4">
        <f t="shared" si="31"/>
        <v>0</v>
      </c>
      <c r="N115" s="4">
        <f t="shared" si="31"/>
        <v>0</v>
      </c>
      <c r="O115" s="4">
        <f t="shared" si="31"/>
        <v>0</v>
      </c>
      <c r="P115" s="4">
        <f t="shared" si="31"/>
        <v>0</v>
      </c>
      <c r="Q115" s="4">
        <f t="shared" si="31"/>
        <v>0</v>
      </c>
      <c r="R115" s="4">
        <f t="shared" si="31"/>
        <v>0</v>
      </c>
      <c r="S115" s="4">
        <f t="shared" si="31"/>
        <v>0</v>
      </c>
      <c r="T115" s="4">
        <f t="shared" si="31"/>
        <v>0</v>
      </c>
      <c r="U115" s="4">
        <f t="shared" si="31"/>
        <v>0</v>
      </c>
      <c r="V115" s="4">
        <f t="shared" si="31"/>
        <v>0</v>
      </c>
      <c r="W115" s="4">
        <f t="shared" si="31"/>
        <v>0</v>
      </c>
      <c r="X115" s="4">
        <f t="shared" si="31"/>
        <v>0</v>
      </c>
      <c r="Y115" s="4">
        <f t="shared" si="31"/>
        <v>0</v>
      </c>
      <c r="Z115" s="4">
        <f t="shared" si="31"/>
        <v>0</v>
      </c>
      <c r="AA115" s="4">
        <f t="shared" si="31"/>
        <v>0</v>
      </c>
      <c r="AB115" s="4">
        <f t="shared" si="31"/>
        <v>0</v>
      </c>
      <c r="AC115" s="4">
        <f t="shared" si="31"/>
        <v>0</v>
      </c>
      <c r="AD115" s="4">
        <f t="shared" si="31"/>
        <v>0</v>
      </c>
      <c r="AE115" s="4">
        <f t="shared" si="31"/>
        <v>0</v>
      </c>
      <c r="AF115" s="4">
        <f t="shared" si="31"/>
        <v>0</v>
      </c>
      <c r="AG115" s="4">
        <f t="shared" si="31"/>
        <v>0</v>
      </c>
      <c r="AH115" s="4">
        <f t="shared" si="31"/>
        <v>0</v>
      </c>
      <c r="AI115" s="4">
        <f t="shared" si="31"/>
        <v>0</v>
      </c>
      <c r="AJ115" s="4">
        <f t="shared" si="31"/>
        <v>0</v>
      </c>
      <c r="AK115" s="4">
        <f t="shared" si="31"/>
        <v>0</v>
      </c>
      <c r="AL115" s="4">
        <f t="shared" si="31"/>
        <v>0</v>
      </c>
      <c r="AM115" s="4">
        <f t="shared" si="31"/>
        <v>0</v>
      </c>
      <c r="AN115" s="4">
        <f t="shared" si="31"/>
        <v>0</v>
      </c>
      <c r="AO115" s="4">
        <f t="shared" si="31"/>
        <v>0</v>
      </c>
      <c r="AP115" s="4">
        <f t="shared" si="31"/>
        <v>0</v>
      </c>
      <c r="AQ115" s="4">
        <f t="shared" si="31"/>
        <v>0</v>
      </c>
      <c r="AR115" s="4">
        <f t="shared" si="31"/>
        <v>0</v>
      </c>
      <c r="AS115" s="4">
        <f t="shared" si="31"/>
        <v>0</v>
      </c>
      <c r="AT115" s="4">
        <f t="shared" si="31"/>
        <v>0</v>
      </c>
      <c r="AU115" s="4">
        <f t="shared" si="31"/>
        <v>0</v>
      </c>
      <c r="AV115" s="4">
        <f t="shared" si="31"/>
        <v>0</v>
      </c>
    </row>
    <row r="116" spans="2:48" x14ac:dyDescent="0.25">
      <c r="B116" s="130" t="str">
        <f>B49</f>
        <v>Drifts- og vedlikeholdskostnader</v>
      </c>
      <c r="C116" s="198">
        <f t="shared" si="28"/>
        <v>0</v>
      </c>
      <c r="D116" s="199">
        <f t="shared" si="29"/>
        <v>0</v>
      </c>
      <c r="E116" s="200">
        <f>E50</f>
        <v>0</v>
      </c>
      <c r="F116" s="130"/>
      <c r="G116" s="201">
        <v>5</v>
      </c>
      <c r="H116" s="202"/>
      <c r="I116" s="4">
        <f>I22+I26+I30+I34-I41-I45-I50-I53-I57-I61-I65-I69-I73-I79-I83-I87-I91-I95-I99</f>
        <v>0</v>
      </c>
      <c r="J116" s="4">
        <f t="shared" ref="J116:AV116" si="32">J22+J26+J30+J34-J41-J45-J50-J53-J57-J61-J65-J69-J73-J79-J83-J87-J91-J95-J99</f>
        <v>0</v>
      </c>
      <c r="K116" s="4">
        <f t="shared" si="32"/>
        <v>0</v>
      </c>
      <c r="L116" s="4">
        <f t="shared" si="32"/>
        <v>0</v>
      </c>
      <c r="M116" s="4">
        <f t="shared" si="32"/>
        <v>0</v>
      </c>
      <c r="N116" s="4">
        <f t="shared" si="32"/>
        <v>0</v>
      </c>
      <c r="O116" s="4">
        <f t="shared" si="32"/>
        <v>0</v>
      </c>
      <c r="P116" s="4">
        <f t="shared" si="32"/>
        <v>0</v>
      </c>
      <c r="Q116" s="4">
        <f t="shared" si="32"/>
        <v>0</v>
      </c>
      <c r="R116" s="4">
        <f t="shared" si="32"/>
        <v>0</v>
      </c>
      <c r="S116" s="4">
        <f t="shared" si="32"/>
        <v>0</v>
      </c>
      <c r="T116" s="4">
        <f t="shared" si="32"/>
        <v>0</v>
      </c>
      <c r="U116" s="4">
        <f t="shared" si="32"/>
        <v>0</v>
      </c>
      <c r="V116" s="4">
        <f t="shared" si="32"/>
        <v>0</v>
      </c>
      <c r="W116" s="4">
        <f t="shared" si="32"/>
        <v>0</v>
      </c>
      <c r="X116" s="4">
        <f t="shared" si="32"/>
        <v>0</v>
      </c>
      <c r="Y116" s="4">
        <f t="shared" si="32"/>
        <v>0</v>
      </c>
      <c r="Z116" s="4">
        <f t="shared" si="32"/>
        <v>0</v>
      </c>
      <c r="AA116" s="4">
        <f t="shared" si="32"/>
        <v>0</v>
      </c>
      <c r="AB116" s="4">
        <f t="shared" si="32"/>
        <v>0</v>
      </c>
      <c r="AC116" s="4">
        <f t="shared" si="32"/>
        <v>0</v>
      </c>
      <c r="AD116" s="4">
        <f t="shared" si="32"/>
        <v>0</v>
      </c>
      <c r="AE116" s="4">
        <f t="shared" si="32"/>
        <v>0</v>
      </c>
      <c r="AF116" s="4">
        <f t="shared" si="32"/>
        <v>0</v>
      </c>
      <c r="AG116" s="4">
        <f t="shared" si="32"/>
        <v>0</v>
      </c>
      <c r="AH116" s="4">
        <f t="shared" si="32"/>
        <v>0</v>
      </c>
      <c r="AI116" s="4">
        <f t="shared" si="32"/>
        <v>0</v>
      </c>
      <c r="AJ116" s="4">
        <f t="shared" si="32"/>
        <v>0</v>
      </c>
      <c r="AK116" s="4">
        <f t="shared" si="32"/>
        <v>0</v>
      </c>
      <c r="AL116" s="4">
        <f t="shared" si="32"/>
        <v>0</v>
      </c>
      <c r="AM116" s="4">
        <f t="shared" si="32"/>
        <v>0</v>
      </c>
      <c r="AN116" s="4">
        <f t="shared" si="32"/>
        <v>0</v>
      </c>
      <c r="AO116" s="4">
        <f t="shared" si="32"/>
        <v>0</v>
      </c>
      <c r="AP116" s="4">
        <f t="shared" si="32"/>
        <v>0</v>
      </c>
      <c r="AQ116" s="4">
        <f t="shared" si="32"/>
        <v>0</v>
      </c>
      <c r="AR116" s="4">
        <f t="shared" si="32"/>
        <v>0</v>
      </c>
      <c r="AS116" s="4">
        <f t="shared" si="32"/>
        <v>0</v>
      </c>
      <c r="AT116" s="4">
        <f t="shared" si="32"/>
        <v>0</v>
      </c>
      <c r="AU116" s="4">
        <f t="shared" si="32"/>
        <v>0</v>
      </c>
      <c r="AV116" s="4">
        <f t="shared" si="32"/>
        <v>0</v>
      </c>
    </row>
    <row r="117" spans="2:48" x14ac:dyDescent="0.25">
      <c r="B117" s="130" t="str">
        <f>B53</f>
        <v>Personalkostnader</v>
      </c>
      <c r="C117" s="198">
        <f t="shared" si="28"/>
        <v>0</v>
      </c>
      <c r="D117" s="199">
        <f t="shared" si="29"/>
        <v>0</v>
      </c>
      <c r="E117" s="200">
        <f>E54</f>
        <v>0</v>
      </c>
      <c r="F117" s="130"/>
      <c r="G117" s="201">
        <v>6</v>
      </c>
      <c r="H117" s="202"/>
      <c r="I117" s="4">
        <f>I22+I26+I30+I34-I41-I45-I49-I54-I57-I61-I65-I69-I73-I79-I83-I87-I91-I95-I99</f>
        <v>0</v>
      </c>
      <c r="J117" s="4">
        <f t="shared" ref="J117:AV117" si="33">J22+J26+J30+J34-J41-J45-J49-J54-J57-J61-J65-J69-J73-J79-J83-J87-J91-J95-J99</f>
        <v>0</v>
      </c>
      <c r="K117" s="4">
        <f t="shared" si="33"/>
        <v>0</v>
      </c>
      <c r="L117" s="4">
        <f t="shared" si="33"/>
        <v>0</v>
      </c>
      <c r="M117" s="4">
        <f t="shared" si="33"/>
        <v>0</v>
      </c>
      <c r="N117" s="4">
        <f t="shared" si="33"/>
        <v>0</v>
      </c>
      <c r="O117" s="4">
        <f t="shared" si="33"/>
        <v>0</v>
      </c>
      <c r="P117" s="4">
        <f t="shared" si="33"/>
        <v>0</v>
      </c>
      <c r="Q117" s="4">
        <f t="shared" si="33"/>
        <v>0</v>
      </c>
      <c r="R117" s="4">
        <f t="shared" si="33"/>
        <v>0</v>
      </c>
      <c r="S117" s="4">
        <f t="shared" si="33"/>
        <v>0</v>
      </c>
      <c r="T117" s="4">
        <f t="shared" si="33"/>
        <v>0</v>
      </c>
      <c r="U117" s="4">
        <f t="shared" si="33"/>
        <v>0</v>
      </c>
      <c r="V117" s="4">
        <f t="shared" si="33"/>
        <v>0</v>
      </c>
      <c r="W117" s="4">
        <f t="shared" si="33"/>
        <v>0</v>
      </c>
      <c r="X117" s="4">
        <f t="shared" si="33"/>
        <v>0</v>
      </c>
      <c r="Y117" s="4">
        <f t="shared" si="33"/>
        <v>0</v>
      </c>
      <c r="Z117" s="4">
        <f t="shared" si="33"/>
        <v>0</v>
      </c>
      <c r="AA117" s="4">
        <f t="shared" si="33"/>
        <v>0</v>
      </c>
      <c r="AB117" s="4">
        <f t="shared" si="33"/>
        <v>0</v>
      </c>
      <c r="AC117" s="4">
        <f t="shared" si="33"/>
        <v>0</v>
      </c>
      <c r="AD117" s="4">
        <f t="shared" si="33"/>
        <v>0</v>
      </c>
      <c r="AE117" s="4">
        <f t="shared" si="33"/>
        <v>0</v>
      </c>
      <c r="AF117" s="4">
        <f t="shared" si="33"/>
        <v>0</v>
      </c>
      <c r="AG117" s="4">
        <f t="shared" si="33"/>
        <v>0</v>
      </c>
      <c r="AH117" s="4">
        <f t="shared" si="33"/>
        <v>0</v>
      </c>
      <c r="AI117" s="4">
        <f t="shared" si="33"/>
        <v>0</v>
      </c>
      <c r="AJ117" s="4">
        <f t="shared" si="33"/>
        <v>0</v>
      </c>
      <c r="AK117" s="4">
        <f t="shared" si="33"/>
        <v>0</v>
      </c>
      <c r="AL117" s="4">
        <f t="shared" si="33"/>
        <v>0</v>
      </c>
      <c r="AM117" s="4">
        <f t="shared" si="33"/>
        <v>0</v>
      </c>
      <c r="AN117" s="4">
        <f t="shared" si="33"/>
        <v>0</v>
      </c>
      <c r="AO117" s="4">
        <f t="shared" si="33"/>
        <v>0</v>
      </c>
      <c r="AP117" s="4">
        <f t="shared" si="33"/>
        <v>0</v>
      </c>
      <c r="AQ117" s="4">
        <f t="shared" si="33"/>
        <v>0</v>
      </c>
      <c r="AR117" s="4">
        <f t="shared" si="33"/>
        <v>0</v>
      </c>
      <c r="AS117" s="4">
        <f t="shared" si="33"/>
        <v>0</v>
      </c>
      <c r="AT117" s="4">
        <f t="shared" si="33"/>
        <v>0</v>
      </c>
      <c r="AU117" s="4">
        <f t="shared" si="33"/>
        <v>0</v>
      </c>
      <c r="AV117" s="4">
        <f t="shared" si="33"/>
        <v>0</v>
      </c>
    </row>
    <row r="118" spans="2:48" x14ac:dyDescent="0.25">
      <c r="B118" s="130" t="str">
        <f>B57</f>
        <v>CO2-avgift/-kvoter</v>
      </c>
      <c r="C118" s="198">
        <f t="shared" si="28"/>
        <v>0</v>
      </c>
      <c r="D118" s="199">
        <f t="shared" si="29"/>
        <v>0</v>
      </c>
      <c r="E118" s="200">
        <f>E58</f>
        <v>0</v>
      </c>
      <c r="F118" s="130"/>
      <c r="G118" s="201">
        <v>7</v>
      </c>
      <c r="H118" s="202"/>
      <c r="I118" s="4">
        <f>I22+I26+I30+I34-I41-I45-I49-I53-I58-I61-I65-I69-I73-I79-I83-I87-I91-I95-I99</f>
        <v>0</v>
      </c>
      <c r="J118" s="4">
        <f t="shared" ref="J118:AV118" si="34">J22+J26+J30+J34-J41-J45-J49-J53-J58-J61-J65-J69-J73-J79-J83-J87-J91-J95-J99</f>
        <v>0</v>
      </c>
      <c r="K118" s="4">
        <f t="shared" si="34"/>
        <v>0</v>
      </c>
      <c r="L118" s="4">
        <f>L22+L26+L30+L34-L41-L45-L49-L53-L58-L61-L65-L69-L73-L79-L83-L87-L91-L95-L99</f>
        <v>0</v>
      </c>
      <c r="M118" s="4">
        <f t="shared" si="34"/>
        <v>0</v>
      </c>
      <c r="N118" s="4">
        <f t="shared" si="34"/>
        <v>0</v>
      </c>
      <c r="O118" s="4">
        <f t="shared" si="34"/>
        <v>0</v>
      </c>
      <c r="P118" s="4">
        <f t="shared" si="34"/>
        <v>0</v>
      </c>
      <c r="Q118" s="4">
        <f t="shared" si="34"/>
        <v>0</v>
      </c>
      <c r="R118" s="4">
        <f t="shared" si="34"/>
        <v>0</v>
      </c>
      <c r="S118" s="4">
        <f t="shared" si="34"/>
        <v>0</v>
      </c>
      <c r="T118" s="4">
        <f t="shared" si="34"/>
        <v>0</v>
      </c>
      <c r="U118" s="4">
        <f t="shared" si="34"/>
        <v>0</v>
      </c>
      <c r="V118" s="4">
        <f t="shared" si="34"/>
        <v>0</v>
      </c>
      <c r="W118" s="4">
        <f t="shared" si="34"/>
        <v>0</v>
      </c>
      <c r="X118" s="4">
        <f t="shared" si="34"/>
        <v>0</v>
      </c>
      <c r="Y118" s="4">
        <f t="shared" si="34"/>
        <v>0</v>
      </c>
      <c r="Z118" s="4">
        <f t="shared" si="34"/>
        <v>0</v>
      </c>
      <c r="AA118" s="4">
        <f t="shared" si="34"/>
        <v>0</v>
      </c>
      <c r="AB118" s="4">
        <f t="shared" si="34"/>
        <v>0</v>
      </c>
      <c r="AC118" s="4">
        <f t="shared" si="34"/>
        <v>0</v>
      </c>
      <c r="AD118" s="4">
        <f t="shared" si="34"/>
        <v>0</v>
      </c>
      <c r="AE118" s="4">
        <f t="shared" si="34"/>
        <v>0</v>
      </c>
      <c r="AF118" s="4">
        <f t="shared" si="34"/>
        <v>0</v>
      </c>
      <c r="AG118" s="4">
        <f t="shared" si="34"/>
        <v>0</v>
      </c>
      <c r="AH118" s="4">
        <f t="shared" si="34"/>
        <v>0</v>
      </c>
      <c r="AI118" s="4">
        <f t="shared" si="34"/>
        <v>0</v>
      </c>
      <c r="AJ118" s="4">
        <f t="shared" si="34"/>
        <v>0</v>
      </c>
      <c r="AK118" s="4">
        <f t="shared" si="34"/>
        <v>0</v>
      </c>
      <c r="AL118" s="4">
        <f t="shared" si="34"/>
        <v>0</v>
      </c>
      <c r="AM118" s="4">
        <f t="shared" si="34"/>
        <v>0</v>
      </c>
      <c r="AN118" s="4">
        <f t="shared" si="34"/>
        <v>0</v>
      </c>
      <c r="AO118" s="4">
        <f t="shared" si="34"/>
        <v>0</v>
      </c>
      <c r="AP118" s="4">
        <f t="shared" si="34"/>
        <v>0</v>
      </c>
      <c r="AQ118" s="4">
        <f t="shared" si="34"/>
        <v>0</v>
      </c>
      <c r="AR118" s="4">
        <f t="shared" si="34"/>
        <v>0</v>
      </c>
      <c r="AS118" s="4">
        <f t="shared" si="34"/>
        <v>0</v>
      </c>
      <c r="AT118" s="4">
        <f t="shared" si="34"/>
        <v>0</v>
      </c>
      <c r="AU118" s="4">
        <f t="shared" si="34"/>
        <v>0</v>
      </c>
      <c r="AV118" s="4">
        <f t="shared" si="34"/>
        <v>0</v>
      </c>
    </row>
    <row r="119" spans="2:48" x14ac:dyDescent="0.25">
      <c r="B119" s="130" t="str">
        <f>B61</f>
        <v>Andre driftskostnader</v>
      </c>
      <c r="C119" s="198">
        <f t="shared" si="28"/>
        <v>0</v>
      </c>
      <c r="D119" s="199">
        <f t="shared" si="29"/>
        <v>0</v>
      </c>
      <c r="E119" s="200">
        <f>E62</f>
        <v>0</v>
      </c>
      <c r="F119" s="130"/>
      <c r="G119" s="201">
        <v>8</v>
      </c>
      <c r="H119" s="202"/>
      <c r="I119" s="4">
        <f>I22+I26+I30+I34-I41-I45-I49-I53-I57-I62-I65-I69-I73-I79-I83-I87-I91-I95-I99</f>
        <v>0</v>
      </c>
      <c r="J119" s="4">
        <f t="shared" ref="J119:AV119" si="35">J22+J26+J30+J34-J41-J45-J49-J53-J57-J62-J65-J69-J73-J79-J83-J87-J91-J95-J99</f>
        <v>0</v>
      </c>
      <c r="K119" s="4">
        <f t="shared" si="35"/>
        <v>0</v>
      </c>
      <c r="L119" s="4">
        <f t="shared" si="35"/>
        <v>0</v>
      </c>
      <c r="M119" s="4">
        <f t="shared" si="35"/>
        <v>0</v>
      </c>
      <c r="N119" s="4">
        <f t="shared" si="35"/>
        <v>0</v>
      </c>
      <c r="O119" s="4">
        <f t="shared" si="35"/>
        <v>0</v>
      </c>
      <c r="P119" s="4">
        <f t="shared" si="35"/>
        <v>0</v>
      </c>
      <c r="Q119" s="4">
        <f t="shared" si="35"/>
        <v>0</v>
      </c>
      <c r="R119" s="4">
        <f t="shared" si="35"/>
        <v>0</v>
      </c>
      <c r="S119" s="4">
        <f t="shared" si="35"/>
        <v>0</v>
      </c>
      <c r="T119" s="4">
        <f t="shared" si="35"/>
        <v>0</v>
      </c>
      <c r="U119" s="4">
        <f t="shared" si="35"/>
        <v>0</v>
      </c>
      <c r="V119" s="4">
        <f t="shared" si="35"/>
        <v>0</v>
      </c>
      <c r="W119" s="4">
        <f t="shared" si="35"/>
        <v>0</v>
      </c>
      <c r="X119" s="4">
        <f t="shared" si="35"/>
        <v>0</v>
      </c>
      <c r="Y119" s="4">
        <f t="shared" si="35"/>
        <v>0</v>
      </c>
      <c r="Z119" s="4">
        <f t="shared" si="35"/>
        <v>0</v>
      </c>
      <c r="AA119" s="4">
        <f t="shared" si="35"/>
        <v>0</v>
      </c>
      <c r="AB119" s="4">
        <f t="shared" si="35"/>
        <v>0</v>
      </c>
      <c r="AC119" s="4">
        <f t="shared" si="35"/>
        <v>0</v>
      </c>
      <c r="AD119" s="4">
        <f t="shared" si="35"/>
        <v>0</v>
      </c>
      <c r="AE119" s="4">
        <f t="shared" si="35"/>
        <v>0</v>
      </c>
      <c r="AF119" s="4">
        <f t="shared" si="35"/>
        <v>0</v>
      </c>
      <c r="AG119" s="4">
        <f t="shared" si="35"/>
        <v>0</v>
      </c>
      <c r="AH119" s="4">
        <f t="shared" si="35"/>
        <v>0</v>
      </c>
      <c r="AI119" s="4">
        <f t="shared" si="35"/>
        <v>0</v>
      </c>
      <c r="AJ119" s="4">
        <f t="shared" si="35"/>
        <v>0</v>
      </c>
      <c r="AK119" s="4">
        <f t="shared" si="35"/>
        <v>0</v>
      </c>
      <c r="AL119" s="4">
        <f t="shared" si="35"/>
        <v>0</v>
      </c>
      <c r="AM119" s="4">
        <f t="shared" si="35"/>
        <v>0</v>
      </c>
      <c r="AN119" s="4">
        <f t="shared" si="35"/>
        <v>0</v>
      </c>
      <c r="AO119" s="4">
        <f t="shared" si="35"/>
        <v>0</v>
      </c>
      <c r="AP119" s="4">
        <f t="shared" si="35"/>
        <v>0</v>
      </c>
      <c r="AQ119" s="4">
        <f t="shared" si="35"/>
        <v>0</v>
      </c>
      <c r="AR119" s="4">
        <f t="shared" si="35"/>
        <v>0</v>
      </c>
      <c r="AS119" s="4">
        <f t="shared" si="35"/>
        <v>0</v>
      </c>
      <c r="AT119" s="4">
        <f t="shared" si="35"/>
        <v>0</v>
      </c>
      <c r="AU119" s="4">
        <f t="shared" si="35"/>
        <v>0</v>
      </c>
      <c r="AV119" s="4">
        <f t="shared" si="35"/>
        <v>0</v>
      </c>
    </row>
    <row r="120" spans="2:48" hidden="1" outlineLevel="1" x14ac:dyDescent="0.25">
      <c r="B120" s="130" t="str">
        <f>B65</f>
        <v>PLACEHOLDER</v>
      </c>
      <c r="C120" s="198"/>
      <c r="D120" s="199"/>
      <c r="E120" s="200"/>
      <c r="F120" s="130"/>
      <c r="G120" s="201"/>
      <c r="H120" s="202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2:48" hidden="1" outlineLevel="1" x14ac:dyDescent="0.25">
      <c r="B121" s="130" t="str">
        <f>B69</f>
        <v>PLACEHOLDER</v>
      </c>
      <c r="C121" s="198"/>
      <c r="D121" s="199"/>
      <c r="E121" s="200"/>
      <c r="F121" s="130"/>
      <c r="G121" s="201"/>
      <c r="H121" s="202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2:48" hidden="1" outlineLevel="1" x14ac:dyDescent="0.25">
      <c r="B122" s="130" t="str">
        <f>B95</f>
        <v>PLACEHOLDER</v>
      </c>
      <c r="C122" s="198"/>
      <c r="D122" s="199"/>
      <c r="E122" s="200"/>
      <c r="F122" s="130"/>
      <c r="G122" s="201"/>
      <c r="H122" s="202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2:48" collapsed="1" x14ac:dyDescent="0.25">
      <c r="B123" s="130" t="str">
        <f>B79</f>
        <v>Maskiner, utstyr og materialer</v>
      </c>
      <c r="C123" s="198">
        <f>I123+NPV($C$11,J123:AV123)</f>
        <v>0</v>
      </c>
      <c r="D123" s="199">
        <f>C123-$C$109</f>
        <v>0</v>
      </c>
      <c r="E123" s="200">
        <f>E80</f>
        <v>0</v>
      </c>
      <c r="F123" s="130"/>
      <c r="G123" s="201">
        <v>9</v>
      </c>
      <c r="H123" s="202"/>
      <c r="I123" s="4">
        <f>I22+I26+I30+I34-I41-I45-I49-I53-I57-I61-I65-I69-I73-I80-I83-I87-I91-I95-I99</f>
        <v>0</v>
      </c>
      <c r="J123" s="4">
        <f t="shared" ref="J123:AV123" si="36">J22+J26+J30+J34-J41-J45-J49-J53-J57-J61-J65-J69-J73-J80-J83-J87-J91-J95-J99</f>
        <v>0</v>
      </c>
      <c r="K123" s="4">
        <f t="shared" si="36"/>
        <v>0</v>
      </c>
      <c r="L123" s="4">
        <f t="shared" si="36"/>
        <v>0</v>
      </c>
      <c r="M123" s="4">
        <f t="shared" si="36"/>
        <v>0</v>
      </c>
      <c r="N123" s="4">
        <f t="shared" si="36"/>
        <v>0</v>
      </c>
      <c r="O123" s="4">
        <f t="shared" si="36"/>
        <v>0</v>
      </c>
      <c r="P123" s="4">
        <f t="shared" si="36"/>
        <v>0</v>
      </c>
      <c r="Q123" s="4">
        <f t="shared" si="36"/>
        <v>0</v>
      </c>
      <c r="R123" s="4">
        <f t="shared" si="36"/>
        <v>0</v>
      </c>
      <c r="S123" s="4">
        <f t="shared" si="36"/>
        <v>0</v>
      </c>
      <c r="T123" s="4">
        <f t="shared" si="36"/>
        <v>0</v>
      </c>
      <c r="U123" s="4">
        <f t="shared" si="36"/>
        <v>0</v>
      </c>
      <c r="V123" s="4">
        <f t="shared" si="36"/>
        <v>0</v>
      </c>
      <c r="W123" s="4">
        <f t="shared" si="36"/>
        <v>0</v>
      </c>
      <c r="X123" s="4">
        <f t="shared" si="36"/>
        <v>0</v>
      </c>
      <c r="Y123" s="4">
        <f t="shared" si="36"/>
        <v>0</v>
      </c>
      <c r="Z123" s="4">
        <f t="shared" si="36"/>
        <v>0</v>
      </c>
      <c r="AA123" s="4">
        <f t="shared" si="36"/>
        <v>0</v>
      </c>
      <c r="AB123" s="4">
        <f t="shared" si="36"/>
        <v>0</v>
      </c>
      <c r="AC123" s="4">
        <f t="shared" si="36"/>
        <v>0</v>
      </c>
      <c r="AD123" s="4">
        <f t="shared" si="36"/>
        <v>0</v>
      </c>
      <c r="AE123" s="4">
        <f t="shared" si="36"/>
        <v>0</v>
      </c>
      <c r="AF123" s="4">
        <f t="shared" si="36"/>
        <v>0</v>
      </c>
      <c r="AG123" s="4">
        <f t="shared" si="36"/>
        <v>0</v>
      </c>
      <c r="AH123" s="4">
        <f t="shared" si="36"/>
        <v>0</v>
      </c>
      <c r="AI123" s="4">
        <f t="shared" si="36"/>
        <v>0</v>
      </c>
      <c r="AJ123" s="4">
        <f t="shared" si="36"/>
        <v>0</v>
      </c>
      <c r="AK123" s="4">
        <f t="shared" si="36"/>
        <v>0</v>
      </c>
      <c r="AL123" s="4">
        <f t="shared" si="36"/>
        <v>0</v>
      </c>
      <c r="AM123" s="4">
        <f t="shared" si="36"/>
        <v>0</v>
      </c>
      <c r="AN123" s="4">
        <f t="shared" si="36"/>
        <v>0</v>
      </c>
      <c r="AO123" s="4">
        <f t="shared" si="36"/>
        <v>0</v>
      </c>
      <c r="AP123" s="4">
        <f t="shared" si="36"/>
        <v>0</v>
      </c>
      <c r="AQ123" s="4">
        <f t="shared" si="36"/>
        <v>0</v>
      </c>
      <c r="AR123" s="4">
        <f t="shared" si="36"/>
        <v>0</v>
      </c>
      <c r="AS123" s="4">
        <f t="shared" si="36"/>
        <v>0</v>
      </c>
      <c r="AT123" s="4">
        <f t="shared" si="36"/>
        <v>0</v>
      </c>
      <c r="AU123" s="4">
        <f t="shared" si="36"/>
        <v>0</v>
      </c>
      <c r="AV123" s="4">
        <f t="shared" si="36"/>
        <v>0</v>
      </c>
    </row>
    <row r="124" spans="2:48" x14ac:dyDescent="0.25">
      <c r="B124" s="130" t="str">
        <f>B83</f>
        <v>Innkjøp av tjenester</v>
      </c>
      <c r="C124" s="198">
        <f>I124+NPV($C$11,J124:AV124)</f>
        <v>0</v>
      </c>
      <c r="D124" s="199">
        <f>C124-$C$109</f>
        <v>0</v>
      </c>
      <c r="E124" s="200">
        <f>E84</f>
        <v>0</v>
      </c>
      <c r="F124" s="130"/>
      <c r="G124" s="201">
        <v>10</v>
      </c>
      <c r="H124" s="202"/>
      <c r="I124" s="4">
        <f>I22+I26+I30+I34-I41-I45-I49-I53-I57-I61-I65-I69-I73-I79-I84-I87-I91-I95-I99</f>
        <v>0</v>
      </c>
      <c r="J124" s="4">
        <f t="shared" ref="J124:AV124" si="37">J22+J26+J30+J34-J41-J45-J49-J53-J57-J61-J65-J69-J73-J79-J84-J87-J91-J95-J99</f>
        <v>0</v>
      </c>
      <c r="K124" s="4">
        <f t="shared" si="37"/>
        <v>0</v>
      </c>
      <c r="L124" s="4">
        <f t="shared" si="37"/>
        <v>0</v>
      </c>
      <c r="M124" s="4">
        <f t="shared" si="37"/>
        <v>0</v>
      </c>
      <c r="N124" s="4">
        <f t="shared" si="37"/>
        <v>0</v>
      </c>
      <c r="O124" s="4">
        <f t="shared" si="37"/>
        <v>0</v>
      </c>
      <c r="P124" s="4">
        <f t="shared" si="37"/>
        <v>0</v>
      </c>
      <c r="Q124" s="4">
        <f t="shared" si="37"/>
        <v>0</v>
      </c>
      <c r="R124" s="4">
        <f t="shared" si="37"/>
        <v>0</v>
      </c>
      <c r="S124" s="4">
        <f t="shared" si="37"/>
        <v>0</v>
      </c>
      <c r="T124" s="4">
        <f t="shared" si="37"/>
        <v>0</v>
      </c>
      <c r="U124" s="4">
        <f t="shared" si="37"/>
        <v>0</v>
      </c>
      <c r="V124" s="4">
        <f t="shared" si="37"/>
        <v>0</v>
      </c>
      <c r="W124" s="4">
        <f t="shared" si="37"/>
        <v>0</v>
      </c>
      <c r="X124" s="4">
        <f t="shared" si="37"/>
        <v>0</v>
      </c>
      <c r="Y124" s="4">
        <f t="shared" si="37"/>
        <v>0</v>
      </c>
      <c r="Z124" s="4">
        <f t="shared" si="37"/>
        <v>0</v>
      </c>
      <c r="AA124" s="4">
        <f t="shared" si="37"/>
        <v>0</v>
      </c>
      <c r="AB124" s="4">
        <f t="shared" si="37"/>
        <v>0</v>
      </c>
      <c r="AC124" s="4">
        <f t="shared" si="37"/>
        <v>0</v>
      </c>
      <c r="AD124" s="4">
        <f t="shared" si="37"/>
        <v>0</v>
      </c>
      <c r="AE124" s="4">
        <f t="shared" si="37"/>
        <v>0</v>
      </c>
      <c r="AF124" s="4">
        <f t="shared" si="37"/>
        <v>0</v>
      </c>
      <c r="AG124" s="4">
        <f t="shared" si="37"/>
        <v>0</v>
      </c>
      <c r="AH124" s="4">
        <f t="shared" si="37"/>
        <v>0</v>
      </c>
      <c r="AI124" s="4">
        <f t="shared" si="37"/>
        <v>0</v>
      </c>
      <c r="AJ124" s="4">
        <f t="shared" si="37"/>
        <v>0</v>
      </c>
      <c r="AK124" s="4">
        <f t="shared" si="37"/>
        <v>0</v>
      </c>
      <c r="AL124" s="4">
        <f t="shared" si="37"/>
        <v>0</v>
      </c>
      <c r="AM124" s="4">
        <f t="shared" si="37"/>
        <v>0</v>
      </c>
      <c r="AN124" s="4">
        <f t="shared" si="37"/>
        <v>0</v>
      </c>
      <c r="AO124" s="4">
        <f t="shared" si="37"/>
        <v>0</v>
      </c>
      <c r="AP124" s="4">
        <f t="shared" si="37"/>
        <v>0</v>
      </c>
      <c r="AQ124" s="4">
        <f t="shared" si="37"/>
        <v>0</v>
      </c>
      <c r="AR124" s="4">
        <f t="shared" si="37"/>
        <v>0</v>
      </c>
      <c r="AS124" s="4">
        <f t="shared" si="37"/>
        <v>0</v>
      </c>
      <c r="AT124" s="4">
        <f t="shared" si="37"/>
        <v>0</v>
      </c>
      <c r="AU124" s="4">
        <f t="shared" si="37"/>
        <v>0</v>
      </c>
      <c r="AV124" s="4">
        <f t="shared" si="37"/>
        <v>0</v>
      </c>
    </row>
    <row r="125" spans="2:48" x14ac:dyDescent="0.25">
      <c r="B125" s="130" t="str">
        <f>B87</f>
        <v>Egne personalkostnader</v>
      </c>
      <c r="C125" s="198">
        <f>I125+NPV($C$11,J125:AV125)</f>
        <v>0</v>
      </c>
      <c r="D125" s="199">
        <f>C125-$C$109</f>
        <v>0</v>
      </c>
      <c r="E125" s="200">
        <f>E88</f>
        <v>0</v>
      </c>
      <c r="F125" s="130"/>
      <c r="G125" s="201">
        <v>11</v>
      </c>
      <c r="H125" s="202"/>
      <c r="I125" s="4">
        <f>I22+I26+I30+I34-I41-I45-I49-I53-I57-I61-I65-I69-I73-I79-I83-I88-I91-I95-I99</f>
        <v>0</v>
      </c>
      <c r="J125" s="4">
        <f t="shared" ref="J125:AV125" si="38">J22+J26+J30+J34-J41-J45-J49-J53-J57-J61-J65-J69-J73-J79-J83-J88-J91-J95-J99</f>
        <v>0</v>
      </c>
      <c r="K125" s="4">
        <f t="shared" si="38"/>
        <v>0</v>
      </c>
      <c r="L125" s="4">
        <f t="shared" si="38"/>
        <v>0</v>
      </c>
      <c r="M125" s="4">
        <f t="shared" si="38"/>
        <v>0</v>
      </c>
      <c r="N125" s="4">
        <f t="shared" si="38"/>
        <v>0</v>
      </c>
      <c r="O125" s="4">
        <f t="shared" si="38"/>
        <v>0</v>
      </c>
      <c r="P125" s="4">
        <f t="shared" si="38"/>
        <v>0</v>
      </c>
      <c r="Q125" s="4">
        <f t="shared" si="38"/>
        <v>0</v>
      </c>
      <c r="R125" s="4">
        <f t="shared" si="38"/>
        <v>0</v>
      </c>
      <c r="S125" s="4">
        <f t="shared" si="38"/>
        <v>0</v>
      </c>
      <c r="T125" s="4">
        <f t="shared" si="38"/>
        <v>0</v>
      </c>
      <c r="U125" s="4">
        <f t="shared" si="38"/>
        <v>0</v>
      </c>
      <c r="V125" s="4">
        <f t="shared" si="38"/>
        <v>0</v>
      </c>
      <c r="W125" s="4">
        <f t="shared" si="38"/>
        <v>0</v>
      </c>
      <c r="X125" s="4">
        <f t="shared" si="38"/>
        <v>0</v>
      </c>
      <c r="Y125" s="4">
        <f t="shared" si="38"/>
        <v>0</v>
      </c>
      <c r="Z125" s="4">
        <f t="shared" si="38"/>
        <v>0</v>
      </c>
      <c r="AA125" s="4">
        <f t="shared" si="38"/>
        <v>0</v>
      </c>
      <c r="AB125" s="4">
        <f t="shared" si="38"/>
        <v>0</v>
      </c>
      <c r="AC125" s="4">
        <f t="shared" si="38"/>
        <v>0</v>
      </c>
      <c r="AD125" s="4">
        <f t="shared" si="38"/>
        <v>0</v>
      </c>
      <c r="AE125" s="4">
        <f t="shared" si="38"/>
        <v>0</v>
      </c>
      <c r="AF125" s="4">
        <f t="shared" si="38"/>
        <v>0</v>
      </c>
      <c r="AG125" s="4">
        <f t="shared" si="38"/>
        <v>0</v>
      </c>
      <c r="AH125" s="4">
        <f t="shared" si="38"/>
        <v>0</v>
      </c>
      <c r="AI125" s="4">
        <f t="shared" si="38"/>
        <v>0</v>
      </c>
      <c r="AJ125" s="4">
        <f t="shared" si="38"/>
        <v>0</v>
      </c>
      <c r="AK125" s="4">
        <f t="shared" si="38"/>
        <v>0</v>
      </c>
      <c r="AL125" s="4">
        <f t="shared" si="38"/>
        <v>0</v>
      </c>
      <c r="AM125" s="4">
        <f t="shared" si="38"/>
        <v>0</v>
      </c>
      <c r="AN125" s="4">
        <f t="shared" si="38"/>
        <v>0</v>
      </c>
      <c r="AO125" s="4">
        <f t="shared" si="38"/>
        <v>0</v>
      </c>
      <c r="AP125" s="4">
        <f t="shared" si="38"/>
        <v>0</v>
      </c>
      <c r="AQ125" s="4">
        <f t="shared" si="38"/>
        <v>0</v>
      </c>
      <c r="AR125" s="4">
        <f t="shared" si="38"/>
        <v>0</v>
      </c>
      <c r="AS125" s="4">
        <f t="shared" si="38"/>
        <v>0</v>
      </c>
      <c r="AT125" s="4">
        <f t="shared" si="38"/>
        <v>0</v>
      </c>
      <c r="AU125" s="4">
        <f t="shared" si="38"/>
        <v>0</v>
      </c>
      <c r="AV125" s="4">
        <f t="shared" si="38"/>
        <v>0</v>
      </c>
    </row>
    <row r="126" spans="2:48" x14ac:dyDescent="0.25">
      <c r="B126" s="130" t="str">
        <f>B91</f>
        <v>Andre investeringskostnader</v>
      </c>
      <c r="C126" s="198">
        <f>I126+NPV($C$11,J126:AV126)</f>
        <v>0</v>
      </c>
      <c r="D126" s="199">
        <f>C126-$C$109</f>
        <v>0</v>
      </c>
      <c r="E126" s="200">
        <f>E92</f>
        <v>0</v>
      </c>
      <c r="F126" s="130"/>
      <c r="G126" s="201">
        <v>12</v>
      </c>
      <c r="H126" s="202"/>
      <c r="I126" s="4">
        <f>I22+I26+I30+I34-I41-I45-I49-I53-I57-I61-I65-I69-I73-I79-I83-I87-I92-I95-I99</f>
        <v>0</v>
      </c>
      <c r="J126" s="4">
        <f t="shared" ref="J126:AV126" si="39">J22+J26+J30+J34-J41-J45-J49-J53-J57-J61-J65-J69-J73-J79-J83-J87-J92-J95-J99</f>
        <v>0</v>
      </c>
      <c r="K126" s="4">
        <f t="shared" si="39"/>
        <v>0</v>
      </c>
      <c r="L126" s="4">
        <f t="shared" si="39"/>
        <v>0</v>
      </c>
      <c r="M126" s="4">
        <f t="shared" si="39"/>
        <v>0</v>
      </c>
      <c r="N126" s="4">
        <f t="shared" si="39"/>
        <v>0</v>
      </c>
      <c r="O126" s="4">
        <f t="shared" si="39"/>
        <v>0</v>
      </c>
      <c r="P126" s="4">
        <f t="shared" si="39"/>
        <v>0</v>
      </c>
      <c r="Q126" s="4">
        <f t="shared" si="39"/>
        <v>0</v>
      </c>
      <c r="R126" s="4">
        <f t="shared" si="39"/>
        <v>0</v>
      </c>
      <c r="S126" s="4">
        <f t="shared" si="39"/>
        <v>0</v>
      </c>
      <c r="T126" s="4">
        <f t="shared" si="39"/>
        <v>0</v>
      </c>
      <c r="U126" s="4">
        <f t="shared" si="39"/>
        <v>0</v>
      </c>
      <c r="V126" s="4">
        <f t="shared" si="39"/>
        <v>0</v>
      </c>
      <c r="W126" s="4">
        <f t="shared" si="39"/>
        <v>0</v>
      </c>
      <c r="X126" s="4">
        <f t="shared" si="39"/>
        <v>0</v>
      </c>
      <c r="Y126" s="4">
        <f t="shared" si="39"/>
        <v>0</v>
      </c>
      <c r="Z126" s="4">
        <f t="shared" si="39"/>
        <v>0</v>
      </c>
      <c r="AA126" s="4">
        <f t="shared" si="39"/>
        <v>0</v>
      </c>
      <c r="AB126" s="4">
        <f t="shared" si="39"/>
        <v>0</v>
      </c>
      <c r="AC126" s="4">
        <f t="shared" si="39"/>
        <v>0</v>
      </c>
      <c r="AD126" s="4">
        <f t="shared" si="39"/>
        <v>0</v>
      </c>
      <c r="AE126" s="4">
        <f t="shared" si="39"/>
        <v>0</v>
      </c>
      <c r="AF126" s="4">
        <f t="shared" si="39"/>
        <v>0</v>
      </c>
      <c r="AG126" s="4">
        <f t="shared" si="39"/>
        <v>0</v>
      </c>
      <c r="AH126" s="4">
        <f t="shared" si="39"/>
        <v>0</v>
      </c>
      <c r="AI126" s="4">
        <f t="shared" si="39"/>
        <v>0</v>
      </c>
      <c r="AJ126" s="4">
        <f t="shared" si="39"/>
        <v>0</v>
      </c>
      <c r="AK126" s="4">
        <f t="shared" si="39"/>
        <v>0</v>
      </c>
      <c r="AL126" s="4">
        <f t="shared" si="39"/>
        <v>0</v>
      </c>
      <c r="AM126" s="4">
        <f t="shared" si="39"/>
        <v>0</v>
      </c>
      <c r="AN126" s="4">
        <f t="shared" si="39"/>
        <v>0</v>
      </c>
      <c r="AO126" s="4">
        <f t="shared" si="39"/>
        <v>0</v>
      </c>
      <c r="AP126" s="4">
        <f t="shared" si="39"/>
        <v>0</v>
      </c>
      <c r="AQ126" s="4">
        <f t="shared" si="39"/>
        <v>0</v>
      </c>
      <c r="AR126" s="4">
        <f t="shared" si="39"/>
        <v>0</v>
      </c>
      <c r="AS126" s="4">
        <f t="shared" si="39"/>
        <v>0</v>
      </c>
      <c r="AT126" s="4">
        <f t="shared" si="39"/>
        <v>0</v>
      </c>
      <c r="AU126" s="4">
        <f t="shared" si="39"/>
        <v>0</v>
      </c>
      <c r="AV126" s="4">
        <f t="shared" si="39"/>
        <v>0</v>
      </c>
    </row>
    <row r="127" spans="2:48" hidden="1" outlineLevel="1" x14ac:dyDescent="0.25">
      <c r="B127" s="130" t="str">
        <f>B95</f>
        <v>PLACEHOLDER</v>
      </c>
      <c r="C127" s="4"/>
      <c r="D127" s="131"/>
      <c r="E127" s="132"/>
      <c r="G127" s="56"/>
      <c r="H127" s="40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2:48" hidden="1" outlineLevel="1" x14ac:dyDescent="0.25">
      <c r="B128" s="130" t="str">
        <f>B99</f>
        <v>PLACEHOLDER</v>
      </c>
      <c r="C128" s="4"/>
      <c r="D128" s="131"/>
      <c r="E128" s="132"/>
      <c r="G128" s="56"/>
      <c r="H128" s="40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2:48" collapsed="1" x14ac:dyDescent="0.25">
      <c r="B129" s="188" t="s">
        <v>140</v>
      </c>
      <c r="C129" s="203">
        <f>I129+NPV($C$11,J129:AV129)</f>
        <v>0</v>
      </c>
      <c r="D129" s="204">
        <f>C129-$C$109</f>
        <v>0</v>
      </c>
      <c r="E129" s="205"/>
      <c r="F129" s="188"/>
      <c r="G129" s="188" t="s">
        <v>140</v>
      </c>
      <c r="H129" s="206"/>
      <c r="I129" s="32">
        <f>I24+I28+I32+I36-I43-I47-I51-I55-I59-I63-I67-I71-I75-I81-I85-I89-I93-I97-I101</f>
        <v>0</v>
      </c>
      <c r="J129" s="32">
        <f t="shared" ref="J129:AV129" si="40">J24+J28+J32+J36-J43-J47-J51-J55-J59-J63-J67-J71-J75-J81-J85-J89-J93-J97-J101</f>
        <v>0</v>
      </c>
      <c r="K129" s="32">
        <f t="shared" si="40"/>
        <v>0</v>
      </c>
      <c r="L129" s="32">
        <f t="shared" si="40"/>
        <v>0</v>
      </c>
      <c r="M129" s="32">
        <f t="shared" si="40"/>
        <v>0</v>
      </c>
      <c r="N129" s="32">
        <f t="shared" si="40"/>
        <v>0</v>
      </c>
      <c r="O129" s="32">
        <f t="shared" si="40"/>
        <v>0</v>
      </c>
      <c r="P129" s="32">
        <f t="shared" si="40"/>
        <v>0</v>
      </c>
      <c r="Q129" s="32">
        <f t="shared" si="40"/>
        <v>0</v>
      </c>
      <c r="R129" s="32">
        <f t="shared" si="40"/>
        <v>0</v>
      </c>
      <c r="S129" s="32">
        <f t="shared" si="40"/>
        <v>0</v>
      </c>
      <c r="T129" s="32">
        <f t="shared" si="40"/>
        <v>0</v>
      </c>
      <c r="U129" s="32">
        <f t="shared" si="40"/>
        <v>0</v>
      </c>
      <c r="V129" s="32">
        <f t="shared" si="40"/>
        <v>0</v>
      </c>
      <c r="W129" s="32">
        <f t="shared" si="40"/>
        <v>0</v>
      </c>
      <c r="X129" s="32">
        <f t="shared" si="40"/>
        <v>0</v>
      </c>
      <c r="Y129" s="32">
        <f t="shared" si="40"/>
        <v>0</v>
      </c>
      <c r="Z129" s="32">
        <f t="shared" si="40"/>
        <v>0</v>
      </c>
      <c r="AA129" s="32">
        <f t="shared" si="40"/>
        <v>0</v>
      </c>
      <c r="AB129" s="32">
        <f t="shared" si="40"/>
        <v>0</v>
      </c>
      <c r="AC129" s="32">
        <f t="shared" si="40"/>
        <v>0</v>
      </c>
      <c r="AD129" s="32">
        <f t="shared" si="40"/>
        <v>0</v>
      </c>
      <c r="AE129" s="32">
        <f t="shared" si="40"/>
        <v>0</v>
      </c>
      <c r="AF129" s="32">
        <f t="shared" si="40"/>
        <v>0</v>
      </c>
      <c r="AG129" s="32">
        <f t="shared" si="40"/>
        <v>0</v>
      </c>
      <c r="AH129" s="32">
        <f t="shared" si="40"/>
        <v>0</v>
      </c>
      <c r="AI129" s="32">
        <f t="shared" si="40"/>
        <v>0</v>
      </c>
      <c r="AJ129" s="32">
        <f t="shared" si="40"/>
        <v>0</v>
      </c>
      <c r="AK129" s="32">
        <f t="shared" si="40"/>
        <v>0</v>
      </c>
      <c r="AL129" s="32">
        <f t="shared" si="40"/>
        <v>0</v>
      </c>
      <c r="AM129" s="32">
        <f t="shared" si="40"/>
        <v>0</v>
      </c>
      <c r="AN129" s="32">
        <f t="shared" si="40"/>
        <v>0</v>
      </c>
      <c r="AO129" s="32">
        <f t="shared" si="40"/>
        <v>0</v>
      </c>
      <c r="AP129" s="32">
        <f t="shared" si="40"/>
        <v>0</v>
      </c>
      <c r="AQ129" s="32">
        <f t="shared" si="40"/>
        <v>0</v>
      </c>
      <c r="AR129" s="32">
        <f t="shared" si="40"/>
        <v>0</v>
      </c>
      <c r="AS129" s="32">
        <f t="shared" si="40"/>
        <v>0</v>
      </c>
      <c r="AT129" s="32">
        <f t="shared" si="40"/>
        <v>0</v>
      </c>
      <c r="AU129" s="32">
        <f t="shared" si="40"/>
        <v>0</v>
      </c>
      <c r="AV129" s="32">
        <f t="shared" si="40"/>
        <v>0</v>
      </c>
    </row>
  </sheetData>
  <sheetProtection algorithmName="SHA-512" hashValue="2c24rYJFdLzGRjMEsh+i0H8l4BK8PRLNpGmz2G3GnD+dzXd7HgsvJIdqnIgzckEICk9/KQpFehvg1sWyn/K2+A==" saltValue="km3WbqGfECwQPg3dJLJXfg==" spinCount="100000" sheet="1" objects="1" scenarios="1" formatCells="0" formatColumns="0" formatRows="0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errorTitle="ERROR " error="Velg i nedtrekksmeny." xr:uid="{C98B3FEE-4F01-42F3-A340-E135D88C79A9}">
          <x14:formula1>
            <xm:f>'Lister (skjules)'!$N$2:$N$3</xm:f>
          </x14:formula1>
          <xm:sqref>C10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5b8f9b-797e-43cf-a0a2-5335160d8f60" xsi:nil="true"/>
    <lcf76f155ced4ddcb4097134ff3c332f xmlns="ffe7fb07-1741-4447-a928-ed47623822b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E409F5657E2924693047F1F5B650E37" ma:contentTypeVersion="19" ma:contentTypeDescription="Opprett et nytt dokument." ma:contentTypeScope="" ma:versionID="bb4083fb7e3ed11ab35b4d64527174df">
  <xsd:schema xmlns:xsd="http://www.w3.org/2001/XMLSchema" xmlns:xs="http://www.w3.org/2001/XMLSchema" xmlns:p="http://schemas.microsoft.com/office/2006/metadata/properties" xmlns:ns2="ffe7fb07-1741-4447-a928-ed47623822bd" xmlns:ns3="885b8f9b-797e-43cf-a0a2-5335160d8f60" targetNamespace="http://schemas.microsoft.com/office/2006/metadata/properties" ma:root="true" ma:fieldsID="df0278eff4fcfb16907becc6bdde3c42" ns2:_="" ns3:_="">
    <xsd:import namespace="ffe7fb07-1741-4447-a928-ed47623822bd"/>
    <xsd:import namespace="885b8f9b-797e-43cf-a0a2-5335160d8f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e7fb07-1741-4447-a928-ed47623822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4a9cb451-a5cc-4161-8184-4f4f334f6a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5b8f9b-797e-43cf-a0a2-5335160d8f6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59857ce-2d9d-4b82-8e05-3a7ec64c0aff}" ma:internalName="TaxCatchAll" ma:showField="CatchAllData" ma:web="885b8f9b-797e-43cf-a0a2-5335160d8f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7CE77D-17AA-47C0-B937-04A795257F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BA066B-602A-473F-A781-B71BF9D72C0A}">
  <ds:schemaRefs>
    <ds:schemaRef ds:uri="http://schemas.microsoft.com/office/2006/metadata/properties"/>
    <ds:schemaRef ds:uri="http://schemas.microsoft.com/office/infopath/2007/PartnerControls"/>
    <ds:schemaRef ds:uri="885b8f9b-797e-43cf-a0a2-5335160d8f60"/>
    <ds:schemaRef ds:uri="ffe7fb07-1741-4447-a928-ed47623822bd"/>
  </ds:schemaRefs>
</ds:datastoreItem>
</file>

<file path=customXml/itemProps3.xml><?xml version="1.0" encoding="utf-8"?>
<ds:datastoreItem xmlns:ds="http://schemas.openxmlformats.org/officeDocument/2006/customXml" ds:itemID="{1D3FC017-AF2F-4836-BD25-F4108C59C7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e7fb07-1741-4447-a928-ed47623822bd"/>
    <ds:schemaRef ds:uri="885b8f9b-797e-43cf-a0a2-5335160d8f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VERDIER TIL ERS (skjules)</vt:lpstr>
      <vt:lpstr>LES MEG</vt:lpstr>
      <vt:lpstr>(2) Forutsetninger prosjekt</vt:lpstr>
      <vt:lpstr>(1) Detaljerte budsjetter</vt:lpstr>
      <vt:lpstr>(3) Støtteberegning og NNV</vt:lpstr>
      <vt:lpstr>Standard prisforutsetninger</vt:lpstr>
      <vt:lpstr>Kontrolltabeller</vt:lpstr>
      <vt:lpstr>(4) Finansieringsplan</vt:lpstr>
      <vt:lpstr>Sensitivitet</vt:lpstr>
      <vt:lpstr>Lister (skjules)</vt:lpstr>
      <vt:lpstr>Forutsetninger ENOVA (skjules)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Forsnes Jahn</dc:creator>
  <cp:lastModifiedBy>Åsta Wendel</cp:lastModifiedBy>
  <dcterms:created xsi:type="dcterms:W3CDTF">2024-01-22T10:59:35Z</dcterms:created>
  <dcterms:modified xsi:type="dcterms:W3CDTF">2026-01-20T08:31:12Z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0x010100AE409F5657E2924693047F1F5B650E37</vt:lpwstr>
  </property>
  <property fmtid="{D5CDD505-2E9C-101B-9397-08002B2CF9AE}" pid="3" name="MediaServiceImageTags">
    <vt:lpwstr/>
  </property>
</Properties>
</file>