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Shared drives\CAWST\Instructional Design\4 E-learning in Progress\2020\2020_TechTopUp\Water Treatment TTU\4 Translations\Chlorine Dosing Calculators\Translated\Portuguese\Tanks\"/>
    </mc:Choice>
  </mc:AlternateContent>
  <xr:revisionPtr revIDLastSave="0" documentId="13_ncr:1_{57B4B01C-4962-4C61-AD84-F7B29B0B138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struções" sheetId="1" r:id="rId1"/>
    <sheet name="Planilha de Cloração em Choque" sheetId="2" r:id="rId2"/>
    <sheet name="Recursos adicionais" sheetId="3" r:id="rId3"/>
  </sheets>
  <definedNames>
    <definedName name="Shape">'Planilha de Cloração em Choque'!$C$65:$C$67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xnho6RNW8tuGC9xDgoZpERFFHI/7Gy8vUNBP0ptyhyk="/>
    </ext>
  </extLst>
</workbook>
</file>

<file path=xl/calcChain.xml><?xml version="1.0" encoding="utf-8"?>
<calcChain xmlns="http://schemas.openxmlformats.org/spreadsheetml/2006/main">
  <c r="D78" i="2" l="1"/>
  <c r="D77" i="2"/>
  <c r="D76" i="2"/>
  <c r="D62" i="2"/>
  <c r="D61" i="2"/>
  <c r="C47" i="2"/>
  <c r="C44" i="2"/>
  <c r="E31" i="2"/>
  <c r="D79" i="2" l="1"/>
  <c r="D82" i="2" s="1"/>
  <c r="D83" i="2" s="1"/>
  <c r="D29" i="2" s="1"/>
  <c r="D80" i="2" l="1"/>
  <c r="D81" i="2" s="1"/>
  <c r="D27" i="2" s="1"/>
  <c r="D92" i="2" s="1"/>
  <c r="D93" i="2" s="1"/>
  <c r="D3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6" authorId="0" shapeId="0" xr:uid="{00000000-0006-0000-0100-000001000000}">
      <text>
        <r>
          <rPr>
            <sz val="11"/>
            <color theme="1"/>
            <rFont val="Arial"/>
            <family val="2"/>
            <scheme val="minor"/>
          </rPr>
          <t>======
ID#AAAAIq3P26Y
    (2021-06-07 01:04:22)
Marcio Botto (2021-06-07 01:04:22)
entre 50 e 100 (escolhido 60 por 24 hs e 120 por 8hs)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57e3uJ1X1QndAvWUiojpDKyF7kg=="/>
    </ext>
  </extLst>
</comments>
</file>

<file path=xl/sharedStrings.xml><?xml version="1.0" encoding="utf-8"?>
<sst xmlns="http://schemas.openxmlformats.org/spreadsheetml/2006/main" count="70" uniqueCount="66">
  <si>
    <t>Insumos para cloração de choque de tanques</t>
  </si>
  <si>
    <t>Produto de cloro</t>
  </si>
  <si>
    <t>1. Selecione o produto à base de cloro</t>
  </si>
  <si>
    <t>1.1. Para outros produtos à base de cloro %</t>
  </si>
  <si>
    <t>Cloração de choque de tanques</t>
  </si>
  <si>
    <t>2. Se o volume do tanque for conhecido, insira aqui em litros</t>
  </si>
  <si>
    <t>3. Caso contrário, escolha a forma do tanque</t>
  </si>
  <si>
    <t>3.1. Profundidade do reservatório (D) (m)</t>
  </si>
  <si>
    <t>3.2. Largura do reservatório (W) (m)</t>
  </si>
  <si>
    <t>3.3. Comprimento do reservatório (L) (m)</t>
  </si>
  <si>
    <t>3.4. Diâmetro do reservatório (D) (m)</t>
  </si>
  <si>
    <t>Conversões</t>
  </si>
  <si>
    <r>
      <rPr>
        <sz val="11"/>
        <color theme="1"/>
        <rFont val="Calibri"/>
        <family val="2"/>
      </rPr>
      <t xml:space="preserve">* </t>
    </r>
    <r>
      <rPr>
        <sz val="9"/>
        <color theme="1"/>
        <rFont val="Calibri"/>
        <family val="2"/>
      </rPr>
      <t>1 colher de sopa = 15 g / 1 xícara = 236 g / 1 oz = 29,5 g / 1 gal = 3785,4 g</t>
    </r>
  </si>
  <si>
    <t>Desinfecção de tanques</t>
  </si>
  <si>
    <t>Para pó / grânulo</t>
  </si>
  <si>
    <t>Peso do pó/grânulo necessário para desinfetar o tanque (g)</t>
  </si>
  <si>
    <t>Para cloro líquido</t>
  </si>
  <si>
    <t>Volume de hipoclorito de sódio (cloro líquido) necessário para desinfetar o tanque (mL)</t>
  </si>
  <si>
    <t>Conversões para outras unidades</t>
  </si>
  <si>
    <t>Volume de cloro (na unidade escolhida) necessário para desinfetar o tanque</t>
  </si>
  <si>
    <t>Caixa de forma</t>
  </si>
  <si>
    <t>Entradas - Tanque</t>
  </si>
  <si>
    <t>Cal clorada 30% (pó branqueador)</t>
  </si>
  <si>
    <t>Cal clorada 35% (pó branqueador)</t>
  </si>
  <si>
    <t>Solução de hipoclorito de sódio 4% (alvejante)</t>
  </si>
  <si>
    <t>Solução de hipoclorito de sódio 5% (alvejante)</t>
  </si>
  <si>
    <t>Selecionar</t>
  </si>
  <si>
    <t>Retangular</t>
  </si>
  <si>
    <t>Cilíndrico</t>
  </si>
  <si>
    <t>Oval</t>
  </si>
  <si>
    <t xml:space="preserve">Sim </t>
  </si>
  <si>
    <t>Não</t>
  </si>
  <si>
    <t>Petroleiro</t>
  </si>
  <si>
    <t>Cocentralização de cloro desejada no tanque (mg/L)</t>
  </si>
  <si>
    <t xml:space="preserve">Volume do tanque se sabe </t>
  </si>
  <si>
    <t>Volume do tanque (L) calculado pela forma</t>
  </si>
  <si>
    <t>Volume do tanque</t>
  </si>
  <si>
    <t>Peso do pó/grânulo a ser misturado no tanque de armazenamento ou caminhão-tanque (mg)</t>
  </si>
  <si>
    <t>Peso do pó/grânulo necessário para a desinfecção do reservatório ou do camião-cisterna (g)</t>
  </si>
  <si>
    <t>Volume de hipoclorito de sódio (cloro líquido) a ser misturado no tanque de armazenamento ou tanque (mL)</t>
  </si>
  <si>
    <t>Volume de hipoclorito de sódio (cloro líquido) necessário para desinfetar o reservatório ou caminhão-tanque (mL)</t>
  </si>
  <si>
    <t>Conversão</t>
  </si>
  <si>
    <t>gramas ou mL</t>
  </si>
  <si>
    <t>Volume de cloro a ser adicionado (na unidade escolhida)</t>
  </si>
  <si>
    <t>Volume de cloro (na unidade escolhida) necessário para desinfetar o reservatório ou caminhão-tanque</t>
  </si>
  <si>
    <t>Recursos adicionais</t>
  </si>
  <si>
    <t>PRINCIPAIS RECURSOS PARA USAR COM ESTA CALCULADORA</t>
  </si>
  <si>
    <r>
      <rPr>
        <b/>
        <sz val="11"/>
        <color theme="1"/>
        <rFont val="Calibri"/>
        <family val="2"/>
      </rPr>
      <t xml:space="preserve">Limpeza e desinfecção de tanques e caminhões-tanque de armazenamento de água
</t>
    </r>
    <r>
      <rPr>
        <sz val="11"/>
        <color theme="1"/>
        <rFont val="Calibri"/>
        <family val="2"/>
      </rPr>
      <t>Consulte o guia OMS / WEDC para obter instruções mais detalhadas sobre o processo de desinfecção por choque.</t>
    </r>
  </si>
  <si>
    <t>BAIXAR</t>
  </si>
  <si>
    <t>OUTROS RECURSOS ÚTEIS</t>
  </si>
  <si>
    <r>
      <rPr>
        <b/>
        <sz val="11"/>
        <color theme="1"/>
        <rFont val="Calibri"/>
        <family val="2"/>
      </rPr>
      <t>Armazene produtos de cloro com segurança!</t>
    </r>
    <r>
      <rPr>
        <sz val="11"/>
        <color theme="1"/>
        <rFont val="Calibri"/>
        <family val="2"/>
      </rPr>
      <t xml:space="preserve">
Siga as orientações deste cartaz para armazenar e transportar produtos de cloro com segurança. Este pôster é ideal para impressão e colocação onde os produtos de cloro são manuseados e armazenados.</t>
    </r>
  </si>
  <si>
    <r>
      <rPr>
        <b/>
        <sz val="11"/>
        <color theme="1"/>
        <rFont val="Calibri"/>
        <family val="2"/>
      </rPr>
      <t>Manuseie produtos de cloro com segurança!</t>
    </r>
    <r>
      <rPr>
        <sz val="11"/>
        <color theme="1"/>
        <rFont val="Calibri"/>
        <family val="2"/>
      </rPr>
      <t xml:space="preserve">
Siga as orientações deste pôster para manusear e usar produtos de cloro com segurança. Este pôster é ideal para impressão e colocação onde os produtos de cloro são manuseados e armazenados.</t>
    </r>
  </si>
  <si>
    <t>HTH, teor de 65%</t>
  </si>
  <si>
    <t>HTH, teor de 70%</t>
  </si>
  <si>
    <t xml:space="preserve">Solução de alvejante (indique a % de cloro ativo na célula abaixo) </t>
  </si>
  <si>
    <t>Pó branqueador (indique a % de cloro ativo na célula abaixo)</t>
  </si>
  <si>
    <t>NaDCC 60% (granulado)</t>
  </si>
  <si>
    <t>NaDCC 55% (granulado)</t>
  </si>
  <si>
    <t>Solução de hipoclorito de sódio  15% (cloro concentrado)</t>
  </si>
  <si>
    <t>onça (sistema imperial de unidades)</t>
  </si>
  <si>
    <t>galões (sistema imperial de unidades)</t>
  </si>
  <si>
    <t>4. Necessidade de usar o tanque com urgência - tempo de contato de 8 horas.  Caso contrário, o tempo de contato será de 24 horas</t>
  </si>
  <si>
    <t>5. Conversões (g ou mL estão predefinidos, escolha outras unidades se necessário)*</t>
  </si>
  <si>
    <t>colher</t>
  </si>
  <si>
    <t>xícara</t>
  </si>
  <si>
    <t>Resultados para cloração de choque de tanques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</si>
</sst>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00"/>
  </numFmts>
  <fonts count="15" x14ac:knownFonts="1">
    <font>
      <sz val="11"/>
      <color theme="1"/>
      <name val="Arial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4"/>
      <color rgb="FF2A95B8"/>
      <name val="Calibri"/>
      <family val="2"/>
    </font>
    <font>
      <b/>
      <sz val="14"/>
      <color rgb="FF2A95B8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1"/>
      <color rgb="FFEBF5F8"/>
      <name val="Calibri"/>
      <family val="2"/>
    </font>
    <font>
      <b/>
      <sz val="11"/>
      <color rgb="FFEBF5F8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9F5F8"/>
        <bgColor rgb="FFE9F5F8"/>
      </patternFill>
    </fill>
    <fill>
      <patternFill patternType="solid">
        <fgColor rgb="FF2A95B8"/>
        <bgColor rgb="FF2A95B8"/>
      </patternFill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rgb="FFE7E6E6"/>
        <bgColor rgb="FFE7E6E6"/>
      </patternFill>
    </fill>
    <fill>
      <patternFill patternType="solid">
        <fgColor rgb="FFEBF5F8"/>
        <bgColor rgb="FFEBF5F8"/>
      </patternFill>
    </fill>
    <fill>
      <patternFill patternType="solid">
        <fgColor rgb="FF2996B8"/>
        <bgColor rgb="FF2996B8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/>
    <xf numFmtId="0" fontId="5" fillId="2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horizontal="right" vertical="center" wrapText="1"/>
    </xf>
    <xf numFmtId="0" fontId="1" fillId="3" borderId="10" xfId="0" applyFont="1" applyFill="1" applyBorder="1" applyAlignment="1">
      <alignment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1" fillId="5" borderId="16" xfId="0" applyFont="1" applyFill="1" applyBorder="1" applyAlignment="1">
      <alignment horizontal="right" vertical="center" wrapText="1"/>
    </xf>
    <xf numFmtId="0" fontId="1" fillId="5" borderId="17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165" fontId="8" fillId="5" borderId="14" xfId="0" applyNumberFormat="1" applyFont="1" applyFill="1" applyBorder="1" applyAlignment="1">
      <alignment horizontal="right" vertical="center" wrapText="1"/>
    </xf>
    <xf numFmtId="0" fontId="1" fillId="3" borderId="20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23" xfId="0" applyFont="1" applyFill="1" applyBorder="1" applyAlignment="1">
      <alignment vertical="center" wrapText="1"/>
    </xf>
    <xf numFmtId="0" fontId="1" fillId="5" borderId="24" xfId="0" applyFont="1" applyFill="1" applyBorder="1" applyAlignment="1">
      <alignment vertical="center" wrapText="1"/>
    </xf>
    <xf numFmtId="0" fontId="1" fillId="6" borderId="25" xfId="0" applyFont="1" applyFill="1" applyBorder="1" applyAlignment="1">
      <alignment vertical="center" wrapText="1"/>
    </xf>
    <xf numFmtId="0" fontId="1" fillId="6" borderId="26" xfId="0" applyFont="1" applyFill="1" applyBorder="1" applyAlignment="1">
      <alignment vertical="center" wrapText="1"/>
    </xf>
    <xf numFmtId="0" fontId="1" fillId="5" borderId="27" xfId="0" applyFont="1" applyFill="1" applyBorder="1" applyAlignment="1">
      <alignment vertical="center" wrapText="1"/>
    </xf>
    <xf numFmtId="0" fontId="1" fillId="5" borderId="28" xfId="0" applyFont="1" applyFill="1" applyBorder="1" applyAlignment="1">
      <alignment vertical="center" wrapText="1"/>
    </xf>
    <xf numFmtId="0" fontId="1" fillId="5" borderId="29" xfId="0" applyFont="1" applyFill="1" applyBorder="1" applyAlignment="1">
      <alignment vertical="center" wrapText="1"/>
    </xf>
    <xf numFmtId="9" fontId="1" fillId="5" borderId="30" xfId="0" applyNumberFormat="1" applyFont="1" applyFill="1" applyBorder="1" applyAlignment="1">
      <alignment vertical="center" wrapText="1"/>
    </xf>
    <xf numFmtId="0" fontId="1" fillId="5" borderId="30" xfId="0" applyFont="1" applyFill="1" applyBorder="1" applyAlignment="1">
      <alignment vertical="center" wrapText="1"/>
    </xf>
    <xf numFmtId="0" fontId="1" fillId="5" borderId="31" xfId="0" applyFont="1" applyFill="1" applyBorder="1" applyAlignment="1">
      <alignment vertical="center" wrapText="1"/>
    </xf>
    <xf numFmtId="0" fontId="1" fillId="5" borderId="32" xfId="0" applyFont="1" applyFill="1" applyBorder="1" applyAlignment="1">
      <alignment vertical="center" wrapText="1"/>
    </xf>
    <xf numFmtId="3" fontId="1" fillId="5" borderId="10" xfId="0" applyNumberFormat="1" applyFont="1" applyFill="1" applyBorder="1" applyAlignment="1">
      <alignment vertical="center" wrapText="1"/>
    </xf>
    <xf numFmtId="0" fontId="1" fillId="7" borderId="7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20" xfId="0" applyFont="1" applyFill="1" applyBorder="1" applyAlignment="1">
      <alignment vertical="center" wrapText="1"/>
    </xf>
    <xf numFmtId="0" fontId="1" fillId="7" borderId="22" xfId="0" applyFont="1" applyFill="1" applyBorder="1" applyAlignment="1">
      <alignment vertical="center" wrapText="1"/>
    </xf>
    <xf numFmtId="0" fontId="1" fillId="5" borderId="33" xfId="0" applyFont="1" applyFill="1" applyBorder="1" applyAlignment="1">
      <alignment vertical="center" wrapText="1"/>
    </xf>
    <xf numFmtId="0" fontId="1" fillId="5" borderId="34" xfId="0" applyFont="1" applyFill="1" applyBorder="1" applyAlignment="1">
      <alignment horizontal="righ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8" borderId="20" xfId="0" applyFont="1" applyFill="1" applyBorder="1" applyAlignment="1">
      <alignment horizontal="left" vertical="center" wrapText="1"/>
    </xf>
    <xf numFmtId="166" fontId="1" fillId="8" borderId="22" xfId="0" applyNumberFormat="1" applyFont="1" applyFill="1" applyBorder="1" applyAlignment="1">
      <alignment vertical="center" wrapText="1"/>
    </xf>
    <xf numFmtId="0" fontId="1" fillId="5" borderId="20" xfId="0" applyFont="1" applyFill="1" applyBorder="1" applyAlignment="1">
      <alignment vertical="center" wrapText="1"/>
    </xf>
    <xf numFmtId="0" fontId="1" fillId="5" borderId="21" xfId="0" applyFont="1" applyFill="1" applyBorder="1" applyAlignment="1">
      <alignment vertical="center" wrapText="1"/>
    </xf>
    <xf numFmtId="0" fontId="1" fillId="5" borderId="22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0" fillId="9" borderId="4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vertical="center" wrapText="1"/>
    </xf>
    <xf numFmtId="0" fontId="1" fillId="9" borderId="7" xfId="0" applyFont="1" applyFill="1" applyBorder="1" applyAlignment="1">
      <alignment vertical="center" wrapText="1"/>
    </xf>
    <xf numFmtId="0" fontId="1" fillId="9" borderId="10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9" borderId="7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left" vertical="center" wrapText="1"/>
    </xf>
    <xf numFmtId="165" fontId="13" fillId="7" borderId="14" xfId="0" applyNumberFormat="1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vertical="center" wrapText="1"/>
    </xf>
    <xf numFmtId="0" fontId="1" fillId="9" borderId="21" xfId="0" applyFont="1" applyFill="1" applyBorder="1" applyAlignment="1">
      <alignment vertical="center" wrapText="1"/>
    </xf>
    <xf numFmtId="0" fontId="1" fillId="9" borderId="21" xfId="0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vertical="center" wrapText="1"/>
    </xf>
    <xf numFmtId="3" fontId="8" fillId="5" borderId="16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/>
    </xf>
    <xf numFmtId="0" fontId="8" fillId="5" borderId="18" xfId="0" applyFont="1" applyFill="1" applyBorder="1" applyAlignment="1">
      <alignment horizontal="left" vertical="center" wrapText="1"/>
    </xf>
    <xf numFmtId="0" fontId="3" fillId="0" borderId="19" xfId="0" applyFont="1" applyBorder="1"/>
    <xf numFmtId="0" fontId="7" fillId="4" borderId="1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7" fillId="4" borderId="8" xfId="0" applyFont="1" applyFill="1" applyBorder="1" applyAlignment="1">
      <alignment horizontal="left" vertical="center" wrapText="1"/>
    </xf>
    <xf numFmtId="0" fontId="3" fillId="0" borderId="9" xfId="0" applyFont="1" applyBorder="1"/>
    <xf numFmtId="0" fontId="11" fillId="10" borderId="36" xfId="0" applyFont="1" applyFill="1" applyBorder="1" applyAlignment="1">
      <alignment horizontal="left" vertical="center" wrapText="1"/>
    </xf>
    <xf numFmtId="0" fontId="3" fillId="0" borderId="37" xfId="0" applyFont="1" applyBorder="1"/>
    <xf numFmtId="0" fontId="11" fillId="10" borderId="8" xfId="0" applyFont="1" applyFill="1" applyBorder="1" applyAlignment="1">
      <alignment horizontal="left" vertical="center" wrapText="1"/>
    </xf>
    <xf numFmtId="164" fontId="1" fillId="5" borderId="14" xfId="0" applyNumberFormat="1" applyFont="1" applyFill="1" applyBorder="1" applyAlignment="1" applyProtection="1">
      <alignment vertical="center" wrapText="1"/>
      <protection locked="0"/>
    </xf>
    <xf numFmtId="1" fontId="4" fillId="5" borderId="14" xfId="0" applyNumberFormat="1" applyFont="1" applyFill="1" applyBorder="1" applyAlignment="1" applyProtection="1">
      <alignment horizontal="right" vertical="center" wrapText="1"/>
      <protection locked="0"/>
    </xf>
    <xf numFmtId="2" fontId="1" fillId="5" borderId="14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26"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15875</xdr:colOff>
      <xdr:row>0</xdr:row>
      <xdr:rowOff>0</xdr:rowOff>
    </xdr:from>
    <xdr:ext cx="7877175" cy="985837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75" y="0"/>
          <a:ext cx="7877175" cy="9858375"/>
        </a:xfrm>
        <a:prstGeom prst="rect">
          <a:avLst/>
        </a:prstGeom>
        <a:noFill/>
      </xdr:spPr>
    </xdr:pic>
    <xdr:clientData/>
  </xdr:oneCellAnchor>
  <xdr:oneCellAnchor>
    <xdr:from>
      <xdr:col>9</xdr:col>
      <xdr:colOff>435428</xdr:colOff>
      <xdr:row>0</xdr:row>
      <xdr:rowOff>0</xdr:rowOff>
    </xdr:from>
    <xdr:ext cx="8109857" cy="9729106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28214" y="0"/>
          <a:ext cx="8109857" cy="9729106"/>
        </a:xfrm>
        <a:prstGeom prst="rect">
          <a:avLst/>
        </a:prstGeom>
        <a:noFill/>
      </xdr:spPr>
    </xdr:pic>
    <xdr:clientData/>
  </xdr:oneCellAnchor>
  <xdr:oneCellAnchor>
    <xdr:from>
      <xdr:col>19</xdr:col>
      <xdr:colOff>209550</xdr:colOff>
      <xdr:row>0</xdr:row>
      <xdr:rowOff>0</xdr:rowOff>
    </xdr:from>
    <xdr:ext cx="8391525" cy="9496425"/>
    <xdr:pic>
      <xdr:nvPicPr>
        <xdr:cNvPr id="4" name="image2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4</xdr:col>
      <xdr:colOff>533400</xdr:colOff>
      <xdr:row>6</xdr:row>
      <xdr:rowOff>444501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BAED2A2-AF7C-D7C3-C595-09EDB0355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9194800" cy="2162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ashresources.cawst.org/en/resources/8292fb58/handle-chlorine-products-safely" TargetMode="External"/><Relationship Id="rId2" Type="http://schemas.openxmlformats.org/officeDocument/2006/relationships/hyperlink" Target="https://washresources.cawst.org/en/resources/f66c9dd9/store-chlorine-products-safely" TargetMode="External"/><Relationship Id="rId1" Type="http://schemas.openxmlformats.org/officeDocument/2006/relationships/hyperlink" Target="https://www.who.int/water_sanitation_health/publications/2011/WHO_TN_03_Cleaning_and_disinfecting_water_storage_tanks_and_tanker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showGridLines="0" showRowColHeaders="0" tabSelected="1" zoomScale="70" zoomScaleNormal="70" workbookViewId="0">
      <selection activeCell="T56" sqref="T5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2.6640625" defaultRowHeight="15" customHeight="1" x14ac:dyDescent="0.3"/>
  <cols>
    <col min="1" max="30" width="11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heetProtection algorithmName="SHA-512" hashValue="596dzrInoHoxOQGK+GRhrDL41dnSacm6jZz3jqeJ4aKUSeeOdccJ0PVDUzsjGgNLlaV9EuiIxYfYNYEKJTet4A==" saltValue="OEERbnhChFUbr2dF29vVeA==" spinCount="100000" sheet="1" objects="1" scenarios="1"/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200"/>
  <sheetViews>
    <sheetView zoomScale="80" zoomScaleNormal="80" workbookViewId="0">
      <selection activeCell="F1" sqref="F1"/>
    </sheetView>
  </sheetViews>
  <sheetFormatPr defaultColWidth="12.6640625" defaultRowHeight="15" customHeight="1" x14ac:dyDescent="0.3"/>
  <cols>
    <col min="1" max="1" width="2.4140625" customWidth="1"/>
    <col min="2" max="2" width="6.1640625" customWidth="1"/>
    <col min="3" max="3" width="71.6640625" customWidth="1"/>
    <col min="4" max="4" width="35.6640625" customWidth="1"/>
    <col min="5" max="5" width="7.1640625" customWidth="1"/>
    <col min="6" max="6" width="10.1640625" customWidth="1"/>
    <col min="7" max="26" width="7.6640625" customWidth="1"/>
  </cols>
  <sheetData>
    <row r="1" spans="1:26" ht="21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 x14ac:dyDescent="0.3">
      <c r="A3" s="1"/>
      <c r="B3" s="89"/>
      <c r="C3" s="90"/>
      <c r="D3" s="90"/>
      <c r="E3" s="9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.75" customHeight="1" x14ac:dyDescent="0.3">
      <c r="A4" s="1"/>
      <c r="B4" s="2"/>
      <c r="C4" s="2"/>
      <c r="D4" s="2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3">
      <c r="A5" s="1"/>
      <c r="B5" s="2"/>
      <c r="C5" s="2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3">
      <c r="A6" s="1"/>
      <c r="B6" s="2"/>
      <c r="C6" s="2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6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6.75" customHeight="1" x14ac:dyDescent="0.3">
      <c r="A8" s="3"/>
      <c r="B8" s="4"/>
      <c r="C8" s="5" t="s">
        <v>0</v>
      </c>
      <c r="D8" s="6"/>
      <c r="E8" s="7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1.5" customHeight="1" x14ac:dyDescent="0.3">
      <c r="A9" s="8"/>
      <c r="B9" s="9"/>
      <c r="C9" s="91" t="s">
        <v>1</v>
      </c>
      <c r="D9" s="92"/>
      <c r="E9" s="10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33" customHeight="1" x14ac:dyDescent="0.3">
      <c r="A10" s="1"/>
      <c r="B10" s="11"/>
      <c r="C10" s="12" t="s">
        <v>2</v>
      </c>
      <c r="D10" s="13"/>
      <c r="E10" s="1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.75" customHeight="1" x14ac:dyDescent="0.3">
      <c r="A11" s="1"/>
      <c r="B11" s="11"/>
      <c r="C11" s="15" t="s">
        <v>3</v>
      </c>
      <c r="D11" s="96"/>
      <c r="E11" s="1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customHeight="1" x14ac:dyDescent="0.3">
      <c r="A12" s="8"/>
      <c r="B12" s="9"/>
      <c r="C12" s="91" t="s">
        <v>4</v>
      </c>
      <c r="D12" s="92"/>
      <c r="E12" s="10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4.75" customHeight="1" x14ac:dyDescent="0.3">
      <c r="A13" s="8"/>
      <c r="B13" s="9"/>
      <c r="C13" s="15" t="s">
        <v>5</v>
      </c>
      <c r="D13" s="97"/>
      <c r="E13" s="10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4.75" customHeight="1" x14ac:dyDescent="0.3">
      <c r="A14" s="8"/>
      <c r="B14" s="9"/>
      <c r="C14" s="15" t="s">
        <v>6</v>
      </c>
      <c r="D14" s="16"/>
      <c r="E14" s="10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4.75" customHeight="1" x14ac:dyDescent="0.3">
      <c r="A15" s="1"/>
      <c r="B15" s="11"/>
      <c r="C15" s="15" t="s">
        <v>7</v>
      </c>
      <c r="D15" s="98"/>
      <c r="E15" s="1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 x14ac:dyDescent="0.3">
      <c r="A16" s="1"/>
      <c r="B16" s="11"/>
      <c r="C16" s="15" t="s">
        <v>8</v>
      </c>
      <c r="D16" s="98"/>
      <c r="E16" s="1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3">
      <c r="A17" s="1"/>
      <c r="B17" s="11"/>
      <c r="C17" s="15" t="s">
        <v>9</v>
      </c>
      <c r="D17" s="98"/>
      <c r="E17" s="1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x14ac:dyDescent="0.3">
      <c r="A18" s="1"/>
      <c r="B18" s="11"/>
      <c r="C18" s="15" t="s">
        <v>10</v>
      </c>
      <c r="D18" s="98"/>
      <c r="E18" s="1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5.75" customHeight="1" x14ac:dyDescent="0.3">
      <c r="A19" s="8"/>
      <c r="B19" s="9"/>
      <c r="C19" s="18" t="s">
        <v>61</v>
      </c>
      <c r="D19" s="19"/>
      <c r="E19" s="10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30.75" customHeight="1" x14ac:dyDescent="0.3">
      <c r="A20" s="8"/>
      <c r="B20" s="9"/>
      <c r="C20" s="91" t="s">
        <v>11</v>
      </c>
      <c r="D20" s="92"/>
      <c r="E20" s="10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24.75" customHeight="1" x14ac:dyDescent="0.3">
      <c r="A21" s="8"/>
      <c r="B21" s="9"/>
      <c r="C21" s="18" t="s">
        <v>62</v>
      </c>
      <c r="D21" s="20"/>
      <c r="E21" s="1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3">
      <c r="A22" s="1"/>
      <c r="B22" s="11"/>
      <c r="C22" s="21" t="s">
        <v>12</v>
      </c>
      <c r="D22" s="22"/>
      <c r="E22" s="1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1"/>
      <c r="C23" s="22"/>
      <c r="D23" s="22"/>
      <c r="E23" s="1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4.5" customHeight="1" x14ac:dyDescent="0.3">
      <c r="A24" s="1"/>
      <c r="B24" s="23"/>
      <c r="C24" s="24" t="s">
        <v>65</v>
      </c>
      <c r="D24" s="25"/>
      <c r="E24" s="26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.75" customHeight="1" x14ac:dyDescent="0.3">
      <c r="A25" s="8"/>
      <c r="B25" s="9"/>
      <c r="C25" s="91" t="s">
        <v>13</v>
      </c>
      <c r="D25" s="92"/>
      <c r="E25" s="1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4.75" customHeight="1" x14ac:dyDescent="0.3">
      <c r="A26" s="8"/>
      <c r="B26" s="9"/>
      <c r="C26" s="86" t="s">
        <v>14</v>
      </c>
      <c r="D26" s="87"/>
      <c r="E26" s="1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24.75" customHeight="1" x14ac:dyDescent="0.3">
      <c r="A27" s="1"/>
      <c r="B27" s="11"/>
      <c r="C27" s="15" t="s">
        <v>15</v>
      </c>
      <c r="D27" s="27" t="str">
        <f>D81</f>
        <v/>
      </c>
      <c r="E27" s="1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.75" customHeight="1" x14ac:dyDescent="0.3">
      <c r="A28" s="8"/>
      <c r="B28" s="9"/>
      <c r="C28" s="86" t="s">
        <v>16</v>
      </c>
      <c r="D28" s="87"/>
      <c r="E28" s="1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36.75" customHeight="1" thickBot="1" x14ac:dyDescent="0.35">
      <c r="A29" s="1"/>
      <c r="B29" s="11"/>
      <c r="C29" s="18" t="s">
        <v>17</v>
      </c>
      <c r="D29" s="84" t="str">
        <f>D83</f>
        <v/>
      </c>
      <c r="E29" s="1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1.5" customHeight="1" x14ac:dyDescent="0.3">
      <c r="A30" s="1"/>
      <c r="B30" s="11"/>
      <c r="C30" s="88" t="s">
        <v>18</v>
      </c>
      <c r="D30" s="87"/>
      <c r="E30" s="14"/>
      <c r="F30" s="1"/>
      <c r="G30" s="1"/>
      <c r="H30" s="1"/>
      <c r="I30" s="1"/>
      <c r="J30" s="1"/>
      <c r="K30" s="1"/>
      <c r="L30" s="1"/>
      <c r="M30" s="1"/>
      <c r="N30" s="8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.75" customHeight="1" thickBot="1" x14ac:dyDescent="0.35">
      <c r="A31" s="1"/>
      <c r="B31" s="11"/>
      <c r="C31" s="18" t="s">
        <v>19</v>
      </c>
      <c r="D31" s="84" t="str">
        <f>D93</f>
        <v/>
      </c>
      <c r="E31" s="14" t="str">
        <f>IF(D21&lt;&gt;"",D21,"")</f>
        <v/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.75" customHeight="1" x14ac:dyDescent="0.3">
      <c r="A32" s="1"/>
      <c r="B32" s="28"/>
      <c r="C32" s="29"/>
      <c r="D32" s="29"/>
      <c r="E32" s="3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hidden="1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thickBot="1" x14ac:dyDescent="0.35">
      <c r="A42" s="1"/>
      <c r="B42" s="3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hidden="1" customHeight="1" x14ac:dyDescent="0.3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hidden="1" customHeight="1" x14ac:dyDescent="0.3">
      <c r="A44" s="1"/>
      <c r="B44" s="35"/>
      <c r="C44" s="36" t="str">
        <f>IF(D10&lt;&gt;"","Fechadura","")</f>
        <v/>
      </c>
      <c r="D44" s="36"/>
      <c r="E44" s="37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hidden="1" customHeight="1" thickBot="1" x14ac:dyDescent="0.35">
      <c r="A45" s="1"/>
      <c r="B45" s="35"/>
      <c r="C45" s="38"/>
      <c r="D45" s="38"/>
      <c r="E45" s="37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hidden="1" customHeight="1" x14ac:dyDescent="0.3">
      <c r="A46" s="1"/>
      <c r="B46" s="35"/>
      <c r="C46" s="39" t="s">
        <v>20</v>
      </c>
      <c r="D46" s="38"/>
      <c r="E46" s="37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hidden="1" customHeight="1" thickBot="1" x14ac:dyDescent="0.35">
      <c r="A47" s="1"/>
      <c r="B47" s="35"/>
      <c r="C47" s="40" t="str">
        <f>IF(D14="Retangular", "Retangular",IF(D14="Cilíndrico", "Cilíndrico",IF(D14="Oval","Oval","")))</f>
        <v/>
      </c>
      <c r="D47" s="38"/>
      <c r="E47" s="37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3">
      <c r="A48" s="1"/>
      <c r="B48" s="35"/>
      <c r="C48" s="38"/>
      <c r="D48" s="38"/>
      <c r="E48" s="37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thickBot="1" x14ac:dyDescent="0.35">
      <c r="A49" s="1"/>
      <c r="B49" s="35"/>
      <c r="C49" s="38"/>
      <c r="D49" s="38"/>
      <c r="E49" s="37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3">
      <c r="A50" s="1"/>
      <c r="B50" s="35"/>
      <c r="C50" s="41" t="s">
        <v>21</v>
      </c>
      <c r="D50" s="42"/>
      <c r="E50" s="37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3">
      <c r="A51" s="1"/>
      <c r="B51" s="35"/>
      <c r="C51" s="43"/>
      <c r="D51" s="44"/>
      <c r="E51" s="37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3">
      <c r="A52" s="1"/>
      <c r="B52" s="35"/>
      <c r="C52" s="45" t="s">
        <v>52</v>
      </c>
      <c r="D52" s="46">
        <v>0.65</v>
      </c>
      <c r="E52" s="37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3">
      <c r="A53" s="1"/>
      <c r="B53" s="35"/>
      <c r="C53" s="45" t="s">
        <v>53</v>
      </c>
      <c r="D53" s="46">
        <v>0.7</v>
      </c>
      <c r="E53" s="3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3">
      <c r="A54" s="1"/>
      <c r="B54" s="35"/>
      <c r="C54" s="45" t="s">
        <v>56</v>
      </c>
      <c r="D54" s="46">
        <v>0.6</v>
      </c>
      <c r="E54" s="3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3">
      <c r="A55" s="1"/>
      <c r="B55" s="35"/>
      <c r="C55" s="45" t="s">
        <v>57</v>
      </c>
      <c r="D55" s="46">
        <v>0.55000000000000004</v>
      </c>
      <c r="E55" s="3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hidden="1" customHeight="1" x14ac:dyDescent="0.3">
      <c r="A56" s="1"/>
      <c r="B56" s="35"/>
      <c r="C56" s="45" t="s">
        <v>22</v>
      </c>
      <c r="D56" s="46">
        <v>0.3</v>
      </c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hidden="1" customHeight="1" x14ac:dyDescent="0.3">
      <c r="A57" s="1"/>
      <c r="B57" s="35"/>
      <c r="C57" s="45" t="s">
        <v>23</v>
      </c>
      <c r="D57" s="46">
        <v>0.35</v>
      </c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hidden="1" customHeight="1" x14ac:dyDescent="0.3">
      <c r="A58" s="1"/>
      <c r="B58" s="35"/>
      <c r="C58" s="45" t="s">
        <v>24</v>
      </c>
      <c r="D58" s="46">
        <v>0.04</v>
      </c>
      <c r="E58" s="37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hidden="1" customHeight="1" x14ac:dyDescent="0.3">
      <c r="A59" s="1"/>
      <c r="B59" s="35"/>
      <c r="C59" s="45" t="s">
        <v>25</v>
      </c>
      <c r="D59" s="46">
        <v>0.05</v>
      </c>
      <c r="E59" s="37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hidden="1" customHeight="1" x14ac:dyDescent="0.3">
      <c r="A60" s="1"/>
      <c r="B60" s="35"/>
      <c r="C60" s="45" t="s">
        <v>58</v>
      </c>
      <c r="D60" s="46">
        <v>0.15</v>
      </c>
      <c r="E60" s="37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hidden="1" customHeight="1" x14ac:dyDescent="0.3">
      <c r="A61" s="1"/>
      <c r="B61" s="35"/>
      <c r="C61" s="45" t="s">
        <v>54</v>
      </c>
      <c r="D61" s="46" t="str">
        <f>IF(D10=C61,D11,"")</f>
        <v/>
      </c>
      <c r="E61" s="37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hidden="1" customHeight="1" x14ac:dyDescent="0.3">
      <c r="A62" s="1"/>
      <c r="B62" s="35"/>
      <c r="C62" s="45" t="s">
        <v>55</v>
      </c>
      <c r="D62" s="46" t="str">
        <f>IF(D10=C62,D11,"")</f>
        <v/>
      </c>
      <c r="E62" s="37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hidden="1" customHeight="1" x14ac:dyDescent="0.3">
      <c r="A63" s="1"/>
      <c r="B63" s="35"/>
      <c r="C63" s="45"/>
      <c r="D63" s="47"/>
      <c r="E63" s="37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hidden="1" customHeight="1" x14ac:dyDescent="0.3">
      <c r="A64" s="1"/>
      <c r="B64" s="35"/>
      <c r="C64" s="45" t="s">
        <v>26</v>
      </c>
      <c r="D64" s="47"/>
      <c r="E64" s="37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hidden="1" customHeight="1" x14ac:dyDescent="0.3">
      <c r="A65" s="1"/>
      <c r="B65" s="35"/>
      <c r="C65" s="45" t="s">
        <v>27</v>
      </c>
      <c r="D65" s="47"/>
      <c r="E65" s="37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hidden="1" customHeight="1" x14ac:dyDescent="0.3">
      <c r="A66" s="1"/>
      <c r="B66" s="35"/>
      <c r="C66" s="45" t="s">
        <v>28</v>
      </c>
      <c r="D66" s="47"/>
      <c r="E66" s="37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hidden="1" customHeight="1" x14ac:dyDescent="0.3">
      <c r="A67" s="1"/>
      <c r="B67" s="35"/>
      <c r="C67" s="45" t="s">
        <v>29</v>
      </c>
      <c r="D67" s="47"/>
      <c r="E67" s="37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hidden="1" customHeight="1" x14ac:dyDescent="0.3">
      <c r="A68" s="1"/>
      <c r="B68" s="35"/>
      <c r="C68" s="45"/>
      <c r="D68" s="47"/>
      <c r="E68" s="3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hidden="1" customHeight="1" x14ac:dyDescent="0.3">
      <c r="A69" s="1"/>
      <c r="B69" s="35"/>
      <c r="C69" s="45" t="s">
        <v>26</v>
      </c>
      <c r="D69" s="47"/>
      <c r="E69" s="37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hidden="1" customHeight="1" x14ac:dyDescent="0.3">
      <c r="A70" s="1"/>
      <c r="B70" s="35"/>
      <c r="C70" s="45" t="s">
        <v>30</v>
      </c>
      <c r="D70" s="47"/>
      <c r="E70" s="37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hidden="1" customHeight="1" x14ac:dyDescent="0.3">
      <c r="A71" s="1"/>
      <c r="B71" s="35"/>
      <c r="C71" s="48" t="s">
        <v>31</v>
      </c>
      <c r="D71" s="49"/>
      <c r="E71" s="37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hidden="1" customHeight="1" x14ac:dyDescent="0.3">
      <c r="A72" s="1"/>
      <c r="B72" s="35"/>
      <c r="C72" s="38"/>
      <c r="D72" s="38"/>
      <c r="E72" s="37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hidden="1" customHeight="1" x14ac:dyDescent="0.3">
      <c r="A73" s="1"/>
      <c r="B73" s="35"/>
      <c r="C73" s="38"/>
      <c r="D73" s="38"/>
      <c r="E73" s="37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hidden="1" customHeight="1" thickBot="1" x14ac:dyDescent="0.35">
      <c r="A74" s="1"/>
      <c r="B74" s="35"/>
      <c r="C74" s="38"/>
      <c r="D74" s="38"/>
      <c r="E74" s="37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hidden="1" customHeight="1" x14ac:dyDescent="0.3">
      <c r="A75" s="1"/>
      <c r="B75" s="35"/>
      <c r="C75" s="41" t="s">
        <v>32</v>
      </c>
      <c r="D75" s="42"/>
      <c r="E75" s="37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hidden="1" customHeight="1" x14ac:dyDescent="0.3">
      <c r="A76" s="1"/>
      <c r="B76" s="35"/>
      <c r="C76" s="35" t="s">
        <v>33</v>
      </c>
      <c r="D76" s="37" t="str">
        <f>IF(D19=C70,120,IF(D19=C71,60,""))</f>
        <v/>
      </c>
      <c r="E76" s="37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hidden="1" customHeight="1" x14ac:dyDescent="0.3">
      <c r="A77" s="1"/>
      <c r="B77" s="35"/>
      <c r="C77" s="35" t="s">
        <v>34</v>
      </c>
      <c r="D77" s="50" t="str">
        <f>IF(D13&lt;&gt;"",D13,"")</f>
        <v/>
      </c>
      <c r="E77" s="37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hidden="1" customHeight="1" x14ac:dyDescent="0.3">
      <c r="A78" s="1"/>
      <c r="B78" s="35"/>
      <c r="C78" s="35" t="s">
        <v>35</v>
      </c>
      <c r="D78" s="37" t="str">
        <f>IF(AND(D14=C65,D15&lt;&gt;"",D16&lt;&gt;"",D17&lt;&gt;""),(D15*D16*D17*1000),IF(AND(D14=C66,D17&lt;&gt;"",D18&lt;&gt;""),(PI()*((D18^2)*D17/4)*1000),IF(AND(D14=C67,D15&lt;&gt;"",D16&lt;&gt;"",D17&lt;&gt;""),(PI()*((D15+D16)^(2)/16)*D17*1000),"")))</f>
        <v/>
      </c>
      <c r="E78" s="37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hidden="1" customHeight="1" x14ac:dyDescent="0.3">
      <c r="A79" s="1"/>
      <c r="B79" s="35"/>
      <c r="C79" s="35" t="s">
        <v>36</v>
      </c>
      <c r="D79" s="50" t="str">
        <f>IF(AND(D13="",OR(D14=C65,D14=C66,D14=C67)),D78,D77)</f>
        <v/>
      </c>
      <c r="E79" s="37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hidden="1" customHeight="1" x14ac:dyDescent="0.3">
      <c r="A80" s="1"/>
      <c r="B80" s="35"/>
      <c r="C80" s="35" t="s">
        <v>37</v>
      </c>
      <c r="D80" s="37" t="str">
        <f>IF(AND(D76&lt;&gt;"",D79&lt;&gt;""),IF(D10=C52,D76*D79/D52,IF(D10=C53,D76*D79/D53,IF(D10=C54,D76*D79/D54,IF(D10=C55,D76*D79/D55,IF(D10=C56,D76*D79/D56,IF(D10=C57,D76*D79/D57,IF(AND(D11&lt;&gt;"",D10=C62),D76*D79/(D62),""))))))),"")</f>
        <v/>
      </c>
      <c r="E80" s="37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hidden="1" customHeight="1" x14ac:dyDescent="0.3">
      <c r="A81" s="1"/>
      <c r="B81" s="35"/>
      <c r="C81" s="51" t="s">
        <v>38</v>
      </c>
      <c r="D81" s="52" t="str">
        <f>IF(D80&lt;&gt;"",ROUNDUP(D80/1000,0),"")</f>
        <v/>
      </c>
      <c r="E81" s="37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4.5" hidden="1" customHeight="1" x14ac:dyDescent="0.3">
      <c r="A82" s="1"/>
      <c r="B82" s="35"/>
      <c r="C82" s="35" t="s">
        <v>39</v>
      </c>
      <c r="D82" s="37" t="str">
        <f>IF(AND(D76&lt;&gt;"",D79&lt;&gt;""),IF(D10=C58,D76*D79/(D58*1000),IF(D10=C59,D76*D79/(D59*1000),IF(D10=C60,D76*D79/(D60*1000),IF(AND(D11&gt;0,D10=C61),D76*D79/(D61*1000),"")))),"")</f>
        <v/>
      </c>
      <c r="E82" s="37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8.5" hidden="1" customHeight="1" thickBot="1" x14ac:dyDescent="0.35">
      <c r="A83" s="1"/>
      <c r="B83" s="35"/>
      <c r="C83" s="53" t="s">
        <v>40</v>
      </c>
      <c r="D83" s="54" t="str">
        <f>IF(D82&lt;&gt;"",ROUNDUP(D82,0),"")</f>
        <v/>
      </c>
      <c r="E83" s="37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hidden="1" customHeight="1" x14ac:dyDescent="0.3">
      <c r="A84" s="1"/>
      <c r="B84" s="35"/>
      <c r="C84" s="38"/>
      <c r="D84" s="38"/>
      <c r="E84" s="37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hidden="1" customHeight="1" thickBot="1" x14ac:dyDescent="0.35">
      <c r="A85" s="1"/>
      <c r="B85" s="35"/>
      <c r="C85" s="38"/>
      <c r="D85" s="38"/>
      <c r="E85" s="37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hidden="1" customHeight="1" x14ac:dyDescent="0.3">
      <c r="A86" s="1"/>
      <c r="B86" s="35"/>
      <c r="C86" s="41" t="s">
        <v>41</v>
      </c>
      <c r="D86" s="42"/>
      <c r="E86" s="37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hidden="1" customHeight="1" x14ac:dyDescent="0.3">
      <c r="A87" s="1"/>
      <c r="B87" s="35"/>
      <c r="C87" s="55" t="s">
        <v>26</v>
      </c>
      <c r="D87" s="56" t="s">
        <v>42</v>
      </c>
      <c r="E87" s="37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hidden="1" customHeight="1" x14ac:dyDescent="0.3">
      <c r="A88" s="1"/>
      <c r="B88" s="35"/>
      <c r="C88" s="35" t="s">
        <v>63</v>
      </c>
      <c r="D88" s="37">
        <v>14.7</v>
      </c>
      <c r="E88" s="37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hidden="1" customHeight="1" x14ac:dyDescent="0.3">
      <c r="A89" s="1"/>
      <c r="B89" s="35"/>
      <c r="C89" s="35" t="s">
        <v>64</v>
      </c>
      <c r="D89" s="37">
        <v>236.5</v>
      </c>
      <c r="E89" s="37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hidden="1" customHeight="1" x14ac:dyDescent="0.3">
      <c r="A90" s="1"/>
      <c r="B90" s="35"/>
      <c r="C90" s="35" t="s">
        <v>59</v>
      </c>
      <c r="D90" s="37">
        <v>29.5</v>
      </c>
      <c r="E90" s="37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hidden="1" customHeight="1" x14ac:dyDescent="0.3">
      <c r="A91" s="1"/>
      <c r="B91" s="35"/>
      <c r="C91" s="35" t="s">
        <v>60</v>
      </c>
      <c r="D91" s="37">
        <v>3785.4</v>
      </c>
      <c r="E91" s="37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hidden="1" customHeight="1" x14ac:dyDescent="0.3">
      <c r="A92" s="1"/>
      <c r="B92" s="35"/>
      <c r="C92" s="57" t="s">
        <v>43</v>
      </c>
      <c r="D92" s="37" t="str">
        <f>IF(D27&lt;&gt;"",IF(D21=C88,D27/D88,IF(D21=C89,D27/D89,IF(D21=C90,D27/D90,IF(D21=C91,D27/D91,"")))),IF(D29&lt;&gt;"",IF(D21=C88,D29/D88,IF(D21=C89,D29/D89,IF(D21=C90,D29/D90,IF(D21=C91,D29/D91,"")))),""))</f>
        <v/>
      </c>
      <c r="E92" s="37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hidden="1" customHeight="1" thickBot="1" x14ac:dyDescent="0.35">
      <c r="A93" s="1"/>
      <c r="B93" s="35"/>
      <c r="C93" s="58" t="s">
        <v>44</v>
      </c>
      <c r="D93" s="59" t="str">
        <f>IF(D92&lt;&gt;"",IF(AND(D21=C88,D92&lt;0.75),"menos de 1",IF(AND(D21=C88,D92&gt;=0.75),MROUND(D92,1),IF(AND(D21=C89,D92&lt;0.25),"menos de 1/4",IF(AND(D21=C89,D92&gt;=0.25),CEILING(D92,0.25),IF(AND(D21=C90,D92&lt;0.1),"menos de 0,1",IF(AND(D21=C90,D92&gt;=0.1),ROUNDUP(D92,1),IF(AND(D21=C91,D92&lt;0.01),"menos de 0.01",IF(AND(D21=C91,D92&gt;=0.01),ROUNDUP(D92,2),"")))))))),"")</f>
        <v/>
      </c>
      <c r="E93" s="37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hidden="1" customHeight="1" thickBot="1" x14ac:dyDescent="0.35">
      <c r="A94" s="1"/>
      <c r="B94" s="60"/>
      <c r="C94" s="61"/>
      <c r="D94" s="61"/>
      <c r="E94" s="6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hidden="1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" customHeight="1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" customHeight="1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" customHeight="1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" customHeight="1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" customHeight="1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" customHeight="1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" customHeight="1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" customHeight="1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" customHeight="1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" customHeight="1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" customHeight="1" x14ac:dyDescent="0.3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" customHeight="1" x14ac:dyDescent="0.3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" customHeight="1" x14ac:dyDescent="0.3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" customHeight="1" x14ac:dyDescent="0.3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" customHeight="1" x14ac:dyDescent="0.3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" customHeight="1" x14ac:dyDescent="0.3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" customHeight="1" x14ac:dyDescent="0.3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" customHeight="1" x14ac:dyDescent="0.3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" customHeight="1" x14ac:dyDescent="0.3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" customHeight="1" x14ac:dyDescent="0.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" customHeight="1" x14ac:dyDescent="0.3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" customHeight="1" x14ac:dyDescent="0.3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" customHeight="1" x14ac:dyDescent="0.3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" customHeight="1" x14ac:dyDescent="0.3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" customHeight="1" x14ac:dyDescent="0.3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" customHeight="1" x14ac:dyDescent="0.3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5" customHeight="1" x14ac:dyDescent="0.3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5" customHeight="1" x14ac:dyDescent="0.3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5" customHeight="1" x14ac:dyDescent="0.3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5" customHeight="1" x14ac:dyDescent="0.3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5" customHeight="1" x14ac:dyDescent="0.3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5" customHeight="1" x14ac:dyDescent="0.3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5" customHeight="1" x14ac:dyDescent="0.3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5" customHeight="1" x14ac:dyDescent="0.3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5" customHeight="1" x14ac:dyDescent="0.3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5" customHeight="1" x14ac:dyDescent="0.3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5" customHeight="1" x14ac:dyDescent="0.3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5" customHeight="1" x14ac:dyDescent="0.3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5" customHeight="1" x14ac:dyDescent="0.3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5" customHeight="1" x14ac:dyDescent="0.3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5" customHeight="1" x14ac:dyDescent="0.3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5" customHeight="1" x14ac:dyDescent="0.3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1:26" ht="15" customHeight="1" x14ac:dyDescent="0.3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1:26" ht="15" customHeight="1" x14ac:dyDescent="0.3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1:26" ht="15" customHeight="1" x14ac:dyDescent="0.3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1:26" ht="15" customHeight="1" x14ac:dyDescent="0.3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1:26" ht="15" customHeight="1" x14ac:dyDescent="0.3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spans="1:26" ht="15" customHeight="1" x14ac:dyDescent="0.3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1:26" ht="15" customHeight="1" x14ac:dyDescent="0.3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1:26" ht="15" customHeight="1" x14ac:dyDescent="0.3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1:26" ht="15" customHeight="1" x14ac:dyDescent="0.3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1:26" ht="15" customHeight="1" x14ac:dyDescent="0.3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1:26" ht="15" customHeight="1" x14ac:dyDescent="0.3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spans="1:26" ht="15" customHeight="1" x14ac:dyDescent="0.3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spans="1:26" ht="15" customHeight="1" x14ac:dyDescent="0.3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spans="1:26" ht="15" customHeight="1" x14ac:dyDescent="0.3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spans="1:26" ht="15" customHeight="1" x14ac:dyDescent="0.3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spans="1:26" ht="15" customHeight="1" x14ac:dyDescent="0.3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spans="1:26" ht="15" customHeight="1" x14ac:dyDescent="0.3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spans="1:26" ht="15" customHeight="1" x14ac:dyDescent="0.3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spans="1:26" ht="15" customHeight="1" x14ac:dyDescent="0.3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spans="1:26" ht="15" customHeight="1" x14ac:dyDescent="0.3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spans="1:26" ht="15" customHeight="1" x14ac:dyDescent="0.3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spans="1:26" ht="15" customHeight="1" x14ac:dyDescent="0.3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spans="1:26" ht="15" customHeight="1" x14ac:dyDescent="0.3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spans="1:26" ht="15" customHeight="1" x14ac:dyDescent="0.3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spans="1:26" ht="15" customHeight="1" x14ac:dyDescent="0.3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spans="1:26" ht="15" customHeight="1" x14ac:dyDescent="0.3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spans="1:26" ht="15" customHeight="1" x14ac:dyDescent="0.3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spans="1:26" ht="15" customHeight="1" x14ac:dyDescent="0.3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spans="1:26" ht="15" customHeight="1" x14ac:dyDescent="0.3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spans="1:26" ht="15" customHeight="1" x14ac:dyDescent="0.3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spans="1:26" ht="15" customHeight="1" x14ac:dyDescent="0.3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spans="1:26" ht="15" customHeight="1" x14ac:dyDescent="0.3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spans="1:26" ht="15" customHeight="1" x14ac:dyDescent="0.3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spans="1:26" ht="15" customHeight="1" x14ac:dyDescent="0.3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 spans="1:26" ht="15" customHeight="1" x14ac:dyDescent="0.3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 spans="1:26" ht="15" customHeight="1" x14ac:dyDescent="0.3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 spans="1:26" ht="15" customHeight="1" x14ac:dyDescent="0.3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 spans="1:26" ht="15" customHeight="1" x14ac:dyDescent="0.3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 spans="1:26" ht="15" customHeight="1" x14ac:dyDescent="0.3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 spans="1:26" ht="15" customHeight="1" x14ac:dyDescent="0.3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 spans="1:26" ht="15" customHeight="1" x14ac:dyDescent="0.3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 spans="1:26" ht="15" customHeight="1" x14ac:dyDescent="0.3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 spans="1:26" ht="15" customHeight="1" x14ac:dyDescent="0.3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 spans="1:26" ht="15" customHeight="1" x14ac:dyDescent="0.3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 spans="1:26" ht="15" customHeight="1" x14ac:dyDescent="0.3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 spans="1:26" ht="15" customHeight="1" x14ac:dyDescent="0.3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 spans="1:26" ht="15" customHeight="1" x14ac:dyDescent="0.3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 spans="1:26" ht="15" customHeight="1" x14ac:dyDescent="0.3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 spans="1:26" ht="15" customHeight="1" x14ac:dyDescent="0.3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 spans="1:26" ht="15" customHeight="1" x14ac:dyDescent="0.3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 spans="1:26" ht="15" customHeight="1" x14ac:dyDescent="0.3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 spans="1:26" ht="15" customHeight="1" x14ac:dyDescent="0.3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 spans="1:26" ht="15" customHeight="1" x14ac:dyDescent="0.3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 spans="1:26" ht="15" customHeight="1" x14ac:dyDescent="0.3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 spans="1:26" ht="15" customHeight="1" x14ac:dyDescent="0.3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 spans="1:26" ht="15" customHeight="1" x14ac:dyDescent="0.3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 spans="1:26" ht="15" customHeight="1" x14ac:dyDescent="0.3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 spans="1:26" ht="15" customHeight="1" x14ac:dyDescent="0.3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 spans="1:26" ht="15" customHeight="1" x14ac:dyDescent="0.3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 spans="1:26" ht="15" customHeight="1" x14ac:dyDescent="0.3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 spans="1:26" ht="15" customHeight="1" x14ac:dyDescent="0.3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 spans="1:26" ht="15" customHeight="1" x14ac:dyDescent="0.3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 spans="1:26" ht="15" customHeight="1" x14ac:dyDescent="0.3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 spans="1:26" ht="15" customHeight="1" x14ac:dyDescent="0.3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 spans="1:26" ht="15" customHeight="1" x14ac:dyDescent="0.3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 spans="1:26" ht="15" customHeight="1" x14ac:dyDescent="0.3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 spans="1:26" ht="15" customHeight="1" x14ac:dyDescent="0.3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 spans="1:26" ht="15" customHeight="1" x14ac:dyDescent="0.3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 spans="1:26" ht="15" customHeight="1" x14ac:dyDescent="0.3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 spans="1:26" ht="15" customHeight="1" x14ac:dyDescent="0.3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 spans="1:26" ht="15" customHeight="1" x14ac:dyDescent="0.3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 spans="1:26" ht="15" customHeight="1" x14ac:dyDescent="0.3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 spans="1:26" ht="15" customHeight="1" x14ac:dyDescent="0.3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 spans="1:26" ht="15" customHeight="1" x14ac:dyDescent="0.3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 spans="1:26" ht="15" customHeight="1" x14ac:dyDescent="0.3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 spans="1:26" ht="15" customHeight="1" x14ac:dyDescent="0.3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 spans="1:26" ht="15" customHeight="1" x14ac:dyDescent="0.3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 spans="1:26" ht="15" customHeight="1" x14ac:dyDescent="0.3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 spans="1:26" ht="15" customHeight="1" x14ac:dyDescent="0.3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 spans="1:26" ht="15" customHeight="1" x14ac:dyDescent="0.3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 spans="1:26" ht="15" customHeight="1" x14ac:dyDescent="0.3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 spans="1:26" ht="15" customHeight="1" x14ac:dyDescent="0.3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 spans="1:26" ht="15" customHeight="1" x14ac:dyDescent="0.3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 spans="1:26" ht="15" customHeight="1" x14ac:dyDescent="0.3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 spans="1:26" ht="15" customHeight="1" x14ac:dyDescent="0.3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 spans="1:26" ht="15" customHeight="1" x14ac:dyDescent="0.3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 spans="1:26" ht="15" customHeight="1" x14ac:dyDescent="0.3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 spans="1:26" ht="15" customHeight="1" x14ac:dyDescent="0.3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 spans="1:26" ht="15" customHeight="1" x14ac:dyDescent="0.3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 spans="1:26" ht="15" customHeight="1" x14ac:dyDescent="0.3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 spans="1:26" ht="15" customHeight="1" x14ac:dyDescent="0.3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 spans="1:26" ht="15" customHeight="1" x14ac:dyDescent="0.3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 spans="1:26" ht="15" customHeight="1" x14ac:dyDescent="0.3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 spans="1:26" ht="15" customHeight="1" x14ac:dyDescent="0.3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 spans="1:26" ht="15" customHeight="1" x14ac:dyDescent="0.3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 spans="1:26" ht="15" customHeight="1" x14ac:dyDescent="0.3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 spans="1:26" ht="15" customHeight="1" x14ac:dyDescent="0.3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 spans="1:26" ht="15" customHeight="1" x14ac:dyDescent="0.3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 spans="1:26" ht="15" customHeight="1" x14ac:dyDescent="0.3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 spans="1:26" ht="15" customHeight="1" x14ac:dyDescent="0.3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 spans="1:26" ht="15" customHeight="1" x14ac:dyDescent="0.3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 spans="1:26" ht="15" customHeight="1" x14ac:dyDescent="0.3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 spans="1:26" ht="15" customHeight="1" x14ac:dyDescent="0.3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 spans="1:26" ht="15" customHeight="1" x14ac:dyDescent="0.3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 spans="1:26" ht="15" customHeight="1" x14ac:dyDescent="0.3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 spans="1:26" ht="15" customHeight="1" x14ac:dyDescent="0.3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 spans="1:26" ht="15" customHeight="1" x14ac:dyDescent="0.3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 spans="1:26" ht="15" customHeight="1" x14ac:dyDescent="0.3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 spans="1:26" ht="15" customHeight="1" x14ac:dyDescent="0.3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 spans="1:26" ht="15" customHeight="1" x14ac:dyDescent="0.3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 spans="1:26" ht="15" customHeight="1" x14ac:dyDescent="0.3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 spans="1:26" ht="15" customHeight="1" x14ac:dyDescent="0.3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 spans="1:26" ht="15" customHeight="1" x14ac:dyDescent="0.3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 spans="1:26" ht="15" customHeight="1" x14ac:dyDescent="0.3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 spans="1:26" ht="15" customHeight="1" x14ac:dyDescent="0.3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 spans="1:26" ht="15" customHeight="1" x14ac:dyDescent="0.3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 spans="1:26" ht="15" customHeight="1" x14ac:dyDescent="0.3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 spans="1:26" ht="15" customHeight="1" x14ac:dyDescent="0.3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 spans="1:26" ht="15" customHeight="1" x14ac:dyDescent="0.3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 spans="1:26" ht="15" customHeight="1" x14ac:dyDescent="0.3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 spans="1:26" ht="15" customHeight="1" x14ac:dyDescent="0.3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 spans="1:26" ht="15" customHeight="1" x14ac:dyDescent="0.3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 spans="1:26" ht="15" customHeight="1" x14ac:dyDescent="0.3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 spans="1:26" ht="15" customHeight="1" x14ac:dyDescent="0.3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 spans="1:26" ht="15" customHeight="1" x14ac:dyDescent="0.3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 spans="1:26" ht="15" customHeight="1" x14ac:dyDescent="0.3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 spans="1:26" ht="15" customHeight="1" x14ac:dyDescent="0.3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 spans="1:26" ht="15" customHeight="1" x14ac:dyDescent="0.3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 spans="1:26" ht="15" customHeight="1" x14ac:dyDescent="0.3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 spans="1:26" ht="15" customHeight="1" x14ac:dyDescent="0.3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 spans="1:26" ht="15" customHeight="1" x14ac:dyDescent="0.3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 spans="1:26" ht="15" customHeight="1" x14ac:dyDescent="0.3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 spans="1:26" ht="15" customHeight="1" x14ac:dyDescent="0.3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 spans="1:26" ht="15" customHeight="1" x14ac:dyDescent="0.3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 spans="1:26" ht="15" customHeight="1" x14ac:dyDescent="0.3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 spans="1:26" ht="15" customHeight="1" x14ac:dyDescent="0.3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 spans="1:26" ht="15" customHeight="1" x14ac:dyDescent="0.3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 spans="1:26" ht="15" customHeight="1" x14ac:dyDescent="0.3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 spans="1:26" ht="15" customHeight="1" x14ac:dyDescent="0.3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 spans="1:26" ht="15" customHeight="1" x14ac:dyDescent="0.3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 spans="1:26" ht="15" customHeight="1" x14ac:dyDescent="0.3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  <row r="1187" spans="1:26" ht="15" customHeight="1" x14ac:dyDescent="0.3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</row>
    <row r="1188" spans="1:26" ht="15" customHeight="1" x14ac:dyDescent="0.3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</row>
    <row r="1189" spans="1:26" ht="15" customHeight="1" x14ac:dyDescent="0.3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</row>
    <row r="1190" spans="1:26" ht="15" customHeight="1" x14ac:dyDescent="0.3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</row>
    <row r="1191" spans="1:26" ht="15" customHeight="1" x14ac:dyDescent="0.3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</row>
    <row r="1192" spans="1:26" ht="15" customHeight="1" x14ac:dyDescent="0.3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</row>
    <row r="1193" spans="1:26" ht="15" customHeight="1" x14ac:dyDescent="0.3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</row>
    <row r="1194" spans="1:26" ht="15" customHeight="1" x14ac:dyDescent="0.3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</row>
    <row r="1195" spans="1:26" ht="15" customHeight="1" x14ac:dyDescent="0.3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</row>
    <row r="1196" spans="1:26" ht="15" customHeight="1" x14ac:dyDescent="0.3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</row>
    <row r="1197" spans="1:26" ht="15" customHeight="1" x14ac:dyDescent="0.3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</row>
    <row r="1198" spans="1:26" ht="15" customHeight="1" x14ac:dyDescent="0.3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</row>
    <row r="1199" spans="1:26" ht="15" customHeight="1" x14ac:dyDescent="0.3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</row>
    <row r="1200" spans="1:26" ht="15" customHeight="1" x14ac:dyDescent="0.3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</row>
  </sheetData>
  <sheetProtection algorithmName="SHA-512" hashValue="sABvoSw2KexJ+sSE2WxjEt66RtNGZH0eGJzPJI8eXzemiXf4dFpJTjLej5q7ulPYJlJhqLtQnPKnZ2rUYX4fPw==" saltValue="Ox//L/s1h58fsi6ZcaqAyg==" spinCount="100000" sheet="1" objects="1" scenarios="1"/>
  <mergeCells count="8">
    <mergeCell ref="C26:D26"/>
    <mergeCell ref="C28:D28"/>
    <mergeCell ref="C30:D30"/>
    <mergeCell ref="B3:E3"/>
    <mergeCell ref="C9:D9"/>
    <mergeCell ref="C12:D12"/>
    <mergeCell ref="C20:D20"/>
    <mergeCell ref="C25:D25"/>
  </mergeCells>
  <conditionalFormatting sqref="C11:D11">
    <cfRule type="expression" dxfId="25" priority="1">
      <formula>$D$10=$C$60</formula>
    </cfRule>
    <cfRule type="expression" dxfId="24" priority="2">
      <formula>$D$10=$C$59</formula>
    </cfRule>
    <cfRule type="expression" dxfId="23" priority="3">
      <formula>$D$10=$C$58</formula>
    </cfRule>
    <cfRule type="expression" dxfId="22" priority="4">
      <formula>$D$10=$C$57</formula>
    </cfRule>
    <cfRule type="expression" dxfId="21" priority="5">
      <formula>$D$10=$C$56</formula>
    </cfRule>
    <cfRule type="expression" dxfId="20" priority="6">
      <formula>$D$10=$C$55</formula>
    </cfRule>
    <cfRule type="expression" dxfId="19" priority="7">
      <formula>$D$10=$C$54</formula>
    </cfRule>
    <cfRule type="expression" dxfId="18" priority="8">
      <formula>$D$10=$C$52</formula>
    </cfRule>
    <cfRule type="expression" dxfId="17" priority="9">
      <formula>$D$10=$C$53</formula>
    </cfRule>
  </conditionalFormatting>
  <conditionalFormatting sqref="C13:D13">
    <cfRule type="expression" dxfId="16" priority="11">
      <formula>$D$14&lt;&gt;""</formula>
    </cfRule>
  </conditionalFormatting>
  <conditionalFormatting sqref="C14:D18">
    <cfRule type="expression" dxfId="15" priority="10">
      <formula>$D$13&lt;&gt;""</formula>
    </cfRule>
  </conditionalFormatting>
  <conditionalFormatting sqref="C15:D16">
    <cfRule type="expression" dxfId="14" priority="14">
      <formula>$D$14="Cylindrical"</formula>
    </cfRule>
  </conditionalFormatting>
  <conditionalFormatting sqref="C18:D18">
    <cfRule type="expression" dxfId="13" priority="12">
      <formula>$D$14="Oval"</formula>
    </cfRule>
    <cfRule type="expression" dxfId="12" priority="13">
      <formula>$D$14="Rectangular"</formula>
    </cfRule>
  </conditionalFormatting>
  <conditionalFormatting sqref="C26:D27">
    <cfRule type="expression" dxfId="11" priority="16">
      <formula>$D$10=$C$61</formula>
    </cfRule>
    <cfRule type="expression" dxfId="10" priority="17">
      <formula>$D$10=$C$60</formula>
    </cfRule>
    <cfRule type="expression" dxfId="9" priority="18">
      <formula>$D$10=$C$59</formula>
    </cfRule>
    <cfRule type="expression" dxfId="8" priority="19">
      <formula>$D$10=$C$58</formula>
    </cfRule>
  </conditionalFormatting>
  <conditionalFormatting sqref="C28:D29">
    <cfRule type="expression" dxfId="7" priority="20">
      <formula>$D$10=$C$62</formula>
    </cfRule>
    <cfRule type="expression" dxfId="6" priority="21">
      <formula>$D$10=$C$57</formula>
    </cfRule>
    <cfRule type="expression" dxfId="5" priority="22">
      <formula>$D$10=$C$56</formula>
    </cfRule>
    <cfRule type="expression" dxfId="4" priority="23">
      <formula>$D$10=$C$55</formula>
    </cfRule>
    <cfRule type="expression" dxfId="3" priority="24">
      <formula>$D$10=$C$54</formula>
    </cfRule>
    <cfRule type="expression" dxfId="2" priority="25">
      <formula>$D$10=$C$53</formula>
    </cfRule>
    <cfRule type="expression" dxfId="1" priority="26">
      <formula>$D$10=$C$52</formula>
    </cfRule>
  </conditionalFormatting>
  <conditionalFormatting sqref="C31:D31">
    <cfRule type="expression" dxfId="0" priority="15">
      <formula>$D$21=""</formula>
    </cfRule>
  </conditionalFormatting>
  <dataValidations count="10">
    <dataValidation type="list" allowBlank="1" showErrorMessage="1" sqref="D21" xr:uid="{00000000-0002-0000-0100-000000000000}">
      <formula1>$C$88:$C$91</formula1>
    </dataValidation>
    <dataValidation type="custom" allowBlank="1" showInputMessage="1" showErrorMessage="1" prompt="Deixar vazio a linha 2 (volume do tanque) e escolha a forma do tanque (rectangular ou oval) na Linha 3 para inserir a largura." sqref="D16" xr:uid="{00000000-0002-0000-0100-000001000000}">
      <formula1>AND(COUNTIF(D13,""),OR(D14=C65,D14=C67))</formula1>
    </dataValidation>
    <dataValidation type="custom" allowBlank="1" showInputMessage="1" showErrorMessage="1" prompt="Deixar vazio a linha 2 (volume do tanque) e escolha a forma do tanque (rectangular ou oval) na Linha 3 para inserir o comprimento." sqref="D17" xr:uid="{00000000-0002-0000-0100-000002000000}">
      <formula1>AND(COUNTIF(D13,""),NOT(ISBLANK(D14)))</formula1>
    </dataValidation>
    <dataValidation type="list" allowBlank="1" showErrorMessage="1" sqref="D10" xr:uid="{00000000-0002-0000-0100-000003000000}">
      <formula1>$C$52:$C$62</formula1>
    </dataValidation>
    <dataValidation type="list" allowBlank="1" showInputMessage="1" showErrorMessage="1" prompt="Para ativar essa função e escolher a forma do tanque (Linha 3), deixar vazia a linha 2 (volume do tanque)" sqref="D14" xr:uid="{00000000-0002-0000-0100-000004000000}">
      <formula1>IF(ISBLANK($D$13),Shape)</formula1>
    </dataValidation>
    <dataValidation type="custom" allowBlank="1" showInputMessage="1" showErrorMessage="1" prompt="Deixar vazia a linha 2 (volume conhecido do tanque) e escolha a forma certa do tanque (cílindrica) na Linha 3 para inserir o diâmetro." sqref="D18" xr:uid="{00000000-0002-0000-0100-000005000000}">
      <formula1>AND(COUNTIF(D13,""),D14=C66)</formula1>
    </dataValidation>
    <dataValidation type="custom" allowBlank="1" showInputMessage="1" showErrorMessage="1" prompt="Selecionar a opção &quot;Solução de alvejante (indique % de cloro ativo)&quot; ou &quot;Pó branqueador (indique % ativo)&quot; na linha 1 para inserir a % de cloro na linha 1.1" sqref="D11" xr:uid="{00000000-0002-0000-0100-000006000000}">
      <formula1>OR(D10=C61,D10=C62)</formula1>
    </dataValidation>
    <dataValidation type="custom" allowBlank="1" showInputMessage="1" showErrorMessage="1" prompt="Deixar vazia a linha 3 da forma do tanque e especifique qual é o volume total do seu tanque" sqref="D13" xr:uid="{00000000-0002-0000-0100-000007000000}">
      <formula1>ISBLANK($D$14)</formula1>
    </dataValidation>
    <dataValidation type="list" allowBlank="1" showErrorMessage="1" sqref="D19" xr:uid="{00000000-0002-0000-0100-000008000000}">
      <formula1>$C$70:$C$71</formula1>
    </dataValidation>
    <dataValidation type="custom" allowBlank="1" showInputMessage="1" showErrorMessage="1" prompt="Deixar vazio a linha 2 (volume do tanque) e escolha a forma do tanque (rectangular ou oval) na Linha 3 para inserir a profundidade." sqref="D15" xr:uid="{00000000-0002-0000-0100-000009000000}">
      <formula1>AND(COUNTIF(D13,""),OR(D14=C65,D14=C67))</formula1>
    </dataValidation>
  </dataValidations>
  <pageMargins left="0.7" right="0.7" top="0.75" bottom="0.75" header="0" footer="0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showGridLines="0" workbookViewId="0">
      <selection activeCell="C4" sqref="C4"/>
    </sheetView>
  </sheetViews>
  <sheetFormatPr defaultColWidth="12.6640625" defaultRowHeight="15" customHeight="1" x14ac:dyDescent="0.3"/>
  <cols>
    <col min="1" max="1" width="2.4140625" customWidth="1"/>
    <col min="2" max="2" width="6.1640625" customWidth="1"/>
    <col min="3" max="3" width="72.5" customWidth="1"/>
    <col min="4" max="4" width="17.9140625" customWidth="1"/>
    <col min="5" max="5" width="6.1640625" customWidth="1"/>
    <col min="6" max="26" width="8.9140625" customWidth="1"/>
  </cols>
  <sheetData>
    <row r="1" spans="1:5" ht="13.5" customHeight="1" x14ac:dyDescent="0.35">
      <c r="A1" s="63"/>
      <c r="B1" s="63"/>
      <c r="C1" s="63"/>
      <c r="D1" s="64"/>
      <c r="E1" s="63"/>
    </row>
    <row r="2" spans="1:5" ht="40.5" customHeight="1" x14ac:dyDescent="0.3">
      <c r="A2" s="38"/>
      <c r="B2" s="65"/>
      <c r="C2" s="66" t="s">
        <v>45</v>
      </c>
      <c r="D2" s="67"/>
      <c r="E2" s="68"/>
    </row>
    <row r="3" spans="1:5" ht="34.5" customHeight="1" x14ac:dyDescent="0.3">
      <c r="A3" s="38"/>
      <c r="B3" s="69"/>
      <c r="C3" s="93" t="s">
        <v>46</v>
      </c>
      <c r="D3" s="94"/>
      <c r="E3" s="70"/>
    </row>
    <row r="4" spans="1:5" ht="64.5" customHeight="1" x14ac:dyDescent="0.3">
      <c r="A4" s="71"/>
      <c r="B4" s="72"/>
      <c r="C4" s="73" t="s">
        <v>47</v>
      </c>
      <c r="D4" s="74" t="s">
        <v>48</v>
      </c>
      <c r="E4" s="75"/>
    </row>
    <row r="5" spans="1:5" ht="34.5" customHeight="1" x14ac:dyDescent="0.3">
      <c r="A5" s="38"/>
      <c r="B5" s="69"/>
      <c r="C5" s="95" t="s">
        <v>49</v>
      </c>
      <c r="D5" s="92"/>
      <c r="E5" s="70"/>
    </row>
    <row r="6" spans="1:5" ht="64.5" customHeight="1" x14ac:dyDescent="0.3">
      <c r="A6" s="71"/>
      <c r="B6" s="72"/>
      <c r="C6" s="15" t="s">
        <v>50</v>
      </c>
      <c r="D6" s="76" t="s">
        <v>48</v>
      </c>
      <c r="E6" s="75"/>
    </row>
    <row r="7" spans="1:5" ht="64.5" customHeight="1" x14ac:dyDescent="0.3">
      <c r="A7" s="71"/>
      <c r="B7" s="72"/>
      <c r="C7" s="18" t="s">
        <v>51</v>
      </c>
      <c r="D7" s="77" t="s">
        <v>48</v>
      </c>
      <c r="E7" s="75"/>
    </row>
    <row r="8" spans="1:5" ht="15" customHeight="1" x14ac:dyDescent="0.3">
      <c r="A8" s="38"/>
      <c r="B8" s="69"/>
      <c r="C8" s="78"/>
      <c r="D8" s="79"/>
      <c r="E8" s="70"/>
    </row>
    <row r="9" spans="1:5" ht="19.5" customHeight="1" x14ac:dyDescent="0.3">
      <c r="A9" s="38"/>
      <c r="B9" s="80"/>
      <c r="C9" s="81"/>
      <c r="D9" s="82"/>
      <c r="E9" s="83"/>
    </row>
    <row r="10" spans="1:5" ht="14.25" customHeight="1" x14ac:dyDescent="0.35">
      <c r="A10" s="63"/>
      <c r="B10" s="63"/>
      <c r="C10" s="63"/>
      <c r="D10" s="64"/>
      <c r="E10" s="63"/>
    </row>
    <row r="11" spans="1:5" ht="14.25" customHeight="1" x14ac:dyDescent="0.35">
      <c r="A11" s="63"/>
      <c r="B11" s="63"/>
      <c r="C11" s="63"/>
      <c r="D11" s="64"/>
      <c r="E11" s="63"/>
    </row>
    <row r="12" spans="1:5" ht="14.25" customHeight="1" x14ac:dyDescent="0.35">
      <c r="A12" s="63"/>
      <c r="B12" s="63"/>
      <c r="C12" s="63"/>
      <c r="D12" s="64"/>
      <c r="E12" s="63"/>
    </row>
    <row r="13" spans="1:5" ht="14.25" customHeight="1" x14ac:dyDescent="0.35">
      <c r="A13" s="63"/>
      <c r="B13" s="63"/>
      <c r="C13" s="63"/>
      <c r="D13" s="64"/>
      <c r="E13" s="63"/>
    </row>
    <row r="14" spans="1:5" ht="14.25" customHeight="1" x14ac:dyDescent="0.35">
      <c r="A14" s="63"/>
      <c r="B14" s="63"/>
      <c r="C14" s="63"/>
      <c r="D14" s="64"/>
      <c r="E14" s="63"/>
    </row>
    <row r="15" spans="1:5" ht="14.25" customHeight="1" x14ac:dyDescent="0.35">
      <c r="A15" s="63"/>
      <c r="B15" s="63"/>
      <c r="C15" s="63"/>
      <c r="D15" s="64"/>
      <c r="E15" s="63"/>
    </row>
    <row r="16" spans="1:5" ht="14.25" customHeight="1" x14ac:dyDescent="0.35">
      <c r="A16" s="63"/>
      <c r="B16" s="63"/>
      <c r="C16" s="63"/>
      <c r="D16" s="64"/>
      <c r="E16" s="63"/>
    </row>
    <row r="17" spans="1:5" ht="14.25" customHeight="1" x14ac:dyDescent="0.35">
      <c r="A17" s="63"/>
      <c r="B17" s="63"/>
      <c r="C17" s="63"/>
      <c r="D17" s="64"/>
      <c r="E17" s="63"/>
    </row>
    <row r="18" spans="1:5" ht="14.25" customHeight="1" x14ac:dyDescent="0.35">
      <c r="A18" s="63"/>
      <c r="B18" s="63"/>
      <c r="C18" s="63"/>
      <c r="D18" s="64"/>
      <c r="E18" s="63"/>
    </row>
    <row r="19" spans="1:5" ht="14.25" customHeight="1" x14ac:dyDescent="0.35">
      <c r="A19" s="63"/>
      <c r="B19" s="63"/>
      <c r="C19" s="63"/>
      <c r="D19" s="64"/>
      <c r="E19" s="63"/>
    </row>
    <row r="20" spans="1:5" ht="14.25" customHeight="1" x14ac:dyDescent="0.35">
      <c r="A20" s="63"/>
      <c r="B20" s="63"/>
      <c r="C20" s="63"/>
      <c r="D20" s="64"/>
      <c r="E20" s="63"/>
    </row>
    <row r="21" spans="1:5" ht="14.25" customHeight="1" x14ac:dyDescent="0.35">
      <c r="A21" s="63"/>
      <c r="B21" s="63"/>
      <c r="C21" s="63"/>
      <c r="D21" s="64"/>
      <c r="E21" s="63"/>
    </row>
    <row r="22" spans="1:5" ht="14.25" customHeight="1" x14ac:dyDescent="0.35">
      <c r="A22" s="63"/>
      <c r="B22" s="63"/>
      <c r="C22" s="63"/>
      <c r="D22" s="64"/>
      <c r="E22" s="63"/>
    </row>
    <row r="23" spans="1:5" ht="14.25" customHeight="1" x14ac:dyDescent="0.35">
      <c r="A23" s="63"/>
      <c r="B23" s="63"/>
      <c r="C23" s="63"/>
      <c r="D23" s="64"/>
      <c r="E23" s="63"/>
    </row>
    <row r="24" spans="1:5" ht="14.25" customHeight="1" x14ac:dyDescent="0.35">
      <c r="A24" s="63"/>
      <c r="B24" s="63"/>
      <c r="C24" s="63"/>
      <c r="D24" s="64"/>
      <c r="E24" s="63"/>
    </row>
    <row r="25" spans="1:5" ht="14.25" customHeight="1" x14ac:dyDescent="0.35">
      <c r="A25" s="63"/>
      <c r="B25" s="63"/>
      <c r="C25" s="63"/>
      <c r="D25" s="64"/>
      <c r="E25" s="63"/>
    </row>
    <row r="26" spans="1:5" ht="14.25" customHeight="1" x14ac:dyDescent="0.35">
      <c r="A26" s="63"/>
      <c r="B26" s="63"/>
      <c r="C26" s="63"/>
      <c r="D26" s="64"/>
      <c r="E26" s="63"/>
    </row>
    <row r="27" spans="1:5" ht="14.25" customHeight="1" x14ac:dyDescent="0.35">
      <c r="A27" s="63"/>
      <c r="B27" s="63"/>
      <c r="C27" s="63"/>
      <c r="D27" s="64"/>
      <c r="E27" s="63"/>
    </row>
    <row r="28" spans="1:5" ht="14.25" customHeight="1" x14ac:dyDescent="0.35">
      <c r="A28" s="63"/>
      <c r="B28" s="63"/>
      <c r="C28" s="63"/>
      <c r="D28" s="64"/>
      <c r="E28" s="63"/>
    </row>
    <row r="29" spans="1:5" ht="14.25" customHeight="1" x14ac:dyDescent="0.35">
      <c r="A29" s="63"/>
      <c r="B29" s="63"/>
      <c r="C29" s="63"/>
      <c r="D29" s="64"/>
      <c r="E29" s="63"/>
    </row>
    <row r="30" spans="1:5" ht="14.25" customHeight="1" x14ac:dyDescent="0.35">
      <c r="A30" s="63"/>
      <c r="B30" s="63"/>
      <c r="C30" s="63"/>
      <c r="D30" s="64"/>
      <c r="E30" s="63"/>
    </row>
    <row r="31" spans="1:5" ht="14.25" customHeight="1" x14ac:dyDescent="0.35">
      <c r="A31" s="63"/>
      <c r="B31" s="63"/>
      <c r="C31" s="63"/>
      <c r="D31" s="64"/>
      <c r="E31" s="63"/>
    </row>
    <row r="32" spans="1:5" ht="14.25" customHeight="1" x14ac:dyDescent="0.35">
      <c r="A32" s="63"/>
      <c r="B32" s="63"/>
      <c r="C32" s="63"/>
      <c r="D32" s="64"/>
      <c r="E32" s="63"/>
    </row>
    <row r="33" spans="1:5" ht="14.25" customHeight="1" x14ac:dyDescent="0.35">
      <c r="A33" s="63"/>
      <c r="B33" s="63"/>
      <c r="C33" s="63"/>
      <c r="D33" s="64"/>
      <c r="E33" s="63"/>
    </row>
    <row r="34" spans="1:5" ht="14.25" customHeight="1" x14ac:dyDescent="0.35">
      <c r="A34" s="63"/>
      <c r="B34" s="63"/>
      <c r="C34" s="63"/>
      <c r="D34" s="64"/>
      <c r="E34" s="63"/>
    </row>
    <row r="35" spans="1:5" ht="14.25" customHeight="1" x14ac:dyDescent="0.35">
      <c r="A35" s="63"/>
      <c r="B35" s="63"/>
      <c r="C35" s="63"/>
      <c r="D35" s="64"/>
      <c r="E35" s="63"/>
    </row>
    <row r="36" spans="1:5" ht="14.25" customHeight="1" x14ac:dyDescent="0.35">
      <c r="A36" s="63"/>
      <c r="B36" s="63"/>
      <c r="C36" s="63"/>
      <c r="D36" s="64"/>
      <c r="E36" s="63"/>
    </row>
    <row r="37" spans="1:5" ht="14.25" customHeight="1" x14ac:dyDescent="0.35">
      <c r="A37" s="63"/>
      <c r="B37" s="63"/>
      <c r="C37" s="63"/>
      <c r="D37" s="64"/>
      <c r="E37" s="63"/>
    </row>
    <row r="38" spans="1:5" ht="14.25" customHeight="1" x14ac:dyDescent="0.35">
      <c r="A38" s="63"/>
      <c r="B38" s="63"/>
      <c r="C38" s="63"/>
      <c r="D38" s="64"/>
      <c r="E38" s="63"/>
    </row>
    <row r="39" spans="1:5" ht="14.25" customHeight="1" x14ac:dyDescent="0.35">
      <c r="A39" s="63"/>
      <c r="B39" s="63"/>
      <c r="C39" s="63"/>
      <c r="D39" s="64"/>
      <c r="E39" s="63"/>
    </row>
    <row r="40" spans="1:5" ht="14.25" customHeight="1" x14ac:dyDescent="0.35">
      <c r="A40" s="63"/>
      <c r="B40" s="63"/>
      <c r="C40" s="63"/>
      <c r="D40" s="64"/>
      <c r="E40" s="63"/>
    </row>
    <row r="41" spans="1:5" ht="14.25" customHeight="1" x14ac:dyDescent="0.35">
      <c r="A41" s="63"/>
      <c r="B41" s="63"/>
      <c r="C41" s="63"/>
      <c r="D41" s="64"/>
      <c r="E41" s="63"/>
    </row>
    <row r="42" spans="1:5" ht="14.25" customHeight="1" x14ac:dyDescent="0.35">
      <c r="A42" s="63"/>
      <c r="B42" s="63"/>
      <c r="C42" s="63"/>
      <c r="D42" s="64"/>
      <c r="E42" s="63"/>
    </row>
    <row r="43" spans="1:5" ht="14.25" customHeight="1" x14ac:dyDescent="0.35">
      <c r="A43" s="63"/>
      <c r="B43" s="63"/>
      <c r="C43" s="63"/>
      <c r="D43" s="64"/>
      <c r="E43" s="63"/>
    </row>
    <row r="44" spans="1:5" ht="14.25" customHeight="1" x14ac:dyDescent="0.35">
      <c r="A44" s="63"/>
      <c r="B44" s="63"/>
      <c r="C44" s="63"/>
      <c r="D44" s="64"/>
      <c r="E44" s="63"/>
    </row>
    <row r="45" spans="1:5" ht="14.25" customHeight="1" x14ac:dyDescent="0.35">
      <c r="A45" s="63"/>
      <c r="B45" s="63"/>
      <c r="C45" s="63"/>
      <c r="D45" s="64"/>
      <c r="E45" s="63"/>
    </row>
    <row r="46" spans="1:5" ht="14.25" customHeight="1" x14ac:dyDescent="0.35">
      <c r="A46" s="63"/>
      <c r="B46" s="63"/>
      <c r="C46" s="63"/>
      <c r="D46" s="64"/>
      <c r="E46" s="63"/>
    </row>
    <row r="47" spans="1:5" ht="14.25" customHeight="1" x14ac:dyDescent="0.35">
      <c r="A47" s="63"/>
      <c r="B47" s="63"/>
      <c r="C47" s="63"/>
      <c r="D47" s="64"/>
      <c r="E47" s="63"/>
    </row>
    <row r="48" spans="1:5" ht="14.25" customHeight="1" x14ac:dyDescent="0.35">
      <c r="A48" s="63"/>
      <c r="B48" s="63"/>
      <c r="C48" s="63"/>
      <c r="D48" s="64"/>
      <c r="E48" s="63"/>
    </row>
    <row r="49" spans="1:5" ht="14.25" customHeight="1" x14ac:dyDescent="0.35">
      <c r="A49" s="63"/>
      <c r="B49" s="63"/>
      <c r="C49" s="63"/>
      <c r="D49" s="64"/>
      <c r="E49" s="63"/>
    </row>
    <row r="50" spans="1:5" ht="14.25" customHeight="1" x14ac:dyDescent="0.35">
      <c r="A50" s="63"/>
      <c r="B50" s="63"/>
      <c r="C50" s="63"/>
      <c r="D50" s="64"/>
      <c r="E50" s="63"/>
    </row>
    <row r="51" spans="1:5" ht="14.25" customHeight="1" x14ac:dyDescent="0.35">
      <c r="A51" s="63"/>
      <c r="B51" s="63"/>
      <c r="C51" s="63"/>
      <c r="D51" s="64"/>
      <c r="E51" s="63"/>
    </row>
    <row r="52" spans="1:5" ht="14.25" customHeight="1" x14ac:dyDescent="0.35">
      <c r="A52" s="63"/>
      <c r="B52" s="63"/>
      <c r="C52" s="63"/>
      <c r="D52" s="64"/>
      <c r="E52" s="63"/>
    </row>
    <row r="53" spans="1:5" ht="14.25" customHeight="1" x14ac:dyDescent="0.35">
      <c r="A53" s="63"/>
      <c r="B53" s="63"/>
      <c r="C53" s="63"/>
      <c r="D53" s="64"/>
      <c r="E53" s="63"/>
    </row>
    <row r="54" spans="1:5" ht="14.25" customHeight="1" x14ac:dyDescent="0.35">
      <c r="A54" s="63"/>
      <c r="B54" s="63"/>
      <c r="C54" s="63"/>
      <c r="D54" s="64"/>
      <c r="E54" s="63"/>
    </row>
    <row r="55" spans="1:5" ht="14.25" customHeight="1" x14ac:dyDescent="0.35">
      <c r="A55" s="63"/>
      <c r="B55" s="63"/>
      <c r="C55" s="63"/>
      <c r="D55" s="64"/>
      <c r="E55" s="63"/>
    </row>
    <row r="56" spans="1:5" ht="14.25" customHeight="1" x14ac:dyDescent="0.35">
      <c r="A56" s="63"/>
      <c r="B56" s="63"/>
      <c r="C56" s="63"/>
      <c r="D56" s="64"/>
      <c r="E56" s="63"/>
    </row>
    <row r="57" spans="1:5" ht="14.25" customHeight="1" x14ac:dyDescent="0.35">
      <c r="A57" s="63"/>
      <c r="B57" s="63"/>
      <c r="C57" s="63"/>
      <c r="D57" s="64"/>
      <c r="E57" s="63"/>
    </row>
    <row r="58" spans="1:5" ht="14.25" customHeight="1" x14ac:dyDescent="0.3"/>
    <row r="59" spans="1:5" ht="14.25" customHeight="1" x14ac:dyDescent="0.3"/>
    <row r="60" spans="1:5" ht="14.25" customHeight="1" x14ac:dyDescent="0.3"/>
    <row r="61" spans="1:5" ht="14.25" customHeight="1" x14ac:dyDescent="0.3"/>
    <row r="62" spans="1:5" ht="14.25" customHeight="1" x14ac:dyDescent="0.3"/>
    <row r="63" spans="1:5" ht="14.25" customHeight="1" x14ac:dyDescent="0.3"/>
    <row r="64" spans="1:5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heetProtection algorithmName="SHA-512" hashValue="B7LnRen+oCBNmthQ5ZP89p1ILRV5xQwOgmLroPWYveCSz75OucIhhMIlnGPY1CaMWxwwWDeZ4PxZGqBTHxGMow==" saltValue="YSR2duAOOYdnScZbzHFbxQ==" spinCount="100000" sheet="1" objects="1" scenarios="1"/>
  <mergeCells count="2">
    <mergeCell ref="C3:D3"/>
    <mergeCell ref="C5:D5"/>
  </mergeCells>
  <hyperlinks>
    <hyperlink ref="D4" r:id="rId1" xr:uid="{00000000-0004-0000-0200-000000000000}"/>
    <hyperlink ref="D6" r:id="rId2" xr:uid="{00000000-0004-0000-0200-000001000000}"/>
    <hyperlink ref="D7" r:id="rId3" xr:uid="{00000000-0004-0000-02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Instruções</vt:lpstr>
      <vt:lpstr>Planilha de Cloração em Choque</vt:lpstr>
      <vt:lpstr>Recursos adicionais</vt:lpstr>
      <vt:lpstr>Shape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Botto</dc:creator>
  <cp:lastModifiedBy>Dafne Hunt</cp:lastModifiedBy>
  <dcterms:created xsi:type="dcterms:W3CDTF">2020-04-16T20:22:24Z</dcterms:created>
  <dcterms:modified xsi:type="dcterms:W3CDTF">2025-11-12T19:54:43Z</dcterms:modified>
</cp:coreProperties>
</file>