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piunipotsdamde-my.sharepoint.com/personal/marija_petrovic_hpi_uni-potsdam_de/Documents/Team_Academic Partnerships/MIT Designing for Sustainability Program_Stand_20240729/CfP/2025/"/>
    </mc:Choice>
  </mc:AlternateContent>
  <xr:revisionPtr revIDLastSave="142" documentId="8_{14DF7222-C26E-4941-97D8-39E456423B1B}" xr6:coauthVersionLast="47" xr6:coauthVersionMax="47" xr10:uidLastSave="{493C3501-B562-47A0-B34B-D99549A72A82}"/>
  <bookViews>
    <workbookView xWindow="0" yWindow="760" windowWidth="26840" windowHeight="15180" tabRatio="852" firstSheet="2" activeTab="2" xr2:uid="{00000000-000D-0000-FFFF-FFFF00000000}"/>
  </bookViews>
  <sheets>
    <sheet name="Project PI NAMES Y1 (Sep-Feb)" sheetId="29" r:id="rId1"/>
    <sheet name="Project PI NAMES Y1 (Mar-Aug))" sheetId="32" r:id="rId2"/>
    <sheet name="Project PI NAMES Y1 (12 months)" sheetId="3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29" l="1"/>
  <c r="I34" i="29"/>
  <c r="I35" i="29"/>
  <c r="I36" i="29"/>
  <c r="I37" i="29"/>
  <c r="I38" i="29"/>
  <c r="G33" i="29"/>
  <c r="I33" i="29" s="1"/>
  <c r="G34" i="29"/>
  <c r="G35" i="29"/>
  <c r="G36" i="29"/>
  <c r="G37" i="29"/>
  <c r="G38" i="29"/>
  <c r="G39" i="29"/>
  <c r="I39" i="29" s="1"/>
  <c r="G40" i="29"/>
  <c r="I40" i="29" s="1"/>
  <c r="G24" i="29"/>
  <c r="G25" i="29"/>
  <c r="G26" i="29"/>
  <c r="G27" i="29"/>
  <c r="I24" i="29"/>
  <c r="I25" i="29"/>
  <c r="I26" i="29"/>
  <c r="I27" i="29"/>
  <c r="I17" i="29"/>
  <c r="I18" i="29"/>
  <c r="G17" i="29"/>
  <c r="G18" i="29"/>
  <c r="G33" i="33"/>
  <c r="G34" i="33"/>
  <c r="G35" i="33"/>
  <c r="G36" i="33"/>
  <c r="G37" i="33"/>
  <c r="G38" i="33"/>
  <c r="G39" i="33"/>
  <c r="G40" i="33"/>
  <c r="G24" i="33"/>
  <c r="G25" i="33"/>
  <c r="G26" i="33"/>
  <c r="G27" i="33"/>
  <c r="G23" i="33"/>
  <c r="G18" i="33"/>
  <c r="G17" i="33"/>
  <c r="N33" i="33"/>
  <c r="N34" i="33"/>
  <c r="N35" i="33"/>
  <c r="N36" i="33"/>
  <c r="N37" i="33"/>
  <c r="N38" i="33"/>
  <c r="N39" i="33"/>
  <c r="N40" i="33"/>
  <c r="N32" i="33"/>
  <c r="N24" i="33"/>
  <c r="N25" i="33"/>
  <c r="N26" i="33"/>
  <c r="N27" i="33"/>
  <c r="N23" i="33"/>
  <c r="N17" i="33"/>
  <c r="N18" i="33"/>
  <c r="N16" i="33"/>
  <c r="I23" i="29"/>
  <c r="P16" i="29"/>
  <c r="P17" i="29"/>
  <c r="P18" i="29"/>
  <c r="P23" i="29"/>
  <c r="P24" i="29"/>
  <c r="P25" i="29"/>
  <c r="P26" i="29"/>
  <c r="P26" i="33" s="1"/>
  <c r="P27" i="29"/>
  <c r="P32" i="29"/>
  <c r="P33" i="29"/>
  <c r="P34" i="29"/>
  <c r="P35" i="29"/>
  <c r="P36" i="29"/>
  <c r="P37" i="29"/>
  <c r="P38" i="29"/>
  <c r="P39" i="29"/>
  <c r="P40" i="29"/>
  <c r="I16" i="32"/>
  <c r="I17" i="32"/>
  <c r="I18" i="32"/>
  <c r="I23" i="32"/>
  <c r="I24" i="32"/>
  <c r="I25" i="32"/>
  <c r="I26" i="32"/>
  <c r="I26" i="33" s="1"/>
  <c r="I27" i="32"/>
  <c r="I32" i="32"/>
  <c r="I33" i="32"/>
  <c r="I34" i="32"/>
  <c r="I35" i="32"/>
  <c r="I36" i="32"/>
  <c r="I37" i="32"/>
  <c r="I38" i="32"/>
  <c r="I39" i="32"/>
  <c r="I40" i="32"/>
  <c r="P16" i="32"/>
  <c r="P17" i="32"/>
  <c r="P18" i="32"/>
  <c r="P23" i="32"/>
  <c r="P24" i="32"/>
  <c r="P25" i="32"/>
  <c r="P26" i="32"/>
  <c r="P27" i="32"/>
  <c r="P32" i="32"/>
  <c r="P33" i="32"/>
  <c r="P34" i="32"/>
  <c r="P35" i="32"/>
  <c r="P36" i="32"/>
  <c r="P37" i="32"/>
  <c r="P38" i="32"/>
  <c r="P39" i="32"/>
  <c r="P40" i="32"/>
  <c r="I48" i="32"/>
  <c r="P33" i="33"/>
  <c r="P34" i="33"/>
  <c r="P35" i="33"/>
  <c r="P36" i="33"/>
  <c r="P37" i="33"/>
  <c r="P38" i="33"/>
  <c r="P39" i="33"/>
  <c r="P40" i="33"/>
  <c r="P32" i="33"/>
  <c r="Q32" i="33"/>
  <c r="R32" i="33"/>
  <c r="T32" i="33"/>
  <c r="P24" i="33"/>
  <c r="P25" i="33"/>
  <c r="P27" i="33"/>
  <c r="P23" i="33"/>
  <c r="P17" i="33"/>
  <c r="P18" i="33"/>
  <c r="P16" i="33"/>
  <c r="I33" i="33"/>
  <c r="I34" i="33"/>
  <c r="I35" i="33"/>
  <c r="I36" i="33"/>
  <c r="I37" i="33"/>
  <c r="I38" i="33"/>
  <c r="I39" i="33"/>
  <c r="I40" i="33"/>
  <c r="I24" i="33"/>
  <c r="I25" i="33"/>
  <c r="I27" i="33"/>
  <c r="I23" i="33"/>
  <c r="I17" i="33"/>
  <c r="I18" i="33"/>
  <c r="N50" i="33"/>
  <c r="V48" i="33"/>
  <c r="O48" i="33"/>
  <c r="P48" i="33" s="1"/>
  <c r="P50" i="33" s="1"/>
  <c r="V40" i="33"/>
  <c r="S40" i="33"/>
  <c r="U40" i="33" s="1"/>
  <c r="V39" i="33"/>
  <c r="T39" i="33"/>
  <c r="S39" i="33"/>
  <c r="U39" i="33" s="1"/>
  <c r="V38" i="33"/>
  <c r="S38" i="33"/>
  <c r="U38" i="33" s="1"/>
  <c r="V37" i="33"/>
  <c r="S37" i="33"/>
  <c r="U37" i="33" s="1"/>
  <c r="V36" i="33"/>
  <c r="S36" i="33"/>
  <c r="U36" i="33" s="1"/>
  <c r="V35" i="33"/>
  <c r="S35" i="33"/>
  <c r="U35" i="33" s="1"/>
  <c r="V34" i="33"/>
  <c r="S34" i="33"/>
  <c r="U34" i="33" s="1"/>
  <c r="W34" i="33"/>
  <c r="V33" i="33"/>
  <c r="S33" i="33"/>
  <c r="U33" i="33" s="1"/>
  <c r="V27" i="33"/>
  <c r="S27" i="33"/>
  <c r="U27" i="33" s="1"/>
  <c r="V26" i="33"/>
  <c r="S26" i="33"/>
  <c r="U26" i="33" s="1"/>
  <c r="V25" i="33"/>
  <c r="S25" i="33"/>
  <c r="U25" i="33" s="1"/>
  <c r="V24" i="33"/>
  <c r="S24" i="33"/>
  <c r="U24" i="33" s="1"/>
  <c r="V23" i="33"/>
  <c r="S23" i="33"/>
  <c r="U23" i="33" s="1"/>
  <c r="N29" i="33"/>
  <c r="G29" i="33"/>
  <c r="V18" i="33"/>
  <c r="S18" i="33"/>
  <c r="U18" i="33" s="1"/>
  <c r="V17" i="33"/>
  <c r="S17" i="33"/>
  <c r="U17" i="33" s="1"/>
  <c r="V16" i="33"/>
  <c r="S16" i="33"/>
  <c r="U16" i="33" s="1"/>
  <c r="N50" i="32"/>
  <c r="V48" i="32"/>
  <c r="O48" i="32"/>
  <c r="P48" i="32" s="1"/>
  <c r="P50" i="32" s="1"/>
  <c r="V40" i="32"/>
  <c r="S40" i="32"/>
  <c r="U40" i="32" s="1"/>
  <c r="N40" i="32"/>
  <c r="G40" i="32"/>
  <c r="V39" i="32"/>
  <c r="T39" i="32"/>
  <c r="S39" i="32"/>
  <c r="U39" i="32" s="1"/>
  <c r="N39" i="32"/>
  <c r="F39" i="32"/>
  <c r="G39" i="32" s="1"/>
  <c r="V38" i="32"/>
  <c r="S38" i="32"/>
  <c r="U38" i="32" s="1"/>
  <c r="N38" i="32"/>
  <c r="G38" i="32"/>
  <c r="W38" i="32" s="1"/>
  <c r="V37" i="32"/>
  <c r="S37" i="32"/>
  <c r="U37" i="32" s="1"/>
  <c r="N37" i="32"/>
  <c r="G37" i="32"/>
  <c r="V36" i="32"/>
  <c r="U36" i="32"/>
  <c r="S36" i="32"/>
  <c r="N36" i="32"/>
  <c r="G36" i="32"/>
  <c r="W36" i="32" s="1"/>
  <c r="V35" i="32"/>
  <c r="S35" i="32"/>
  <c r="U35" i="32" s="1"/>
  <c r="N35" i="32"/>
  <c r="G35" i="32"/>
  <c r="W35" i="32" s="1"/>
  <c r="V34" i="32"/>
  <c r="S34" i="32"/>
  <c r="U34" i="32" s="1"/>
  <c r="N34" i="32"/>
  <c r="G34" i="32"/>
  <c r="V33" i="32"/>
  <c r="S33" i="32"/>
  <c r="U33" i="32" s="1"/>
  <c r="N33" i="32"/>
  <c r="W33" i="32"/>
  <c r="G33" i="32"/>
  <c r="V32" i="32"/>
  <c r="S32" i="32"/>
  <c r="U32" i="32" s="1"/>
  <c r="N32" i="32"/>
  <c r="N42" i="32" s="1"/>
  <c r="G32" i="32"/>
  <c r="G29" i="32"/>
  <c r="V27" i="32"/>
  <c r="S27" i="32"/>
  <c r="U27" i="32" s="1"/>
  <c r="N27" i="32"/>
  <c r="W27" i="32"/>
  <c r="G27" i="32"/>
  <c r="V26" i="32"/>
  <c r="S26" i="32"/>
  <c r="U26" i="32" s="1"/>
  <c r="N26" i="32"/>
  <c r="G26" i="32"/>
  <c r="V25" i="32"/>
  <c r="S25" i="32"/>
  <c r="U25" i="32" s="1"/>
  <c r="N25" i="32"/>
  <c r="G25" i="32"/>
  <c r="V24" i="32"/>
  <c r="S24" i="32"/>
  <c r="U24" i="32" s="1"/>
  <c r="N24" i="32"/>
  <c r="G24" i="32"/>
  <c r="W24" i="32" s="1"/>
  <c r="V23" i="32"/>
  <c r="S23" i="32"/>
  <c r="U23" i="32" s="1"/>
  <c r="N23" i="32"/>
  <c r="G23" i="32"/>
  <c r="V18" i="32"/>
  <c r="S18" i="32"/>
  <c r="U18" i="32" s="1"/>
  <c r="N18" i="32"/>
  <c r="G18" i="32"/>
  <c r="V17" i="32"/>
  <c r="S17" i="32"/>
  <c r="U17" i="32" s="1"/>
  <c r="N17" i="32"/>
  <c r="G17" i="32"/>
  <c r="W17" i="32" s="1"/>
  <c r="V16" i="32"/>
  <c r="U16" i="32"/>
  <c r="U20" i="32" s="1"/>
  <c r="S16" i="32"/>
  <c r="N16" i="32"/>
  <c r="N20" i="32" s="1"/>
  <c r="G16" i="32"/>
  <c r="N20" i="33" l="1"/>
  <c r="U20" i="33"/>
  <c r="W33" i="33"/>
  <c r="W37" i="33"/>
  <c r="W26" i="33"/>
  <c r="W38" i="33"/>
  <c r="W25" i="33"/>
  <c r="W24" i="33"/>
  <c r="W18" i="33"/>
  <c r="W39" i="32"/>
  <c r="W25" i="32"/>
  <c r="P29" i="32"/>
  <c r="W18" i="32"/>
  <c r="W36" i="33"/>
  <c r="W39" i="33"/>
  <c r="P29" i="33"/>
  <c r="W27" i="33"/>
  <c r="W17" i="33"/>
  <c r="U29" i="33"/>
  <c r="P42" i="33"/>
  <c r="W35" i="33"/>
  <c r="W40" i="33"/>
  <c r="P20" i="33"/>
  <c r="N42" i="33"/>
  <c r="N44" i="33" s="1"/>
  <c r="N52" i="33" s="1"/>
  <c r="W26" i="32"/>
  <c r="W40" i="32"/>
  <c r="I42" i="32"/>
  <c r="W32" i="32"/>
  <c r="U29" i="32"/>
  <c r="I20" i="32"/>
  <c r="W23" i="32"/>
  <c r="I29" i="32"/>
  <c r="U42" i="32"/>
  <c r="W34" i="32"/>
  <c r="W37" i="32"/>
  <c r="G42" i="32"/>
  <c r="N29" i="32"/>
  <c r="N44" i="32" s="1"/>
  <c r="N52" i="32" s="1"/>
  <c r="G20" i="32"/>
  <c r="P20" i="32"/>
  <c r="P42" i="32"/>
  <c r="W29" i="32" l="1"/>
  <c r="P44" i="32"/>
  <c r="P52" i="32" s="1"/>
  <c r="W16" i="32"/>
  <c r="W20" i="32" s="1"/>
  <c r="I29" i="33"/>
  <c r="W23" i="33"/>
  <c r="W29" i="33" s="1"/>
  <c r="P44" i="33"/>
  <c r="P52" i="33" s="1"/>
  <c r="G44" i="32"/>
  <c r="I44" i="32"/>
  <c r="U44" i="32"/>
  <c r="W42" i="32"/>
  <c r="N50" i="29"/>
  <c r="W44" i="32" l="1"/>
  <c r="E48" i="32"/>
  <c r="G48" i="32" s="1"/>
  <c r="O48" i="29"/>
  <c r="P48" i="29" s="1"/>
  <c r="U48" i="32" l="1"/>
  <c r="U50" i="32" s="1"/>
  <c r="U52" i="32" s="1"/>
  <c r="G50" i="32"/>
  <c r="G52" i="32" s="1"/>
  <c r="N33" i="29"/>
  <c r="N34" i="29"/>
  <c r="N35" i="29"/>
  <c r="N36" i="29"/>
  <c r="N37" i="29"/>
  <c r="N38" i="29"/>
  <c r="N39" i="29"/>
  <c r="N40" i="29"/>
  <c r="N32" i="29"/>
  <c r="G23" i="29"/>
  <c r="V48" i="29"/>
  <c r="G32" i="29"/>
  <c r="V36" i="29"/>
  <c r="V37" i="29"/>
  <c r="V38" i="29"/>
  <c r="V39" i="29"/>
  <c r="V40" i="29"/>
  <c r="V35" i="29"/>
  <c r="V34" i="29"/>
  <c r="V33" i="29"/>
  <c r="V32" i="29"/>
  <c r="V32" i="33" s="1"/>
  <c r="V27" i="29"/>
  <c r="V25" i="29"/>
  <c r="V26" i="29"/>
  <c r="V24" i="29"/>
  <c r="V23" i="29"/>
  <c r="V18" i="29"/>
  <c r="V17" i="29"/>
  <c r="V16" i="29"/>
  <c r="S40" i="29"/>
  <c r="U40" i="29" s="1"/>
  <c r="S39" i="29"/>
  <c r="S38" i="29"/>
  <c r="U38" i="29" s="1"/>
  <c r="S37" i="29"/>
  <c r="U37" i="29" s="1"/>
  <c r="S36" i="29"/>
  <c r="U36" i="29" s="1"/>
  <c r="S35" i="29"/>
  <c r="U35" i="29" s="1"/>
  <c r="S34" i="29"/>
  <c r="U34" i="29" s="1"/>
  <c r="S33" i="29"/>
  <c r="U33" i="29" s="1"/>
  <c r="S32" i="29"/>
  <c r="S24" i="29"/>
  <c r="U24" i="29" s="1"/>
  <c r="S25" i="29"/>
  <c r="U25" i="29" s="1"/>
  <c r="S26" i="29"/>
  <c r="U26" i="29" s="1"/>
  <c r="S27" i="29"/>
  <c r="U27" i="29" s="1"/>
  <c r="S23" i="29"/>
  <c r="S16" i="29"/>
  <c r="U16" i="29" s="1"/>
  <c r="S17" i="29"/>
  <c r="U17" i="29" s="1"/>
  <c r="S18" i="29"/>
  <c r="U18" i="29" s="1"/>
  <c r="T39" i="29"/>
  <c r="N27" i="29"/>
  <c r="N26" i="29"/>
  <c r="N25" i="29"/>
  <c r="N24" i="29"/>
  <c r="N23" i="29"/>
  <c r="N18" i="29"/>
  <c r="N17" i="29"/>
  <c r="N16" i="29"/>
  <c r="G16" i="29"/>
  <c r="U32" i="29" l="1"/>
  <c r="U32" i="33" s="1"/>
  <c r="U42" i="33" s="1"/>
  <c r="U44" i="33" s="1"/>
  <c r="S32" i="33"/>
  <c r="G32" i="33"/>
  <c r="G42" i="33" s="1"/>
  <c r="I32" i="29"/>
  <c r="I32" i="33" s="1"/>
  <c r="G16" i="33"/>
  <c r="G20" i="33" s="1"/>
  <c r="G44" i="33" s="1"/>
  <c r="I16" i="29"/>
  <c r="I16" i="33" s="1"/>
  <c r="I50" i="32"/>
  <c r="I52" i="32" s="1"/>
  <c r="W48" i="32"/>
  <c r="W50" i="32" s="1"/>
  <c r="W52" i="32" s="1"/>
  <c r="W35" i="29"/>
  <c r="U39" i="29"/>
  <c r="W40" i="29"/>
  <c r="W32" i="29"/>
  <c r="W36" i="29"/>
  <c r="W24" i="29"/>
  <c r="W38" i="29"/>
  <c r="W37" i="29"/>
  <c r="N20" i="29"/>
  <c r="I20" i="29"/>
  <c r="U23" i="29"/>
  <c r="U29" i="29" s="1"/>
  <c r="N29" i="29"/>
  <c r="U42" i="29"/>
  <c r="W34" i="29"/>
  <c r="U20" i="29"/>
  <c r="G29" i="29"/>
  <c r="W16" i="29"/>
  <c r="G20" i="29"/>
  <c r="N42" i="29"/>
  <c r="W39" i="29"/>
  <c r="G42" i="29"/>
  <c r="W33" i="29"/>
  <c r="W26" i="29"/>
  <c r="W27" i="29"/>
  <c r="W25" i="29"/>
  <c r="W17" i="29"/>
  <c r="W18" i="29"/>
  <c r="I42" i="33" l="1"/>
  <c r="W32" i="33"/>
  <c r="W42" i="33" s="1"/>
  <c r="I20" i="33"/>
  <c r="I44" i="33" s="1"/>
  <c r="W16" i="33"/>
  <c r="W20" i="33" s="1"/>
  <c r="W44" i="33" s="1"/>
  <c r="P42" i="29"/>
  <c r="N44" i="29"/>
  <c r="N52" i="29" s="1"/>
  <c r="W42" i="29"/>
  <c r="W23" i="29"/>
  <c r="W29" i="29" s="1"/>
  <c r="P29" i="29"/>
  <c r="W20" i="29"/>
  <c r="G44" i="29"/>
  <c r="E48" i="29" s="1"/>
  <c r="P20" i="29"/>
  <c r="I29" i="29"/>
  <c r="I42" i="29"/>
  <c r="P50" i="29"/>
  <c r="W44" i="29" l="1"/>
  <c r="I44" i="29"/>
  <c r="P44" i="29"/>
  <c r="P52" i="29" s="1"/>
  <c r="G48" i="29" l="1"/>
  <c r="G50" i="29" l="1"/>
  <c r="G48" i="33"/>
  <c r="I48" i="29"/>
  <c r="I48" i="33" s="1"/>
  <c r="G52" i="29"/>
  <c r="I50" i="29"/>
  <c r="U48" i="29"/>
  <c r="U50" i="29" s="1"/>
  <c r="I50" i="33" l="1"/>
  <c r="I52" i="33" s="1"/>
  <c r="W48" i="33"/>
  <c r="W50" i="33" s="1"/>
  <c r="W52" i="33" s="1"/>
  <c r="G50" i="33"/>
  <c r="G52" i="33" s="1"/>
  <c r="U48" i="33"/>
  <c r="U50" i="33" s="1"/>
  <c r="U52" i="33" s="1"/>
  <c r="I52" i="29"/>
  <c r="W48" i="29"/>
  <c r="W50" i="29" s="1"/>
  <c r="W52" i="29" s="1"/>
  <c r="U44" i="29" l="1"/>
  <c r="U52" i="2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Melissa S. Klumpar</author>
  </authors>
  <commentList>
    <comment ref="E4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Melissa S. Klumpar:</t>
        </r>
        <r>
          <rPr>
            <sz val="9"/>
            <color indexed="81"/>
            <rFont val="Tahoma"/>
            <family val="2"/>
          </rPr>
          <t xml:space="preserve">
Reminder: update MTDC calculation accordingly if additional Minor Equipment or Subaward lines are inserted.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Melissa S. Klumpar</author>
  </authors>
  <commentList>
    <comment ref="E48" authorId="0" shapeId="0" xr:uid="{CEF1DD3C-1006-2B4C-B989-B0D9132E83FB}">
      <text>
        <r>
          <rPr>
            <b/>
            <sz val="9"/>
            <color indexed="81"/>
            <rFont val="Tahoma"/>
            <family val="2"/>
          </rPr>
          <t>Melissa S. Klumpar:</t>
        </r>
        <r>
          <rPr>
            <sz val="9"/>
            <color indexed="81"/>
            <rFont val="Tahoma"/>
            <family val="2"/>
          </rPr>
          <t xml:space="preserve">
Reminder: update MTDC calculation accordingly if additional Minor Equipment or Subaward lines are inserted.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Melissa S. Klumpar</author>
  </authors>
  <commentList>
    <comment ref="E48" authorId="0" shapeId="0" xr:uid="{A3C0CD87-E0A7-684F-BA6A-124223BC9651}">
      <text>
        <r>
          <rPr>
            <b/>
            <sz val="9"/>
            <color rgb="FF000000"/>
            <rFont val="Tahoma"/>
            <family val="2"/>
          </rPr>
          <t>Melissa S. Klumpar: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Reminder: update MTDC calculation accordingly if additional Minor Equipment or Subaward lines are inserted.</t>
        </r>
      </text>
    </comment>
  </commentList>
</comments>
</file>

<file path=xl/sharedStrings.xml><?xml version="1.0" encoding="utf-8"?>
<sst xmlns="http://schemas.openxmlformats.org/spreadsheetml/2006/main" count="437" uniqueCount="98">
  <si>
    <t>Project PI Names</t>
  </si>
  <si>
    <t>September 2025 - February 2026</t>
  </si>
  <si>
    <t>Name activity:</t>
  </si>
  <si>
    <t>Research Project PI Names -- Jointly funded</t>
  </si>
  <si>
    <t>Budget position:</t>
  </si>
  <si>
    <t>2.3.</t>
  </si>
  <si>
    <t>Project title / PI:</t>
  </si>
  <si>
    <t>Project Title / MIT Student and PI (Faculty Advisor); HPI Student and PI (Faculty Advisor)</t>
  </si>
  <si>
    <t>Description:</t>
  </si>
  <si>
    <t>[The project description should be provided forth in a clear, concise, and easy-to-understand manner.]</t>
  </si>
  <si>
    <t>Exchange Rate: 1 EUR to equivalent USD</t>
  </si>
  <si>
    <t>MIT</t>
  </si>
  <si>
    <t>HPI</t>
  </si>
  <si>
    <t>Combined</t>
  </si>
  <si>
    <t>Budget description</t>
  </si>
  <si>
    <t>unit</t>
  </si>
  <si>
    <t>number of units</t>
  </si>
  <si>
    <t>price per unit</t>
  </si>
  <si>
    <t>total amount in national currency</t>
  </si>
  <si>
    <t>exchange rate</t>
  </si>
  <si>
    <t>total amount in USD</t>
  </si>
  <si>
    <t>exchange rate (1 EUR = n USD)</t>
  </si>
  <si>
    <t>explanation of expense</t>
  </si>
  <si>
    <t>Project direct costs</t>
  </si>
  <si>
    <t>1.</t>
  </si>
  <si>
    <t>Salary</t>
  </si>
  <si>
    <t>inclusive of Fringe Benefits (EB and VA, as appropriate)</t>
  </si>
  <si>
    <t>1.1.</t>
  </si>
  <si>
    <t>Junior Researcher (incl. Post Doc researcher)</t>
  </si>
  <si>
    <t>Months</t>
  </si>
  <si>
    <t>1.2.</t>
  </si>
  <si>
    <t>Senior Researcher (incl. Faculty)***</t>
  </si>
  <si>
    <t>1.3.</t>
  </si>
  <si>
    <t>Assistant / Research Assistant</t>
  </si>
  <si>
    <t>Subtotal salary</t>
  </si>
  <si>
    <t>2.</t>
  </si>
  <si>
    <r>
      <rPr>
        <b/>
        <sz val="11"/>
        <color rgb="FF000000"/>
        <rFont val="Avenir Book"/>
      </rPr>
      <t>Travel expenses</t>
    </r>
    <r>
      <rPr>
        <sz val="11"/>
        <color rgb="FF000000"/>
        <rFont val="Avenir Book"/>
      </rPr>
      <t xml:space="preserve"> </t>
    </r>
  </si>
  <si>
    <t>do not include travel to workshop at HPI (covered by MIT program budgets)</t>
  </si>
  <si>
    <t xml:space="preserve"> include travel to workshop at MIT</t>
  </si>
  <si>
    <t>2.1.</t>
  </si>
  <si>
    <t>Total International travel</t>
  </si>
  <si>
    <t>Flight (per trip)</t>
  </si>
  <si>
    <t>2.2.</t>
  </si>
  <si>
    <t>Local travel</t>
  </si>
  <si>
    <t>Public transp.</t>
  </si>
  <si>
    <t>Accommodation</t>
  </si>
  <si>
    <t>Nights</t>
  </si>
  <si>
    <t>2.4.</t>
  </si>
  <si>
    <t>Catering and meals</t>
  </si>
  <si>
    <t>Persons</t>
  </si>
  <si>
    <t>2.5.</t>
  </si>
  <si>
    <t>Per diems</t>
  </si>
  <si>
    <t>Days</t>
  </si>
  <si>
    <t>Subtotal travel expenses</t>
  </si>
  <si>
    <t>3.</t>
  </si>
  <si>
    <t>Other costs</t>
  </si>
  <si>
    <t>3.1.</t>
  </si>
  <si>
    <t>Publications</t>
  </si>
  <si>
    <t>Each</t>
  </si>
  <si>
    <t>3.2.</t>
  </si>
  <si>
    <t>Subawards</t>
  </si>
  <si>
    <t>list each separately</t>
  </si>
  <si>
    <t>3.3.</t>
  </si>
  <si>
    <t>Materials snd Supplies (incl. office and research supplies)</t>
  </si>
  <si>
    <t>Lumpsum</t>
  </si>
  <si>
    <t>3.4.</t>
  </si>
  <si>
    <t>Minor Equipment (net cost of $1,000 - $4,999 per unit)</t>
  </si>
  <si>
    <t>list each category separately</t>
  </si>
  <si>
    <t>3.5.</t>
  </si>
  <si>
    <t>Visibility actions</t>
  </si>
  <si>
    <t>3.6.</t>
  </si>
  <si>
    <t>Evaluation / testing costs</t>
  </si>
  <si>
    <t>3.7.</t>
  </si>
  <si>
    <t xml:space="preserve">Capital Equipment (net cost of equal to or &gt; $5,000 per unit) </t>
  </si>
  <si>
    <t>3.8.</t>
  </si>
  <si>
    <t>Tuition**</t>
  </si>
  <si>
    <t>Months at 45% AY25-26 rate</t>
  </si>
  <si>
    <t>Months at 45% AY22-23 rate</t>
  </si>
  <si>
    <t>3.9.</t>
  </si>
  <si>
    <t>Other</t>
  </si>
  <si>
    <t>[describe other costs]</t>
  </si>
  <si>
    <t>Subtotal other costs</t>
  </si>
  <si>
    <t>Total project direct costs</t>
  </si>
  <si>
    <t>Project indirect costs</t>
  </si>
  <si>
    <t>MTDC base</t>
  </si>
  <si>
    <t>F&amp;A rate</t>
  </si>
  <si>
    <t>Indirect Costs (F&amp;A -- Facilities and Adminstrative)*</t>
  </si>
  <si>
    <t>% of MTDC</t>
  </si>
  <si>
    <t>Total project indirect costs</t>
  </si>
  <si>
    <t>Total costs of the project</t>
  </si>
  <si>
    <t>*MIT's Fringe Benefits and F&amp;A rates for sponsored research are subject to change annually; the rate is determined by negotiation with US Federal government (https://ras.mit.edu/facilities-and-administrative-fa-rates). 
F&amp;A is calculated on a modified total direct costs (MTDC) base which is exclusive of tuition, capital equipment, major renovation and repair, and the amount of subcontract awards over $25K.</t>
  </si>
  <si>
    <t>**MIT subsidizes 55% of academic year tuition, leaving 45% to be charged to the project. During the summer, MIT subsidizes 100% of tuition. A 5% annual inflator is applied each year.</t>
  </si>
  <si>
    <t>***MIT fully supports the academic year salary of Professors, Associate Professors and Assistant Professors, but makes no specific commitment of academic year time or salary to this particular research project.</t>
  </si>
  <si>
    <t>March 2026 - August 2026</t>
  </si>
  <si>
    <t>September 2025 - August 2026</t>
  </si>
  <si>
    <t xml:space="preserve">exchange rate </t>
  </si>
  <si>
    <r>
      <t>Travel expenses</t>
    </r>
    <r>
      <rPr>
        <sz val="11"/>
        <color rgb="FF000000"/>
        <rFont val="Avenir Book"/>
        <family val="2"/>
      </rPr>
      <t xml:space="preserve"> </t>
    </r>
  </si>
  <si>
    <t xml:space="preserve"> include travel to workshop at MIT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</si>
</sst>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0.0000"/>
    <numFmt numFmtId="166" formatCode="&quot;$&quot;#,##0.00"/>
    <numFmt numFmtId="167" formatCode="&quot;$&quot;#,##0"/>
    <numFmt numFmtId="168" formatCode="#,##0\ [$€-407]"/>
  </numFmts>
  <fonts count="2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Garamond"/>
      <family val="1"/>
    </font>
    <font>
      <b/>
      <sz val="11"/>
      <name val="Avenir Book"/>
      <family val="2"/>
    </font>
    <font>
      <sz val="11"/>
      <color theme="1"/>
      <name val="Avenir Book"/>
      <family val="2"/>
    </font>
    <font>
      <b/>
      <sz val="11"/>
      <color theme="1"/>
      <name val="Avenir Book"/>
      <family val="2"/>
    </font>
    <font>
      <sz val="11"/>
      <name val="Avenir Book"/>
      <family val="2"/>
    </font>
    <font>
      <sz val="11"/>
      <color rgb="FFFF0000"/>
      <name val="Avenir Book"/>
      <family val="2"/>
    </font>
    <font>
      <b/>
      <sz val="11"/>
      <color indexed="8"/>
      <name val="Avenir Book"/>
      <family val="2"/>
    </font>
    <font>
      <sz val="12"/>
      <name val="Calibri"/>
      <family val="2"/>
      <scheme val="minor"/>
    </font>
    <font>
      <i/>
      <sz val="11"/>
      <name val="Avenir Book"/>
      <family val="2"/>
    </font>
    <font>
      <i/>
      <sz val="11"/>
      <color theme="1"/>
      <name val="Avenir Book"/>
      <family val="2"/>
    </font>
    <font>
      <b/>
      <sz val="11"/>
      <color rgb="FF00B050"/>
      <name val="Avenir Book"/>
      <family val="2"/>
    </font>
    <font>
      <b/>
      <sz val="11"/>
      <color rgb="FFFFC000"/>
      <name val="Avenir Book"/>
      <family val="2"/>
    </font>
    <font>
      <b/>
      <sz val="11"/>
      <color rgb="FF0070C0"/>
      <name val="Avenir Book"/>
      <family val="2"/>
    </font>
    <font>
      <b/>
      <sz val="11"/>
      <color theme="0" tint="-4.9989318521683403E-2"/>
      <name val="Avenir Book"/>
      <family val="2"/>
    </font>
    <font>
      <sz val="11"/>
      <color theme="0" tint="-4.9989318521683403E-2"/>
      <name val="Avenir Book"/>
      <family val="2"/>
    </font>
    <font>
      <b/>
      <sz val="11"/>
      <color rgb="FFF6BB00"/>
      <name val="Avenir Book"/>
      <family val="2"/>
    </font>
    <font>
      <sz val="11"/>
      <color theme="0"/>
      <name val="Avenir Boo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color rgb="FF000000"/>
      <name val="Avenir Book"/>
      <family val="2"/>
    </font>
    <font>
      <sz val="11"/>
      <color rgb="FF000000"/>
      <name val="Avenir Book"/>
      <family val="2"/>
    </font>
    <font>
      <b/>
      <sz val="11"/>
      <color rgb="FF000000"/>
      <name val="Avenir Book"/>
    </font>
    <font>
      <sz val="11"/>
      <color rgb="FF000000"/>
      <name val="Avenir Book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/>
      <diagonal/>
    </border>
    <border>
      <left style="thin">
        <color theme="0" tint="-0.14996795556505021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auto="1"/>
      </top>
      <bottom style="thin">
        <color auto="1"/>
      </bottom>
      <diagonal/>
    </border>
    <border>
      <left/>
      <right style="thin">
        <color theme="0" tint="-0.34998626667073579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51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/>
    <xf numFmtId="0" fontId="5" fillId="2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16" fontId="4" fillId="0" borderId="0" xfId="0" applyNumberFormat="1" applyFont="1" applyAlignment="1">
      <alignment vertical="center"/>
    </xf>
    <xf numFmtId="0" fontId="5" fillId="2" borderId="1" xfId="0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3" borderId="3" xfId="0" applyFont="1" applyFill="1" applyBorder="1" applyAlignment="1">
      <alignment horizontal="right" vertical="center"/>
    </xf>
    <xf numFmtId="4" fontId="5" fillId="3" borderId="3" xfId="0" applyNumberFormat="1" applyFont="1" applyFill="1" applyBorder="1" applyAlignment="1">
      <alignment horizontal="right" vertical="center"/>
    </xf>
    <xf numFmtId="165" fontId="5" fillId="3" borderId="3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wrapText="1"/>
    </xf>
    <xf numFmtId="16" fontId="4" fillId="0" borderId="0" xfId="0" quotePrefix="1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left" vertical="top" wrapText="1"/>
    </xf>
    <xf numFmtId="0" fontId="3" fillId="2" borderId="0" xfId="2" applyFont="1" applyFill="1" applyAlignment="1">
      <alignment horizontal="left" vertical="center" wrapText="1"/>
    </xf>
    <xf numFmtId="0" fontId="3" fillId="2" borderId="0" xfId="2" applyFont="1" applyFill="1" applyAlignment="1">
      <alignment horizontal="right" vertical="center" wrapText="1"/>
    </xf>
    <xf numFmtId="0" fontId="4" fillId="3" borderId="0" xfId="0" applyFont="1" applyFill="1"/>
    <xf numFmtId="0" fontId="3" fillId="2" borderId="0" xfId="0" applyFont="1" applyFill="1" applyAlignment="1">
      <alignment vertical="center"/>
    </xf>
    <xf numFmtId="0" fontId="6" fillId="0" borderId="0" xfId="0" applyFont="1"/>
    <xf numFmtId="0" fontId="3" fillId="2" borderId="0" xfId="2" applyFont="1" applyFill="1" applyAlignment="1">
      <alignment horizontal="right" vertical="center"/>
    </xf>
    <xf numFmtId="0" fontId="5" fillId="0" borderId="0" xfId="0" quotePrefix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5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3" fillId="2" borderId="3" xfId="0" applyFont="1" applyFill="1" applyBorder="1" applyAlignment="1">
      <alignment horizontal="right" wrapTex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horizontal="right" vertical="center" wrapText="1"/>
    </xf>
    <xf numFmtId="0" fontId="3" fillId="0" borderId="0" xfId="2" applyFont="1" applyAlignment="1">
      <alignment horizontal="right" vertical="center"/>
    </xf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horizontal="left" wrapText="1"/>
    </xf>
    <xf numFmtId="0" fontId="3" fillId="0" borderId="7" xfId="0" applyFont="1" applyBorder="1" applyAlignment="1">
      <alignment horizontal="right" wrapText="1"/>
    </xf>
    <xf numFmtId="4" fontId="3" fillId="0" borderId="7" xfId="0" applyNumberFormat="1" applyFont="1" applyBorder="1" applyAlignment="1">
      <alignment horizontal="right" wrapText="1"/>
    </xf>
    <xf numFmtId="4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0" fontId="3" fillId="2" borderId="0" xfId="2" applyFont="1" applyFill="1" applyAlignment="1">
      <alignment horizontal="left" vertical="center"/>
    </xf>
    <xf numFmtId="0" fontId="9" fillId="0" borderId="0" xfId="0" applyFont="1" applyAlignment="1">
      <alignment horizontal="right"/>
    </xf>
    <xf numFmtId="0" fontId="9" fillId="0" borderId="4" xfId="0" applyFont="1" applyBorder="1" applyAlignment="1">
      <alignment horizontal="right"/>
    </xf>
    <xf numFmtId="0" fontId="5" fillId="2" borderId="1" xfId="0" applyFont="1" applyFill="1" applyBorder="1" applyAlignment="1">
      <alignment horizontal="right" vertical="center"/>
    </xf>
    <xf numFmtId="4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5" fillId="2" borderId="3" xfId="0" applyFont="1" applyFill="1" applyBorder="1" applyAlignment="1">
      <alignment horizontal="right" vertical="center"/>
    </xf>
    <xf numFmtId="4" fontId="5" fillId="2" borderId="3" xfId="0" applyNumberFormat="1" applyFont="1" applyFill="1" applyBorder="1" applyAlignment="1">
      <alignment horizontal="right" vertical="center"/>
    </xf>
    <xf numFmtId="165" fontId="5" fillId="2" borderId="3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165" fontId="5" fillId="0" borderId="7" xfId="0" applyNumberFormat="1" applyFont="1" applyBorder="1" applyAlignment="1">
      <alignment horizontal="right" vertical="center"/>
    </xf>
    <xf numFmtId="0" fontId="6" fillId="0" borderId="0" xfId="0" quotePrefix="1" applyFont="1" applyAlignment="1">
      <alignment vertical="center"/>
    </xf>
    <xf numFmtId="0" fontId="10" fillId="0" borderId="0" xfId="0" applyFont="1" applyAlignment="1">
      <alignment horizontal="right" vertical="center" wrapText="1"/>
    </xf>
    <xf numFmtId="10" fontId="6" fillId="0" borderId="0" xfId="0" applyNumberFormat="1" applyFont="1" applyAlignment="1">
      <alignment vertical="center"/>
    </xf>
    <xf numFmtId="0" fontId="3" fillId="3" borderId="0" xfId="2" applyFont="1" applyFill="1" applyAlignment="1">
      <alignment horizontal="right" vertical="center" wrapText="1"/>
    </xf>
    <xf numFmtId="0" fontId="3" fillId="5" borderId="0" xfId="2" applyFont="1" applyFill="1" applyAlignment="1">
      <alignment horizontal="right" vertical="center" wrapText="1"/>
    </xf>
    <xf numFmtId="0" fontId="3" fillId="2" borderId="0" xfId="2" applyFont="1" applyFill="1" applyAlignment="1">
      <alignment horizontal="center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right" wrapText="1"/>
    </xf>
    <xf numFmtId="0" fontId="3" fillId="3" borderId="0" xfId="0" applyFont="1" applyFill="1" applyAlignment="1">
      <alignment horizontal="right" vertical="center" wrapText="1"/>
    </xf>
    <xf numFmtId="4" fontId="6" fillId="3" borderId="0" xfId="0" applyNumberFormat="1" applyFont="1" applyFill="1" applyAlignment="1">
      <alignment horizontal="right" vertical="center"/>
    </xf>
    <xf numFmtId="4" fontId="3" fillId="3" borderId="3" xfId="0" applyNumberFormat="1" applyFont="1" applyFill="1" applyBorder="1" applyAlignment="1">
      <alignment horizontal="right" vertical="center"/>
    </xf>
    <xf numFmtId="4" fontId="5" fillId="3" borderId="7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Alignment="1">
      <alignment horizontal="right" vertical="center"/>
    </xf>
    <xf numFmtId="4" fontId="3" fillId="3" borderId="0" xfId="0" applyNumberFormat="1" applyFont="1" applyFill="1" applyAlignment="1">
      <alignment vertical="center"/>
    </xf>
    <xf numFmtId="0" fontId="3" fillId="3" borderId="7" xfId="0" applyFont="1" applyFill="1" applyBorder="1" applyAlignment="1">
      <alignment horizontal="left" wrapText="1"/>
    </xf>
    <xf numFmtId="4" fontId="3" fillId="3" borderId="7" xfId="0" applyNumberFormat="1" applyFont="1" applyFill="1" applyBorder="1" applyAlignment="1">
      <alignment horizontal="right" wrapText="1"/>
    </xf>
    <xf numFmtId="0" fontId="3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165" fontId="6" fillId="3" borderId="0" xfId="0" applyNumberFormat="1" applyFont="1" applyFill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right" vertical="center"/>
    </xf>
    <xf numFmtId="165" fontId="3" fillId="3" borderId="3" xfId="0" applyNumberFormat="1" applyFont="1" applyFill="1" applyBorder="1" applyAlignment="1">
      <alignment horizontal="right" vertical="center"/>
    </xf>
    <xf numFmtId="0" fontId="6" fillId="3" borderId="0" xfId="0" applyFont="1" applyFill="1"/>
    <xf numFmtId="0" fontId="5" fillId="3" borderId="7" xfId="0" applyFont="1" applyFill="1" applyBorder="1" applyAlignment="1">
      <alignment horizontal="right" vertical="center"/>
    </xf>
    <xf numFmtId="165" fontId="5" fillId="3" borderId="7" xfId="0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165" fontId="5" fillId="3" borderId="0" xfId="0" applyNumberFormat="1" applyFont="1" applyFill="1" applyAlignment="1">
      <alignment horizontal="right" vertical="center"/>
    </xf>
    <xf numFmtId="0" fontId="6" fillId="3" borderId="0" xfId="0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10" fontId="6" fillId="3" borderId="0" xfId="0" applyNumberFormat="1" applyFont="1" applyFill="1" applyAlignment="1">
      <alignment vertical="center"/>
    </xf>
    <xf numFmtId="165" fontId="6" fillId="3" borderId="0" xfId="0" applyNumberFormat="1" applyFont="1" applyFill="1" applyAlignment="1">
      <alignment vertical="center"/>
    </xf>
    <xf numFmtId="0" fontId="3" fillId="2" borderId="5" xfId="0" applyFont="1" applyFill="1" applyBorder="1" applyAlignment="1">
      <alignment wrapText="1"/>
    </xf>
    <xf numFmtId="0" fontId="3" fillId="2" borderId="13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horizontal="right" wrapText="1"/>
    </xf>
    <xf numFmtId="4" fontId="3" fillId="2" borderId="14" xfId="0" applyNumberFormat="1" applyFont="1" applyFill="1" applyBorder="1" applyAlignment="1">
      <alignment horizontal="right" wrapText="1"/>
    </xf>
    <xf numFmtId="0" fontId="3" fillId="2" borderId="15" xfId="0" applyFont="1" applyFill="1" applyBorder="1" applyAlignment="1">
      <alignment horizontal="right" wrapText="1"/>
    </xf>
    <xf numFmtId="0" fontId="3" fillId="5" borderId="16" xfId="0" applyFont="1" applyFill="1" applyBorder="1" applyAlignment="1">
      <alignment horizontal="left" wrapText="1"/>
    </xf>
    <xf numFmtId="0" fontId="3" fillId="5" borderId="17" xfId="0" applyFont="1" applyFill="1" applyBorder="1" applyAlignment="1">
      <alignment horizontal="right" wrapText="1"/>
    </xf>
    <xf numFmtId="4" fontId="3" fillId="5" borderId="17" xfId="0" applyNumberFormat="1" applyFont="1" applyFill="1" applyBorder="1" applyAlignment="1">
      <alignment horizontal="right" wrapText="1"/>
    </xf>
    <xf numFmtId="0" fontId="3" fillId="5" borderId="0" xfId="2" applyFont="1" applyFill="1" applyAlignment="1">
      <alignment horizontal="right" vertical="center"/>
    </xf>
    <xf numFmtId="0" fontId="5" fillId="5" borderId="3" xfId="0" applyFont="1" applyFill="1" applyBorder="1" applyAlignment="1">
      <alignment horizontal="right" vertical="center"/>
    </xf>
    <xf numFmtId="4" fontId="5" fillId="5" borderId="3" xfId="0" applyNumberFormat="1" applyFont="1" applyFill="1" applyBorder="1" applyAlignment="1">
      <alignment horizontal="right" vertical="center"/>
    </xf>
    <xf numFmtId="165" fontId="5" fillId="5" borderId="3" xfId="0" applyNumberFormat="1" applyFont="1" applyFill="1" applyBorder="1" applyAlignment="1">
      <alignment horizontal="right" vertical="center"/>
    </xf>
    <xf numFmtId="0" fontId="3" fillId="0" borderId="19" xfId="0" applyFont="1" applyBorder="1" applyAlignment="1">
      <alignment horizontal="right" wrapText="1"/>
    </xf>
    <xf numFmtId="0" fontId="3" fillId="2" borderId="20" xfId="2" applyFont="1" applyFill="1" applyBorder="1" applyAlignment="1">
      <alignment horizontal="right" vertical="center" wrapText="1"/>
    </xf>
    <xf numFmtId="0" fontId="3" fillId="0" borderId="20" xfId="2" applyFont="1" applyBorder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4" fontId="6" fillId="0" borderId="20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4" fontId="5" fillId="2" borderId="18" xfId="0" applyNumberFormat="1" applyFont="1" applyFill="1" applyBorder="1" applyAlignment="1">
      <alignment horizontal="right" vertical="center"/>
    </xf>
    <xf numFmtId="4" fontId="5" fillId="0" borderId="20" xfId="0" applyNumberFormat="1" applyFont="1" applyBorder="1" applyAlignment="1">
      <alignment horizontal="right" vertical="center"/>
    </xf>
    <xf numFmtId="0" fontId="3" fillId="2" borderId="20" xfId="2" applyFont="1" applyFill="1" applyBorder="1" applyAlignment="1">
      <alignment horizontal="right" vertical="center"/>
    </xf>
    <xf numFmtId="4" fontId="3" fillId="0" borderId="20" xfId="0" applyNumberFormat="1" applyFont="1" applyBorder="1" applyAlignment="1">
      <alignment vertical="center"/>
    </xf>
    <xf numFmtId="0" fontId="3" fillId="0" borderId="22" xfId="0" applyFont="1" applyBorder="1" applyAlignment="1">
      <alignment horizontal="left" wrapText="1"/>
    </xf>
    <xf numFmtId="0" fontId="3" fillId="2" borderId="23" xfId="2" applyFont="1" applyFill="1" applyBorder="1" applyAlignment="1">
      <alignment horizontal="right" vertical="center" wrapText="1"/>
    </xf>
    <xf numFmtId="0" fontId="3" fillId="0" borderId="23" xfId="2" applyFont="1" applyBorder="1" applyAlignment="1">
      <alignment horizontal="right" vertical="center" wrapText="1"/>
    </xf>
    <xf numFmtId="0" fontId="3" fillId="0" borderId="23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0" fontId="6" fillId="0" borderId="23" xfId="0" applyFont="1" applyBorder="1"/>
    <xf numFmtId="0" fontId="5" fillId="3" borderId="24" xfId="0" applyFont="1" applyFill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3" fillId="2" borderId="23" xfId="2" applyFont="1" applyFill="1" applyBorder="1" applyAlignment="1">
      <alignment horizontal="right" vertical="center"/>
    </xf>
    <xf numFmtId="0" fontId="6" fillId="0" borderId="23" xfId="0" applyFont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3" fillId="5" borderId="30" xfId="0" applyFont="1" applyFill="1" applyBorder="1" applyAlignment="1">
      <alignment horizontal="right" wrapText="1"/>
    </xf>
    <xf numFmtId="0" fontId="3" fillId="5" borderId="18" xfId="0" applyFont="1" applyFill="1" applyBorder="1" applyAlignment="1">
      <alignment horizontal="right" wrapText="1"/>
    </xf>
    <xf numFmtId="0" fontId="3" fillId="5" borderId="20" xfId="2" applyFont="1" applyFill="1" applyBorder="1" applyAlignment="1">
      <alignment horizontal="right" vertical="center" wrapText="1"/>
    </xf>
    <xf numFmtId="4" fontId="5" fillId="5" borderId="18" xfId="0" applyNumberFormat="1" applyFont="1" applyFill="1" applyBorder="1" applyAlignment="1">
      <alignment horizontal="right" vertical="center"/>
    </xf>
    <xf numFmtId="0" fontId="3" fillId="5" borderId="20" xfId="2" applyFont="1" applyFill="1" applyBorder="1" applyAlignment="1">
      <alignment horizontal="right" vertical="center"/>
    </xf>
    <xf numFmtId="0" fontId="3" fillId="3" borderId="20" xfId="2" applyFont="1" applyFill="1" applyBorder="1" applyAlignment="1">
      <alignment horizontal="right" vertical="center" wrapText="1"/>
    </xf>
    <xf numFmtId="4" fontId="5" fillId="3" borderId="20" xfId="0" applyNumberFormat="1" applyFont="1" applyFill="1" applyBorder="1" applyAlignment="1">
      <alignment horizontal="right" vertical="center"/>
    </xf>
    <xf numFmtId="4" fontId="5" fillId="3" borderId="19" xfId="0" applyNumberFormat="1" applyFont="1" applyFill="1" applyBorder="1" applyAlignment="1">
      <alignment horizontal="right" vertical="center"/>
    </xf>
    <xf numFmtId="0" fontId="3" fillId="3" borderId="20" xfId="0" applyFont="1" applyFill="1" applyBorder="1" applyAlignment="1">
      <alignment horizontal="right" vertical="center" wrapText="1"/>
    </xf>
    <xf numFmtId="4" fontId="6" fillId="3" borderId="20" xfId="0" applyNumberFormat="1" applyFont="1" applyFill="1" applyBorder="1" applyAlignment="1">
      <alignment horizontal="right" vertical="center"/>
    </xf>
    <xf numFmtId="0" fontId="3" fillId="3" borderId="19" xfId="0" applyFont="1" applyFill="1" applyBorder="1" applyAlignment="1">
      <alignment horizontal="right" wrapText="1"/>
    </xf>
    <xf numFmtId="4" fontId="12" fillId="2" borderId="1" xfId="0" applyNumberFormat="1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vertical="center"/>
    </xf>
    <xf numFmtId="0" fontId="3" fillId="2" borderId="31" xfId="0" applyFont="1" applyFill="1" applyBorder="1" applyAlignment="1">
      <alignment horizontal="left" wrapText="1"/>
    </xf>
    <xf numFmtId="0" fontId="3" fillId="2" borderId="32" xfId="0" applyFont="1" applyFill="1" applyBorder="1" applyAlignment="1">
      <alignment horizontal="right" wrapText="1"/>
    </xf>
    <xf numFmtId="166" fontId="5" fillId="2" borderId="1" xfId="0" applyNumberFormat="1" applyFont="1" applyFill="1" applyBorder="1" applyAlignment="1">
      <alignment vertical="center"/>
    </xf>
    <xf numFmtId="0" fontId="14" fillId="0" borderId="0" xfId="2" applyFont="1" applyAlignment="1">
      <alignment horizontal="center" vertical="center"/>
    </xf>
    <xf numFmtId="0" fontId="10" fillId="0" borderId="0" xfId="0" applyFont="1" applyAlignment="1">
      <alignment horizontal="right" vertical="top" wrapText="1"/>
    </xf>
    <xf numFmtId="2" fontId="16" fillId="3" borderId="0" xfId="0" applyNumberFormat="1" applyFont="1" applyFill="1" applyAlignment="1">
      <alignment vertical="center"/>
    </xf>
    <xf numFmtId="165" fontId="16" fillId="3" borderId="0" xfId="0" applyNumberFormat="1" applyFont="1" applyFill="1" applyAlignment="1">
      <alignment vertical="center"/>
    </xf>
    <xf numFmtId="4" fontId="16" fillId="3" borderId="0" xfId="0" applyNumberFormat="1" applyFont="1" applyFill="1" applyAlignment="1">
      <alignment vertical="center"/>
    </xf>
    <xf numFmtId="4" fontId="15" fillId="3" borderId="0" xfId="0" applyNumberFormat="1" applyFont="1" applyFill="1" applyAlignment="1">
      <alignment horizontal="right" vertical="center"/>
    </xf>
    <xf numFmtId="165" fontId="15" fillId="3" borderId="0" xfId="0" applyNumberFormat="1" applyFont="1" applyFill="1" applyAlignment="1">
      <alignment horizontal="right" vertical="center"/>
    </xf>
    <xf numFmtId="0" fontId="3" fillId="3" borderId="3" xfId="0" applyFont="1" applyFill="1" applyBorder="1" applyAlignment="1">
      <alignment vertical="center"/>
    </xf>
    <xf numFmtId="0" fontId="3" fillId="3" borderId="2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165" fontId="3" fillId="2" borderId="3" xfId="0" applyNumberFormat="1" applyFont="1" applyFill="1" applyBorder="1" applyAlignment="1">
      <alignment horizontal="right" vertical="center"/>
    </xf>
    <xf numFmtId="4" fontId="3" fillId="2" borderId="18" xfId="0" applyNumberFormat="1" applyFont="1" applyFill="1" applyBorder="1" applyAlignment="1">
      <alignment horizontal="right" vertical="center"/>
    </xf>
    <xf numFmtId="0" fontId="13" fillId="3" borderId="8" xfId="2" applyFont="1" applyFill="1" applyBorder="1" applyAlignment="1">
      <alignment horizontal="center" vertical="center"/>
    </xf>
    <xf numFmtId="0" fontId="3" fillId="3" borderId="8" xfId="2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 wrapText="1"/>
    </xf>
    <xf numFmtId="0" fontId="6" fillId="3" borderId="8" xfId="0" applyFont="1" applyFill="1" applyBorder="1" applyAlignment="1">
      <alignment horizontal="right" vertical="center"/>
    </xf>
    <xf numFmtId="0" fontId="9" fillId="3" borderId="8" xfId="0" applyFont="1" applyFill="1" applyBorder="1" applyAlignment="1">
      <alignment horizontal="right"/>
    </xf>
    <xf numFmtId="0" fontId="9" fillId="3" borderId="9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right" vertical="center" wrapText="1"/>
    </xf>
    <xf numFmtId="0" fontId="10" fillId="3" borderId="8" xfId="0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right" vertical="center"/>
    </xf>
    <xf numFmtId="0" fontId="3" fillId="5" borderId="8" xfId="2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right" vertical="center"/>
    </xf>
    <xf numFmtId="165" fontId="15" fillId="5" borderId="3" xfId="0" applyNumberFormat="1" applyFont="1" applyFill="1" applyBorder="1" applyAlignment="1">
      <alignment horizontal="right" vertical="center"/>
    </xf>
    <xf numFmtId="0" fontId="3" fillId="5" borderId="8" xfId="2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4" fontId="17" fillId="2" borderId="1" xfId="0" applyNumberFormat="1" applyFont="1" applyFill="1" applyBorder="1" applyAlignment="1">
      <alignment vertical="center"/>
    </xf>
    <xf numFmtId="4" fontId="5" fillId="2" borderId="21" xfId="0" applyNumberFormat="1" applyFont="1" applyFill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3" borderId="8" xfId="0" applyFont="1" applyFill="1" applyBorder="1" applyAlignment="1">
      <alignment horizontal="right" vertical="center"/>
    </xf>
    <xf numFmtId="0" fontId="10" fillId="3" borderId="0" xfId="0" applyFont="1" applyFill="1" applyAlignment="1">
      <alignment horizontal="left" vertical="center"/>
    </xf>
    <xf numFmtId="4" fontId="6" fillId="0" borderId="0" xfId="1" applyNumberFormat="1" applyFont="1" applyFill="1" applyAlignment="1">
      <alignment horizontal="right" vertical="center"/>
    </xf>
    <xf numFmtId="4" fontId="6" fillId="3" borderId="0" xfId="1" applyNumberFormat="1" applyFont="1" applyFill="1" applyAlignment="1">
      <alignment horizontal="right" vertical="center"/>
    </xf>
    <xf numFmtId="4" fontId="3" fillId="3" borderId="20" xfId="0" applyNumberFormat="1" applyFont="1" applyFill="1" applyBorder="1" applyAlignment="1">
      <alignment vertical="center"/>
    </xf>
    <xf numFmtId="4" fontId="5" fillId="0" borderId="0" xfId="0" quotePrefix="1" applyNumberFormat="1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4" fontId="6" fillId="3" borderId="20" xfId="0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3" borderId="0" xfId="0" applyNumberFormat="1" applyFont="1" applyFill="1" applyAlignment="1">
      <alignment horizontal="right" vertical="center"/>
    </xf>
    <xf numFmtId="3" fontId="6" fillId="0" borderId="20" xfId="0" applyNumberFormat="1" applyFont="1" applyBorder="1" applyAlignment="1">
      <alignment horizontal="right" vertical="center"/>
    </xf>
    <xf numFmtId="3" fontId="6" fillId="3" borderId="20" xfId="0" applyNumberFormat="1" applyFont="1" applyFill="1" applyBorder="1" applyAlignment="1">
      <alignment horizontal="right" vertical="center"/>
    </xf>
    <xf numFmtId="3" fontId="6" fillId="0" borderId="23" xfId="0" applyNumberFormat="1" applyFont="1" applyBorder="1" applyAlignment="1">
      <alignment horizontal="left" vertical="center"/>
    </xf>
    <xf numFmtId="167" fontId="6" fillId="0" borderId="0" xfId="0" applyNumberFormat="1" applyFont="1" applyAlignment="1">
      <alignment vertical="center"/>
    </xf>
    <xf numFmtId="167" fontId="5" fillId="0" borderId="0" xfId="0" applyNumberFormat="1" applyFont="1" applyAlignment="1">
      <alignment horizontal="right" vertical="center"/>
    </xf>
    <xf numFmtId="167" fontId="5" fillId="2" borderId="3" xfId="0" applyNumberFormat="1" applyFont="1" applyFill="1" applyBorder="1" applyAlignment="1">
      <alignment horizontal="right" vertical="center"/>
    </xf>
    <xf numFmtId="167" fontId="5" fillId="2" borderId="1" xfId="0" applyNumberFormat="1" applyFont="1" applyFill="1" applyBorder="1" applyAlignment="1">
      <alignment vertical="center"/>
    </xf>
    <xf numFmtId="167" fontId="16" fillId="3" borderId="0" xfId="0" applyNumberFormat="1" applyFont="1" applyFill="1" applyAlignment="1">
      <alignment vertical="center"/>
    </xf>
    <xf numFmtId="167" fontId="15" fillId="3" borderId="0" xfId="0" applyNumberFormat="1" applyFont="1" applyFill="1" applyAlignment="1">
      <alignment horizontal="right" vertical="center"/>
    </xf>
    <xf numFmtId="167" fontId="15" fillId="5" borderId="3" xfId="0" applyNumberFormat="1" applyFont="1" applyFill="1" applyBorder="1" applyAlignment="1">
      <alignment horizontal="right" vertical="center"/>
    </xf>
    <xf numFmtId="167" fontId="5" fillId="3" borderId="7" xfId="0" applyNumberFormat="1" applyFont="1" applyFill="1" applyBorder="1" applyAlignment="1">
      <alignment horizontal="right" vertical="center"/>
    </xf>
    <xf numFmtId="167" fontId="5" fillId="5" borderId="3" xfId="0" applyNumberFormat="1" applyFont="1" applyFill="1" applyBorder="1" applyAlignment="1">
      <alignment horizontal="right" vertical="center"/>
    </xf>
    <xf numFmtId="167" fontId="5" fillId="3" borderId="3" xfId="0" applyNumberFormat="1" applyFont="1" applyFill="1" applyBorder="1" applyAlignment="1">
      <alignment horizontal="right" vertical="center"/>
    </xf>
    <xf numFmtId="167" fontId="5" fillId="3" borderId="18" xfId="0" applyNumberFormat="1" applyFont="1" applyFill="1" applyBorder="1" applyAlignment="1">
      <alignment horizontal="right" vertical="center"/>
    </xf>
    <xf numFmtId="167" fontId="5" fillId="2" borderId="18" xfId="0" applyNumberFormat="1" applyFont="1" applyFill="1" applyBorder="1" applyAlignment="1">
      <alignment horizontal="right" vertical="center"/>
    </xf>
    <xf numFmtId="167" fontId="6" fillId="0" borderId="20" xfId="0" applyNumberFormat="1" applyFont="1" applyBorder="1" applyAlignment="1">
      <alignment vertical="center"/>
    </xf>
    <xf numFmtId="167" fontId="5" fillId="0" borderId="20" xfId="0" applyNumberFormat="1" applyFont="1" applyBorder="1" applyAlignment="1">
      <alignment horizontal="right" vertical="center"/>
    </xf>
    <xf numFmtId="167" fontId="5" fillId="2" borderId="33" xfId="0" applyNumberFormat="1" applyFont="1" applyFill="1" applyBorder="1" applyAlignment="1">
      <alignment vertical="center"/>
    </xf>
    <xf numFmtId="3" fontId="3" fillId="3" borderId="18" xfId="0" applyNumberFormat="1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/>
    </xf>
    <xf numFmtId="3" fontId="6" fillId="3" borderId="0" xfId="1" applyNumberFormat="1" applyFont="1" applyFill="1" applyAlignment="1">
      <alignment horizontal="right" vertical="center"/>
    </xf>
    <xf numFmtId="3" fontId="3" fillId="3" borderId="3" xfId="0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3" fontId="6" fillId="0" borderId="0" xfId="1" applyNumberFormat="1" applyFont="1" applyFill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3" fillId="2" borderId="18" xfId="0" applyNumberFormat="1" applyFont="1" applyFill="1" applyBorder="1" applyAlignment="1">
      <alignment horizontal="right" vertical="center"/>
    </xf>
    <xf numFmtId="3" fontId="3" fillId="3" borderId="24" xfId="0" applyNumberFormat="1" applyFont="1" applyFill="1" applyBorder="1" applyAlignment="1">
      <alignment horizontal="left" vertical="center"/>
    </xf>
    <xf numFmtId="3" fontId="6" fillId="0" borderId="23" xfId="0" applyNumberFormat="1" applyFont="1" applyBorder="1"/>
    <xf numFmtId="3" fontId="5" fillId="3" borderId="3" xfId="0" applyNumberFormat="1" applyFont="1" applyFill="1" applyBorder="1" applyAlignment="1">
      <alignment horizontal="right" vertical="center"/>
    </xf>
    <xf numFmtId="3" fontId="5" fillId="2" borderId="3" xfId="0" applyNumberFormat="1" applyFont="1" applyFill="1" applyBorder="1" applyAlignment="1">
      <alignment horizontal="right" vertical="center"/>
    </xf>
    <xf numFmtId="3" fontId="5" fillId="5" borderId="3" xfId="0" applyNumberFormat="1" applyFont="1" applyFill="1" applyBorder="1" applyAlignment="1">
      <alignment horizontal="right" vertical="center"/>
    </xf>
    <xf numFmtId="3" fontId="5" fillId="2" borderId="18" xfId="0" applyNumberFormat="1" applyFont="1" applyFill="1" applyBorder="1" applyAlignment="1">
      <alignment horizontal="right" vertical="center"/>
    </xf>
    <xf numFmtId="3" fontId="5" fillId="3" borderId="24" xfId="0" applyNumberFormat="1" applyFont="1" applyFill="1" applyBorder="1" applyAlignment="1">
      <alignment horizontal="right" vertical="center"/>
    </xf>
    <xf numFmtId="3" fontId="5" fillId="3" borderId="18" xfId="0" applyNumberFormat="1" applyFont="1" applyFill="1" applyBorder="1" applyAlignment="1">
      <alignment horizontal="right" vertical="center"/>
    </xf>
    <xf numFmtId="3" fontId="5" fillId="5" borderId="18" xfId="0" applyNumberFormat="1" applyFont="1" applyFill="1" applyBorder="1" applyAlignment="1">
      <alignment horizontal="right" vertical="center"/>
    </xf>
    <xf numFmtId="3" fontId="5" fillId="2" borderId="24" xfId="0" applyNumberFormat="1" applyFont="1" applyFill="1" applyBorder="1" applyAlignment="1">
      <alignment horizontal="right" vertical="center"/>
    </xf>
    <xf numFmtId="3" fontId="6" fillId="0" borderId="34" xfId="0" applyNumberFormat="1" applyFont="1" applyBorder="1" applyAlignment="1">
      <alignment horizontal="right" vertical="center"/>
    </xf>
    <xf numFmtId="168" fontId="6" fillId="0" borderId="0" xfId="0" applyNumberFormat="1" applyFont="1" applyAlignment="1">
      <alignment horizontal="right" vertical="center"/>
    </xf>
    <xf numFmtId="168" fontId="6" fillId="0" borderId="20" xfId="0" applyNumberFormat="1" applyFont="1" applyBorder="1" applyAlignment="1">
      <alignment vertical="center"/>
    </xf>
    <xf numFmtId="168" fontId="5" fillId="2" borderId="3" xfId="0" applyNumberFormat="1" applyFont="1" applyFill="1" applyBorder="1" applyAlignment="1">
      <alignment horizontal="right" vertical="center"/>
    </xf>
    <xf numFmtId="168" fontId="15" fillId="5" borderId="3" xfId="0" applyNumberFormat="1" applyFont="1" applyFill="1" applyBorder="1" applyAlignment="1">
      <alignment horizontal="right" vertical="center"/>
    </xf>
    <xf numFmtId="168" fontId="5" fillId="2" borderId="18" xfId="0" applyNumberFormat="1" applyFont="1" applyFill="1" applyBorder="1" applyAlignment="1">
      <alignment horizontal="right" vertical="center"/>
    </xf>
    <xf numFmtId="168" fontId="5" fillId="2" borderId="1" xfId="0" applyNumberFormat="1" applyFont="1" applyFill="1" applyBorder="1" applyAlignment="1">
      <alignment vertical="center"/>
    </xf>
    <xf numFmtId="168" fontId="5" fillId="2" borderId="33" xfId="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15" fillId="6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3" fontId="6" fillId="0" borderId="0" xfId="1" applyNumberFormat="1" applyFont="1" applyAlignment="1">
      <alignment horizontal="right" vertical="center"/>
    </xf>
  </cellXfs>
  <cellStyles count="3">
    <cellStyle name="Comma" xfId="1" builtinId="3"/>
    <cellStyle name="Normal" xfId="0" builtinId="0"/>
    <cellStyle name="Normal_Sheet1" xfId="2" xr:uid="{00000000-0005-0000-0000-000001000000}"/>
  </cellStyles>
  <dxfs count="0"/>
  <tableStyles count="0" defaultTableStyle="TableStyleMedium2" defaultPivotStyle="PivotStyleLight16"/>
  <colors>
    <mruColors>
      <color rgb="FFFFA492"/>
      <color rgb="FFF6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3794125</xdr:colOff>
      <xdr:row>0</xdr:row>
      <xdr:rowOff>15876</xdr:rowOff>
    </xdr:from>
    <xdr:to>
      <xdr:col>10</xdr:col>
      <xdr:colOff>381000</xdr:colOff>
      <xdr:row>3</xdr:row>
      <xdr:rowOff>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9E2E67B-F9B7-78A2-EC88-D9F285149762}"/>
            </a:ext>
          </a:extLst>
        </xdr:cNvPr>
        <xdr:cNvSpPr/>
      </xdr:nvSpPr>
      <xdr:spPr>
        <a:xfrm>
          <a:off x="4857750" y="15876"/>
          <a:ext cx="7143750" cy="603250"/>
        </a:xfrm>
        <a:prstGeom prst="rect">
          <a:avLst/>
        </a:prstGeom>
        <a:solidFill>
          <a:srgbClr val="C00000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400">
              <a:solidFill>
                <a:schemeClr val="bg1"/>
              </a:solidFill>
            </a:rPr>
            <a:t>This sheet will populate automaticallly,</a:t>
          </a:r>
          <a:r>
            <a:rPr lang="en-GB" sz="1400" baseline="0">
              <a:solidFill>
                <a:schemeClr val="bg1"/>
              </a:solidFill>
            </a:rPr>
            <a:t> but please check that the displayed sums are correct. </a:t>
          </a:r>
          <a:r>
            <a:rPr lang="en-GB" sz="1400">
              <a:solidFill>
                <a:schemeClr val="bg1"/>
              </a:solidFill>
            </a:rPr>
            <a:t>Only totals</a:t>
          </a:r>
          <a:r>
            <a:rPr lang="en-GB" sz="1400" baseline="0">
              <a:solidFill>
                <a:schemeClr val="bg1"/>
              </a:solidFill>
            </a:rPr>
            <a:t> (columns I, N, P and W) need to be filled on this sheet</a:t>
          </a:r>
          <a:endParaRPr lang="en-GB" sz="14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B2:Y57"/>
  <sheetViews>
    <sheetView showGridLines="0" topLeftCell="A11" zoomScale="80" zoomScaleNormal="80" workbookViewId="0">
      <selection activeCell="C22" sqref="C22"/>
    </sheetView>
  </sheetViews>
  <sheetFormatPr defaultColWidth="10.5" defaultRowHeight="15.95"/>
  <cols>
    <col min="1" max="1" width="9" style="3" customWidth="1"/>
    <col min="2" max="2" width="5" style="3" customWidth="1"/>
    <col min="3" max="3" width="51.5" style="3" customWidth="1"/>
    <col min="4" max="4" width="24.5" style="3" customWidth="1"/>
    <col min="5" max="5" width="11" style="3" customWidth="1"/>
    <col min="6" max="6" width="10.5" style="3" customWidth="1"/>
    <col min="7" max="7" width="13.875" style="3" customWidth="1"/>
    <col min="8" max="8" width="11.875" style="3" customWidth="1"/>
    <col min="9" max="9" width="13.5" style="3" customWidth="1"/>
    <col min="10" max="10" width="1" style="3" customWidth="1"/>
    <col min="11" max="11" width="25" style="3" customWidth="1"/>
    <col min="12" max="13" width="10" style="3" customWidth="1"/>
    <col min="14" max="14" width="12" style="3" customWidth="1"/>
    <col min="15" max="15" width="11.875" style="3" customWidth="1"/>
    <col min="16" max="16" width="13" style="3" customWidth="1"/>
    <col min="17" max="17" width="1" style="3" customWidth="1"/>
    <col min="18" max="18" width="13" style="3" hidden="1" customWidth="1"/>
    <col min="19" max="19" width="10" style="3" hidden="1" customWidth="1"/>
    <col min="20" max="20" width="9.5" style="3" hidden="1" customWidth="1"/>
    <col min="21" max="21" width="12" style="3" hidden="1" customWidth="1"/>
    <col min="22" max="22" width="11.875" style="3" hidden="1" customWidth="1"/>
    <col min="23" max="23" width="13.375" style="3" customWidth="1"/>
    <col min="24" max="25" width="31.375" style="3" customWidth="1"/>
    <col min="26" max="16384" width="10.5" style="3"/>
  </cols>
  <sheetData>
    <row r="2" spans="2:25">
      <c r="C2" s="2" t="s">
        <v>0</v>
      </c>
      <c r="E2" s="19"/>
      <c r="M2" s="2"/>
    </row>
    <row r="3" spans="2:25">
      <c r="C3" s="2" t="s">
        <v>1</v>
      </c>
    </row>
    <row r="4" spans="2:25">
      <c r="C4" s="2"/>
    </row>
    <row r="5" spans="2:25">
      <c r="C5" s="2" t="s">
        <v>2</v>
      </c>
      <c r="D5" s="11" t="s">
        <v>3</v>
      </c>
      <c r="E5" s="11"/>
      <c r="F5" s="11"/>
      <c r="G5" s="11"/>
      <c r="H5" s="11"/>
      <c r="I5" s="11"/>
      <c r="J5" s="11"/>
      <c r="Q5" s="11"/>
    </row>
    <row r="6" spans="2:25">
      <c r="C6" s="2" t="s">
        <v>4</v>
      </c>
      <c r="D6" s="18" t="s">
        <v>5</v>
      </c>
      <c r="E6" s="11"/>
      <c r="F6" s="11"/>
      <c r="G6" s="11"/>
      <c r="H6" s="11"/>
      <c r="I6" s="11"/>
      <c r="J6" s="11"/>
      <c r="Q6" s="11"/>
    </row>
    <row r="7" spans="2:25">
      <c r="C7" s="2" t="s">
        <v>6</v>
      </c>
      <c r="D7" s="18" t="s">
        <v>7</v>
      </c>
      <c r="E7" s="11"/>
      <c r="F7" s="11"/>
      <c r="G7" s="11"/>
      <c r="H7" s="11"/>
      <c r="I7" s="11"/>
      <c r="J7" s="11"/>
      <c r="Q7" s="11"/>
    </row>
    <row r="8" spans="2:25" ht="75" customHeight="1">
      <c r="C8" s="20" t="s">
        <v>8</v>
      </c>
      <c r="D8" s="239" t="s">
        <v>9</v>
      </c>
      <c r="E8" s="240"/>
      <c r="F8" s="240"/>
      <c r="G8" s="240"/>
      <c r="H8" s="240"/>
      <c r="I8" s="240"/>
      <c r="J8" s="22"/>
      <c r="Q8" s="22"/>
    </row>
    <row r="9" spans="2:25" ht="17.100000000000001" thickBot="1">
      <c r="C9" s="12" t="s">
        <v>10</v>
      </c>
      <c r="D9" s="186">
        <v>1.1000000000000001</v>
      </c>
      <c r="E9" s="11"/>
      <c r="F9" s="11"/>
      <c r="G9" s="11"/>
      <c r="H9" s="11"/>
      <c r="I9" s="11"/>
      <c r="J9" s="11"/>
      <c r="Q9" s="11"/>
    </row>
    <row r="10" spans="2:25" ht="15.75" customHeight="1">
      <c r="D10" s="244" t="s">
        <v>11</v>
      </c>
      <c r="E10" s="244"/>
      <c r="F10" s="244"/>
      <c r="G10" s="244"/>
      <c r="H10" s="244"/>
      <c r="I10" s="244"/>
      <c r="J10" s="187"/>
      <c r="K10" s="245" t="s">
        <v>12</v>
      </c>
      <c r="L10" s="245"/>
      <c r="M10" s="245"/>
      <c r="N10" s="245"/>
      <c r="O10" s="245"/>
      <c r="P10" s="245"/>
      <c r="Q10" s="188"/>
      <c r="R10" s="246" t="s">
        <v>13</v>
      </c>
      <c r="S10" s="247"/>
      <c r="T10" s="247"/>
      <c r="U10" s="247"/>
      <c r="V10" s="247"/>
      <c r="W10" s="248"/>
      <c r="X10" s="241"/>
      <c r="Y10" s="241"/>
    </row>
    <row r="11" spans="2:25" ht="59.25" customHeight="1">
      <c r="B11" s="17"/>
      <c r="C11" s="95" t="s">
        <v>14</v>
      </c>
      <c r="D11" s="96" t="s">
        <v>15</v>
      </c>
      <c r="E11" s="97" t="s">
        <v>16</v>
      </c>
      <c r="F11" s="97" t="s">
        <v>17</v>
      </c>
      <c r="G11" s="98" t="s">
        <v>18</v>
      </c>
      <c r="H11" s="97" t="s">
        <v>19</v>
      </c>
      <c r="I11" s="99" t="s">
        <v>20</v>
      </c>
      <c r="J11" s="38"/>
      <c r="K11" s="100" t="s">
        <v>15</v>
      </c>
      <c r="L11" s="101" t="s">
        <v>16</v>
      </c>
      <c r="M11" s="101" t="s">
        <v>17</v>
      </c>
      <c r="N11" s="102" t="s">
        <v>18</v>
      </c>
      <c r="O11" s="101" t="s">
        <v>21</v>
      </c>
      <c r="P11" s="131" t="s">
        <v>20</v>
      </c>
      <c r="Q11" s="132"/>
      <c r="R11" s="144" t="s">
        <v>15</v>
      </c>
      <c r="S11" s="97" t="s">
        <v>16</v>
      </c>
      <c r="T11" s="97" t="s">
        <v>17</v>
      </c>
      <c r="U11" s="98" t="s">
        <v>18</v>
      </c>
      <c r="V11" s="97" t="s">
        <v>21</v>
      </c>
      <c r="W11" s="145" t="s">
        <v>20</v>
      </c>
      <c r="X11" s="242" t="s">
        <v>22</v>
      </c>
      <c r="Y11" s="243"/>
    </row>
    <row r="12" spans="2:25" ht="15" customHeight="1">
      <c r="B12" s="42"/>
      <c r="C12" s="42"/>
      <c r="D12" s="43"/>
      <c r="E12" s="44"/>
      <c r="F12" s="44"/>
      <c r="G12" s="45"/>
      <c r="H12" s="44"/>
      <c r="I12" s="44"/>
      <c r="J12" s="44"/>
      <c r="K12" s="77"/>
      <c r="L12" s="70"/>
      <c r="M12" s="70"/>
      <c r="N12" s="78"/>
      <c r="O12" s="70"/>
      <c r="P12" s="70"/>
      <c r="Q12" s="141"/>
      <c r="R12" s="117"/>
      <c r="S12" s="44"/>
      <c r="T12" s="44"/>
      <c r="U12" s="45"/>
      <c r="V12" s="44"/>
      <c r="W12" s="107"/>
      <c r="X12" s="147" t="s">
        <v>11</v>
      </c>
      <c r="Y12" s="161" t="s">
        <v>12</v>
      </c>
    </row>
    <row r="13" spans="2:25" s="1" customFormat="1">
      <c r="B13" s="26" t="s">
        <v>23</v>
      </c>
      <c r="C13" s="23"/>
      <c r="D13" s="24"/>
      <c r="E13" s="24"/>
      <c r="F13" s="24"/>
      <c r="G13" s="24"/>
      <c r="H13" s="24"/>
      <c r="I13" s="24"/>
      <c r="J13" s="24"/>
      <c r="K13" s="66"/>
      <c r="L13" s="66"/>
      <c r="M13" s="66"/>
      <c r="N13" s="66"/>
      <c r="O13" s="66"/>
      <c r="P13" s="66"/>
      <c r="Q13" s="133"/>
      <c r="R13" s="118"/>
      <c r="S13" s="24"/>
      <c r="T13" s="24"/>
      <c r="U13" s="24"/>
      <c r="V13" s="24"/>
      <c r="W13" s="108"/>
      <c r="X13" s="67"/>
      <c r="Y13" s="171"/>
    </row>
    <row r="14" spans="2:25" s="1" customFormat="1" ht="6" customHeight="1">
      <c r="B14" s="12"/>
      <c r="C14" s="39"/>
      <c r="D14" s="40"/>
      <c r="E14" s="40"/>
      <c r="F14" s="40"/>
      <c r="G14" s="40"/>
      <c r="H14" s="40"/>
      <c r="I14" s="40"/>
      <c r="J14" s="40"/>
      <c r="K14" s="65"/>
      <c r="L14" s="65"/>
      <c r="M14" s="65"/>
      <c r="N14" s="65"/>
      <c r="O14" s="65"/>
      <c r="P14" s="65"/>
      <c r="Q14" s="136"/>
      <c r="R14" s="119"/>
      <c r="S14" s="40"/>
      <c r="T14" s="40"/>
      <c r="U14" s="40"/>
      <c r="V14" s="40"/>
      <c r="W14" s="109"/>
      <c r="X14" s="41"/>
      <c r="Y14" s="162"/>
    </row>
    <row r="15" spans="2:25" ht="33.950000000000003">
      <c r="B15" s="2" t="s">
        <v>24</v>
      </c>
      <c r="C15" s="12" t="s">
        <v>25</v>
      </c>
      <c r="D15" s="30"/>
      <c r="E15" s="30"/>
      <c r="F15" s="30"/>
      <c r="G15" s="30"/>
      <c r="H15" s="31"/>
      <c r="I15" s="31"/>
      <c r="J15" s="31"/>
      <c r="K15" s="79"/>
      <c r="L15" s="79"/>
      <c r="M15" s="79"/>
      <c r="N15" s="79"/>
      <c r="O15" s="71"/>
      <c r="P15" s="71"/>
      <c r="Q15" s="139"/>
      <c r="R15" s="120"/>
      <c r="S15" s="30"/>
      <c r="T15" s="30"/>
      <c r="U15" s="30"/>
      <c r="V15" s="31"/>
      <c r="W15" s="110"/>
      <c r="X15" s="148" t="s">
        <v>26</v>
      </c>
      <c r="Y15" s="163"/>
    </row>
    <row r="16" spans="2:25">
      <c r="B16" s="3" t="s">
        <v>27</v>
      </c>
      <c r="C16" s="32" t="s">
        <v>28</v>
      </c>
      <c r="D16" s="33" t="s">
        <v>29</v>
      </c>
      <c r="E16" s="36">
        <v>0</v>
      </c>
      <c r="F16" s="250">
        <v>0</v>
      </c>
      <c r="G16" s="191">
        <f>E16*F16</f>
        <v>0</v>
      </c>
      <c r="H16" s="34">
        <v>1</v>
      </c>
      <c r="I16" s="191">
        <f>G16*H16</f>
        <v>0</v>
      </c>
      <c r="J16" s="35"/>
      <c r="K16" s="80" t="s">
        <v>29</v>
      </c>
      <c r="L16" s="82">
        <v>0</v>
      </c>
      <c r="M16" s="213">
        <v>0</v>
      </c>
      <c r="N16" s="192">
        <f>L16*M16</f>
        <v>0</v>
      </c>
      <c r="O16" s="81">
        <v>1.1000000000000001</v>
      </c>
      <c r="P16" s="192">
        <f>N16*O16</f>
        <v>0</v>
      </c>
      <c r="Q16" s="140"/>
      <c r="R16" s="121" t="s">
        <v>29</v>
      </c>
      <c r="S16" s="36">
        <f>E16+L16</f>
        <v>0</v>
      </c>
      <c r="T16" s="122">
        <v>0</v>
      </c>
      <c r="U16" s="35">
        <f t="shared" ref="U16:U17" si="0">S16*T16</f>
        <v>0</v>
      </c>
      <c r="V16" s="34">
        <f>D9</f>
        <v>1.1000000000000001</v>
      </c>
      <c r="W16" s="193">
        <f>I16+P16</f>
        <v>0</v>
      </c>
      <c r="X16" s="36"/>
      <c r="Y16" s="164"/>
    </row>
    <row r="17" spans="2:25">
      <c r="B17" s="3" t="s">
        <v>30</v>
      </c>
      <c r="C17" s="32" t="s">
        <v>31</v>
      </c>
      <c r="D17" s="33" t="s">
        <v>29</v>
      </c>
      <c r="E17" s="36">
        <v>0</v>
      </c>
      <c r="F17" s="250">
        <v>0</v>
      </c>
      <c r="G17" s="191">
        <f>E17*F17</f>
        <v>0</v>
      </c>
      <c r="H17" s="34">
        <v>1</v>
      </c>
      <c r="I17" s="191">
        <f>G17*H17</f>
        <v>0</v>
      </c>
      <c r="J17" s="35"/>
      <c r="K17" s="80" t="s">
        <v>29</v>
      </c>
      <c r="L17" s="82">
        <v>0</v>
      </c>
      <c r="M17" s="213">
        <v>0</v>
      </c>
      <c r="N17" s="192">
        <f>L17*M17</f>
        <v>0</v>
      </c>
      <c r="O17" s="81">
        <v>1.1000000000000001</v>
      </c>
      <c r="P17" s="192">
        <f t="shared" ref="P17:P18" si="1">N17*O17</f>
        <v>0</v>
      </c>
      <c r="Q17" s="140"/>
      <c r="R17" s="121" t="s">
        <v>29</v>
      </c>
      <c r="S17" s="36">
        <f t="shared" ref="S17:S18" si="2">E17+L17</f>
        <v>0</v>
      </c>
      <c r="T17" s="122">
        <v>0</v>
      </c>
      <c r="U17" s="35">
        <f t="shared" si="0"/>
        <v>0</v>
      </c>
      <c r="V17" s="34">
        <f>D9</f>
        <v>1.1000000000000001</v>
      </c>
      <c r="W17" s="193">
        <f>I17+P17</f>
        <v>0</v>
      </c>
      <c r="X17" s="49"/>
      <c r="Y17" s="165"/>
    </row>
    <row r="18" spans="2:25">
      <c r="B18" s="3" t="s">
        <v>32</v>
      </c>
      <c r="C18" s="32" t="s">
        <v>33</v>
      </c>
      <c r="D18" s="33" t="s">
        <v>29</v>
      </c>
      <c r="E18" s="36">
        <v>0</v>
      </c>
      <c r="F18" s="250">
        <v>0</v>
      </c>
      <c r="G18" s="191">
        <f>E18*F18</f>
        <v>0</v>
      </c>
      <c r="H18" s="34">
        <v>1</v>
      </c>
      <c r="I18" s="191">
        <f>G18*H18</f>
        <v>0</v>
      </c>
      <c r="J18" s="35"/>
      <c r="K18" s="80" t="s">
        <v>29</v>
      </c>
      <c r="L18" s="82">
        <v>0</v>
      </c>
      <c r="M18" s="213">
        <v>0</v>
      </c>
      <c r="N18" s="192">
        <f>L18*M18</f>
        <v>0</v>
      </c>
      <c r="O18" s="81">
        <v>1.1000000000000001</v>
      </c>
      <c r="P18" s="192">
        <f t="shared" si="1"/>
        <v>0</v>
      </c>
      <c r="Q18" s="140"/>
      <c r="R18" s="121" t="s">
        <v>29</v>
      </c>
      <c r="S18" s="36">
        <f t="shared" si="2"/>
        <v>0</v>
      </c>
      <c r="T18" s="122">
        <v>0</v>
      </c>
      <c r="U18" s="35">
        <f>S18*T18</f>
        <v>0</v>
      </c>
      <c r="V18" s="34">
        <f>D9</f>
        <v>1.1000000000000001</v>
      </c>
      <c r="W18" s="193">
        <f>I18+P18</f>
        <v>0</v>
      </c>
      <c r="X18" s="49"/>
      <c r="Y18" s="165"/>
    </row>
    <row r="19" spans="2:25">
      <c r="C19" s="32"/>
      <c r="D19" s="33"/>
      <c r="E19" s="191"/>
      <c r="F19" s="191"/>
      <c r="G19" s="191"/>
      <c r="H19" s="34"/>
      <c r="I19" s="35"/>
      <c r="J19" s="35"/>
      <c r="K19" s="80"/>
      <c r="L19" s="82"/>
      <c r="M19" s="192"/>
      <c r="N19" s="192"/>
      <c r="O19" s="81"/>
      <c r="P19" s="192"/>
      <c r="Q19" s="140"/>
      <c r="R19" s="121"/>
      <c r="S19" s="36"/>
      <c r="T19" s="35"/>
      <c r="U19" s="35"/>
      <c r="V19" s="34"/>
      <c r="W19" s="193"/>
      <c r="X19" s="50"/>
      <c r="Y19" s="166"/>
    </row>
    <row r="20" spans="2:25" s="2" customFormat="1">
      <c r="B20" s="6"/>
      <c r="C20" s="154" t="s">
        <v>34</v>
      </c>
      <c r="D20" s="83"/>
      <c r="E20" s="84"/>
      <c r="F20" s="73"/>
      <c r="G20" s="214">
        <f>SUM(G16:G19)</f>
        <v>0</v>
      </c>
      <c r="H20" s="85"/>
      <c r="I20" s="214">
        <f>SUM(I16:I19)</f>
        <v>0</v>
      </c>
      <c r="J20" s="73"/>
      <c r="K20" s="156"/>
      <c r="L20" s="157"/>
      <c r="M20" s="212"/>
      <c r="N20" s="212">
        <f>SUM(N16:N19)</f>
        <v>0</v>
      </c>
      <c r="O20" s="159"/>
      <c r="P20" s="212">
        <f>SUM(P16:P19)</f>
        <v>0</v>
      </c>
      <c r="Q20" s="160"/>
      <c r="R20" s="155"/>
      <c r="S20" s="84"/>
      <c r="T20" s="73"/>
      <c r="U20" s="73">
        <f>SUM(U16:U19)</f>
        <v>0</v>
      </c>
      <c r="V20" s="85"/>
      <c r="W20" s="211">
        <f>SUM(W16:W19)</f>
        <v>0</v>
      </c>
      <c r="X20" s="84"/>
      <c r="Y20" s="175"/>
    </row>
    <row r="21" spans="2:25">
      <c r="C21" s="32"/>
      <c r="D21" s="33"/>
      <c r="E21" s="36"/>
      <c r="F21" s="35"/>
      <c r="G21" s="35"/>
      <c r="H21" s="34"/>
      <c r="I21" s="35"/>
      <c r="J21" s="35"/>
      <c r="K21" s="80"/>
      <c r="L21" s="82"/>
      <c r="M21" s="72"/>
      <c r="N21" s="72"/>
      <c r="O21" s="81"/>
      <c r="P21" s="72"/>
      <c r="Q21" s="140"/>
      <c r="R21" s="121"/>
      <c r="S21" s="36"/>
      <c r="T21" s="35"/>
      <c r="U21" s="35"/>
      <c r="V21" s="34"/>
      <c r="W21" s="111"/>
      <c r="X21" s="180"/>
      <c r="Y21" s="181"/>
    </row>
    <row r="22" spans="2:25" ht="50.25">
      <c r="B22" s="29" t="s">
        <v>35</v>
      </c>
      <c r="C22" s="249" t="s">
        <v>36</v>
      </c>
      <c r="D22" s="33"/>
      <c r="E22" s="36"/>
      <c r="F22" s="35"/>
      <c r="G22" s="35"/>
      <c r="H22" s="34"/>
      <c r="I22" s="35"/>
      <c r="J22" s="35"/>
      <c r="K22" s="80"/>
      <c r="L22" s="82"/>
      <c r="M22" s="72"/>
      <c r="N22" s="72"/>
      <c r="O22" s="81"/>
      <c r="P22" s="72"/>
      <c r="Q22" s="140"/>
      <c r="R22" s="121"/>
      <c r="S22" s="36"/>
      <c r="T22" s="35"/>
      <c r="U22" s="35"/>
      <c r="V22" s="34"/>
      <c r="W22" s="111"/>
      <c r="X22" s="237" t="s">
        <v>37</v>
      </c>
      <c r="Y22" s="167" t="s">
        <v>38</v>
      </c>
    </row>
    <row r="23" spans="2:25">
      <c r="B23" s="3" t="s">
        <v>39</v>
      </c>
      <c r="C23" s="32" t="s">
        <v>40</v>
      </c>
      <c r="D23" s="33" t="s">
        <v>41</v>
      </c>
      <c r="E23" s="36">
        <v>0</v>
      </c>
      <c r="F23" s="191">
        <v>0</v>
      </c>
      <c r="G23" s="191">
        <f t="shared" ref="G23" si="3">F23*E23</f>
        <v>0</v>
      </c>
      <c r="H23" s="34">
        <v>1</v>
      </c>
      <c r="I23" s="191">
        <f>G23*H23</f>
        <v>0</v>
      </c>
      <c r="J23" s="35"/>
      <c r="K23" s="80" t="s">
        <v>41</v>
      </c>
      <c r="L23" s="82">
        <v>0</v>
      </c>
      <c r="M23" s="192">
        <v>0</v>
      </c>
      <c r="N23" s="192">
        <f>M23*L23</f>
        <v>0</v>
      </c>
      <c r="O23" s="81">
        <v>1.1000000000000001</v>
      </c>
      <c r="P23" s="192">
        <f>N23*O23</f>
        <v>0</v>
      </c>
      <c r="Q23" s="140"/>
      <c r="R23" s="121" t="s">
        <v>41</v>
      </c>
      <c r="S23" s="36">
        <f>E23+L23</f>
        <v>0</v>
      </c>
      <c r="T23" s="35">
        <v>100</v>
      </c>
      <c r="U23" s="35">
        <f>S23*T23</f>
        <v>0</v>
      </c>
      <c r="V23" s="34">
        <f>D9</f>
        <v>1.1000000000000001</v>
      </c>
      <c r="W23" s="193">
        <f>I23+P23</f>
        <v>0</v>
      </c>
      <c r="X23" s="37"/>
      <c r="Y23" s="167"/>
    </row>
    <row r="24" spans="2:25">
      <c r="B24" s="3" t="s">
        <v>42</v>
      </c>
      <c r="C24" s="32" t="s">
        <v>43</v>
      </c>
      <c r="D24" s="27" t="s">
        <v>44</v>
      </c>
      <c r="E24" s="36">
        <v>0</v>
      </c>
      <c r="F24" s="191">
        <v>0</v>
      </c>
      <c r="G24" s="191">
        <f>F24*E24</f>
        <v>0</v>
      </c>
      <c r="H24" s="34">
        <v>1</v>
      </c>
      <c r="I24" s="191">
        <f>G24*H24</f>
        <v>0</v>
      </c>
      <c r="J24" s="35"/>
      <c r="K24" s="86" t="s">
        <v>44</v>
      </c>
      <c r="L24" s="82">
        <v>0</v>
      </c>
      <c r="M24" s="192">
        <v>0</v>
      </c>
      <c r="N24" s="192">
        <f t="shared" ref="N24:N27" si="4">M24*L24</f>
        <v>0</v>
      </c>
      <c r="O24" s="81">
        <v>1.1000000000000001</v>
      </c>
      <c r="P24" s="192">
        <f t="shared" ref="P24:P27" si="5">N24*O24</f>
        <v>0</v>
      </c>
      <c r="Q24" s="140"/>
      <c r="R24" s="123" t="s">
        <v>44</v>
      </c>
      <c r="S24" s="36">
        <f t="shared" ref="S24:S27" si="6">E24+L24</f>
        <v>0</v>
      </c>
      <c r="T24" s="35">
        <v>0</v>
      </c>
      <c r="U24" s="35">
        <f t="shared" ref="U24:U27" si="7">S24*T24</f>
        <v>0</v>
      </c>
      <c r="V24" s="34">
        <f>D9</f>
        <v>1.1000000000000001</v>
      </c>
      <c r="W24" s="193">
        <f t="shared" ref="W24:W27" si="8">I24+P24</f>
        <v>0</v>
      </c>
      <c r="X24" s="37"/>
      <c r="Y24" s="167"/>
    </row>
    <row r="25" spans="2:25">
      <c r="B25" s="3" t="s">
        <v>5</v>
      </c>
      <c r="C25" s="32" t="s">
        <v>45</v>
      </c>
      <c r="D25" s="33" t="s">
        <v>46</v>
      </c>
      <c r="E25" s="36">
        <v>0</v>
      </c>
      <c r="F25" s="191">
        <v>0</v>
      </c>
      <c r="G25" s="191">
        <f>F25*E25</f>
        <v>0</v>
      </c>
      <c r="H25" s="34">
        <v>1</v>
      </c>
      <c r="I25" s="191">
        <f>G25*H25</f>
        <v>0</v>
      </c>
      <c r="J25" s="35"/>
      <c r="K25" s="80" t="s">
        <v>46</v>
      </c>
      <c r="L25" s="82">
        <v>0</v>
      </c>
      <c r="M25" s="192">
        <v>0</v>
      </c>
      <c r="N25" s="192">
        <f t="shared" si="4"/>
        <v>0</v>
      </c>
      <c r="O25" s="81">
        <v>1.1000000000000001</v>
      </c>
      <c r="P25" s="192">
        <f t="shared" si="5"/>
        <v>0</v>
      </c>
      <c r="Q25" s="140"/>
      <c r="R25" s="121" t="s">
        <v>46</v>
      </c>
      <c r="S25" s="36">
        <f t="shared" si="6"/>
        <v>0</v>
      </c>
      <c r="T25" s="35">
        <v>0</v>
      </c>
      <c r="U25" s="35">
        <f t="shared" si="7"/>
        <v>0</v>
      </c>
      <c r="V25" s="34">
        <f>D9</f>
        <v>1.1000000000000001</v>
      </c>
      <c r="W25" s="193">
        <f t="shared" si="8"/>
        <v>0</v>
      </c>
      <c r="X25" s="37"/>
      <c r="Y25" s="167"/>
    </row>
    <row r="26" spans="2:25">
      <c r="B26" s="3" t="s">
        <v>47</v>
      </c>
      <c r="C26" s="32" t="s">
        <v>48</v>
      </c>
      <c r="D26" s="33" t="s">
        <v>49</v>
      </c>
      <c r="E26" s="36">
        <v>0</v>
      </c>
      <c r="F26" s="191">
        <v>0</v>
      </c>
      <c r="G26" s="191">
        <f>F26*E26</f>
        <v>0</v>
      </c>
      <c r="H26" s="34">
        <v>1</v>
      </c>
      <c r="I26" s="191">
        <f>G26*H26</f>
        <v>0</v>
      </c>
      <c r="J26" s="35"/>
      <c r="K26" s="80" t="s">
        <v>49</v>
      </c>
      <c r="L26" s="82">
        <v>0</v>
      </c>
      <c r="M26" s="192">
        <v>0</v>
      </c>
      <c r="N26" s="192">
        <f t="shared" si="4"/>
        <v>0</v>
      </c>
      <c r="O26" s="81">
        <v>1.1000000000000001</v>
      </c>
      <c r="P26" s="192">
        <f t="shared" si="5"/>
        <v>0</v>
      </c>
      <c r="Q26" s="140"/>
      <c r="R26" s="121" t="s">
        <v>49</v>
      </c>
      <c r="S26" s="36">
        <f t="shared" si="6"/>
        <v>0</v>
      </c>
      <c r="T26" s="35">
        <v>0</v>
      </c>
      <c r="U26" s="35">
        <f t="shared" si="7"/>
        <v>0</v>
      </c>
      <c r="V26" s="34">
        <f>D9</f>
        <v>1.1000000000000001</v>
      </c>
      <c r="W26" s="193">
        <f t="shared" si="8"/>
        <v>0</v>
      </c>
      <c r="X26" s="37"/>
      <c r="Y26" s="167"/>
    </row>
    <row r="27" spans="2:25">
      <c r="B27" s="3" t="s">
        <v>50</v>
      </c>
      <c r="C27" s="32" t="s">
        <v>51</v>
      </c>
      <c r="D27" s="33" t="s">
        <v>52</v>
      </c>
      <c r="E27" s="36">
        <v>0</v>
      </c>
      <c r="F27" s="191">
        <v>0</v>
      </c>
      <c r="G27" s="191">
        <f>F27*E27</f>
        <v>0</v>
      </c>
      <c r="H27" s="34">
        <v>1</v>
      </c>
      <c r="I27" s="191">
        <f>G27*H27</f>
        <v>0</v>
      </c>
      <c r="J27" s="35"/>
      <c r="K27" s="80" t="s">
        <v>52</v>
      </c>
      <c r="L27" s="82">
        <v>0</v>
      </c>
      <c r="M27" s="192">
        <v>0</v>
      </c>
      <c r="N27" s="192">
        <f t="shared" si="4"/>
        <v>0</v>
      </c>
      <c r="O27" s="81">
        <v>1.1000000000000001</v>
      </c>
      <c r="P27" s="192">
        <f t="shared" si="5"/>
        <v>0</v>
      </c>
      <c r="Q27" s="140"/>
      <c r="R27" s="121" t="s">
        <v>52</v>
      </c>
      <c r="S27" s="36">
        <f t="shared" si="6"/>
        <v>0</v>
      </c>
      <c r="T27" s="35">
        <v>0</v>
      </c>
      <c r="U27" s="35">
        <f t="shared" si="7"/>
        <v>0</v>
      </c>
      <c r="V27" s="34">
        <f>D9</f>
        <v>1.1000000000000001</v>
      </c>
      <c r="W27" s="193">
        <f t="shared" si="8"/>
        <v>0</v>
      </c>
      <c r="X27" s="37"/>
      <c r="Y27" s="167"/>
    </row>
    <row r="28" spans="2:25">
      <c r="C28" s="32"/>
      <c r="D28" s="33"/>
      <c r="E28" s="191"/>
      <c r="F28" s="191"/>
      <c r="G28" s="191"/>
      <c r="H28" s="34"/>
      <c r="I28" s="35"/>
      <c r="J28" s="35"/>
      <c r="K28" s="80"/>
      <c r="L28" s="82"/>
      <c r="M28" s="192"/>
      <c r="N28" s="192"/>
      <c r="O28" s="81"/>
      <c r="P28" s="192"/>
      <c r="Q28" s="140"/>
      <c r="R28" s="121"/>
      <c r="S28" s="36"/>
      <c r="T28" s="35"/>
      <c r="U28" s="35"/>
      <c r="V28" s="34"/>
      <c r="W28" s="193"/>
      <c r="X28" s="36"/>
      <c r="Y28" s="164"/>
    </row>
    <row r="29" spans="2:25" s="2" customFormat="1">
      <c r="B29" s="6"/>
      <c r="C29" s="154" t="s">
        <v>53</v>
      </c>
      <c r="D29" s="83"/>
      <c r="E29" s="84"/>
      <c r="F29" s="73"/>
      <c r="G29" s="214">
        <f>SUM(G23:G28)</f>
        <v>0</v>
      </c>
      <c r="H29" s="85"/>
      <c r="I29" s="214">
        <f>SUM(I23:I28)</f>
        <v>0</v>
      </c>
      <c r="J29" s="73"/>
      <c r="K29" s="156"/>
      <c r="L29" s="157"/>
      <c r="M29" s="212"/>
      <c r="N29" s="212">
        <f>SUM(N23:N28)</f>
        <v>0</v>
      </c>
      <c r="O29" s="159"/>
      <c r="P29" s="212">
        <f>SUM(P23:P28)</f>
        <v>0</v>
      </c>
      <c r="Q29" s="160"/>
      <c r="R29" s="155"/>
      <c r="S29" s="84"/>
      <c r="T29" s="73"/>
      <c r="U29" s="73">
        <f>SUM(U23:U28)</f>
        <v>0</v>
      </c>
      <c r="V29" s="85"/>
      <c r="W29" s="211">
        <f>SUM(W23:W28)</f>
        <v>0</v>
      </c>
      <c r="X29" s="84"/>
      <c r="Y29" s="175"/>
    </row>
    <row r="30" spans="2:25">
      <c r="C30" s="32"/>
      <c r="D30" s="33"/>
      <c r="E30" s="36"/>
      <c r="F30" s="35"/>
      <c r="G30" s="35"/>
      <c r="H30" s="34"/>
      <c r="I30" s="35"/>
      <c r="J30" s="35"/>
      <c r="K30" s="80"/>
      <c r="L30" s="82"/>
      <c r="M30" s="72"/>
      <c r="N30" s="72"/>
      <c r="O30" s="81"/>
      <c r="P30" s="72"/>
      <c r="Q30" s="140"/>
      <c r="R30" s="121"/>
      <c r="S30" s="36"/>
      <c r="T30" s="35"/>
      <c r="U30" s="35"/>
      <c r="V30" s="34"/>
      <c r="W30" s="111"/>
      <c r="X30" s="36"/>
      <c r="Y30" s="164"/>
    </row>
    <row r="31" spans="2:25">
      <c r="B31" s="2" t="s">
        <v>54</v>
      </c>
      <c r="C31" s="12" t="s">
        <v>55</v>
      </c>
      <c r="D31" s="33"/>
      <c r="E31" s="36"/>
      <c r="F31" s="35"/>
      <c r="G31" s="35"/>
      <c r="H31" s="34"/>
      <c r="I31" s="35"/>
      <c r="J31" s="35"/>
      <c r="K31" s="80"/>
      <c r="L31" s="82"/>
      <c r="M31" s="72"/>
      <c r="N31" s="72"/>
      <c r="O31" s="81"/>
      <c r="P31" s="72"/>
      <c r="Q31" s="140"/>
      <c r="R31" s="121"/>
      <c r="S31" s="36"/>
      <c r="T31" s="35"/>
      <c r="U31" s="35"/>
      <c r="V31" s="34"/>
      <c r="W31" s="111"/>
      <c r="X31" s="36"/>
      <c r="Y31" s="164"/>
    </row>
    <row r="32" spans="2:25" ht="15" customHeight="1">
      <c r="B32" s="3" t="s">
        <v>56</v>
      </c>
      <c r="C32" s="32" t="s">
        <v>57</v>
      </c>
      <c r="D32" s="33" t="s">
        <v>58</v>
      </c>
      <c r="E32" s="36">
        <v>0</v>
      </c>
      <c r="F32" s="191">
        <v>0</v>
      </c>
      <c r="G32" s="191">
        <f t="shared" ref="G32:G40" si="9">E32*F32</f>
        <v>0</v>
      </c>
      <c r="H32" s="34">
        <v>1</v>
      </c>
      <c r="I32" s="191">
        <f t="shared" ref="I32" si="10">G32*H32</f>
        <v>0</v>
      </c>
      <c r="J32" s="35"/>
      <c r="K32" s="80" t="s">
        <v>58</v>
      </c>
      <c r="L32" s="82">
        <v>0</v>
      </c>
      <c r="M32" s="192">
        <v>0</v>
      </c>
      <c r="N32" s="192">
        <f>L32*M32</f>
        <v>0</v>
      </c>
      <c r="O32" s="81">
        <v>1.1000000000000001</v>
      </c>
      <c r="P32" s="192">
        <f>N32*O32</f>
        <v>0</v>
      </c>
      <c r="Q32" s="140"/>
      <c r="R32" s="121" t="s">
        <v>58</v>
      </c>
      <c r="S32" s="36">
        <f>E32+L32</f>
        <v>0</v>
      </c>
      <c r="T32" s="35">
        <v>100</v>
      </c>
      <c r="U32" s="35">
        <f>S32*T32</f>
        <v>0</v>
      </c>
      <c r="V32" s="34">
        <f>D9</f>
        <v>1.1000000000000001</v>
      </c>
      <c r="W32" s="193">
        <f>I32+P32</f>
        <v>0</v>
      </c>
      <c r="X32" s="37"/>
      <c r="Y32" s="167"/>
    </row>
    <row r="33" spans="2:25" ht="15" customHeight="1">
      <c r="B33" s="3" t="s">
        <v>59</v>
      </c>
      <c r="C33" s="32" t="s">
        <v>60</v>
      </c>
      <c r="D33" s="179" t="s">
        <v>61</v>
      </c>
      <c r="E33" s="36">
        <v>0</v>
      </c>
      <c r="F33" s="191">
        <v>0</v>
      </c>
      <c r="G33" s="191">
        <f t="shared" si="9"/>
        <v>0</v>
      </c>
      <c r="H33" s="34">
        <v>1</v>
      </c>
      <c r="I33" s="191">
        <f t="shared" ref="I33:I40" si="11">G33*H33</f>
        <v>0</v>
      </c>
      <c r="J33" s="35"/>
      <c r="K33" s="182" t="s">
        <v>61</v>
      </c>
      <c r="L33" s="82">
        <v>0</v>
      </c>
      <c r="M33" s="192">
        <v>0</v>
      </c>
      <c r="N33" s="192">
        <f t="shared" ref="N33:N40" si="12">L33*M33</f>
        <v>0</v>
      </c>
      <c r="O33" s="81">
        <v>1.1000000000000001</v>
      </c>
      <c r="P33" s="192">
        <f t="shared" ref="P33:P40" si="13">N33*O33</f>
        <v>0</v>
      </c>
      <c r="Q33" s="140"/>
      <c r="R33" s="121"/>
      <c r="S33" s="36">
        <f t="shared" ref="S33:S40" si="14">E33+L33</f>
        <v>0</v>
      </c>
      <c r="T33" s="35">
        <v>0</v>
      </c>
      <c r="U33" s="35">
        <f t="shared" ref="U33:U40" si="15">S33*T33</f>
        <v>0</v>
      </c>
      <c r="V33" s="34">
        <f>D9</f>
        <v>1.1000000000000001</v>
      </c>
      <c r="W33" s="193">
        <f t="shared" ref="W33:W40" si="16">I33+P33</f>
        <v>0</v>
      </c>
      <c r="X33" s="36"/>
      <c r="Y33" s="164"/>
    </row>
    <row r="34" spans="2:25" ht="15" customHeight="1">
      <c r="B34" s="3" t="s">
        <v>62</v>
      </c>
      <c r="C34" s="32" t="s">
        <v>63</v>
      </c>
      <c r="D34" s="33" t="s">
        <v>64</v>
      </c>
      <c r="E34" s="36">
        <v>0</v>
      </c>
      <c r="F34" s="191">
        <v>0</v>
      </c>
      <c r="G34" s="191">
        <f t="shared" si="9"/>
        <v>0</v>
      </c>
      <c r="H34" s="34">
        <v>1</v>
      </c>
      <c r="I34" s="191">
        <f t="shared" si="11"/>
        <v>0</v>
      </c>
      <c r="J34" s="35"/>
      <c r="K34" s="80" t="s">
        <v>64</v>
      </c>
      <c r="L34" s="82">
        <v>0</v>
      </c>
      <c r="M34" s="192">
        <v>0</v>
      </c>
      <c r="N34" s="192">
        <f t="shared" si="12"/>
        <v>0</v>
      </c>
      <c r="O34" s="81">
        <v>1.1000000000000001</v>
      </c>
      <c r="P34" s="192">
        <f t="shared" si="13"/>
        <v>0</v>
      </c>
      <c r="Q34" s="140"/>
      <c r="R34" s="121" t="s">
        <v>64</v>
      </c>
      <c r="S34" s="36">
        <f t="shared" si="14"/>
        <v>0</v>
      </c>
      <c r="T34" s="35">
        <v>1000</v>
      </c>
      <c r="U34" s="35">
        <f t="shared" si="15"/>
        <v>0</v>
      </c>
      <c r="V34" s="34">
        <f>D9</f>
        <v>1.1000000000000001</v>
      </c>
      <c r="W34" s="193">
        <f t="shared" si="16"/>
        <v>0</v>
      </c>
      <c r="X34" s="36"/>
      <c r="Y34" s="164"/>
    </row>
    <row r="35" spans="2:25" ht="15" customHeight="1">
      <c r="B35" s="3" t="s">
        <v>65</v>
      </c>
      <c r="C35" s="1" t="s">
        <v>66</v>
      </c>
      <c r="D35" s="179" t="s">
        <v>67</v>
      </c>
      <c r="E35" s="36">
        <v>0</v>
      </c>
      <c r="F35" s="191">
        <v>0</v>
      </c>
      <c r="G35" s="191">
        <f t="shared" si="9"/>
        <v>0</v>
      </c>
      <c r="H35" s="34">
        <v>1</v>
      </c>
      <c r="I35" s="191">
        <f t="shared" si="11"/>
        <v>0</v>
      </c>
      <c r="J35" s="35"/>
      <c r="K35" s="182" t="s">
        <v>67</v>
      </c>
      <c r="L35" s="82">
        <v>0</v>
      </c>
      <c r="M35" s="192">
        <v>0</v>
      </c>
      <c r="N35" s="192">
        <f t="shared" si="12"/>
        <v>0</v>
      </c>
      <c r="O35" s="81">
        <v>1.1000000000000001</v>
      </c>
      <c r="P35" s="192">
        <f t="shared" si="13"/>
        <v>0</v>
      </c>
      <c r="Q35" s="140"/>
      <c r="R35" s="121" t="s">
        <v>64</v>
      </c>
      <c r="S35" s="36">
        <f t="shared" si="14"/>
        <v>0</v>
      </c>
      <c r="T35" s="35">
        <v>0</v>
      </c>
      <c r="U35" s="35">
        <f t="shared" si="15"/>
        <v>0</v>
      </c>
      <c r="V35" s="34">
        <f>D9</f>
        <v>1.1000000000000001</v>
      </c>
      <c r="W35" s="193">
        <f t="shared" si="16"/>
        <v>0</v>
      </c>
      <c r="X35" s="36"/>
      <c r="Y35" s="164"/>
    </row>
    <row r="36" spans="2:25" ht="15" customHeight="1">
      <c r="B36" s="3" t="s">
        <v>68</v>
      </c>
      <c r="C36" s="32" t="s">
        <v>69</v>
      </c>
      <c r="D36" s="33" t="s">
        <v>64</v>
      </c>
      <c r="E36" s="36">
        <v>0</v>
      </c>
      <c r="F36" s="191">
        <v>0</v>
      </c>
      <c r="G36" s="191">
        <f t="shared" si="9"/>
        <v>0</v>
      </c>
      <c r="H36" s="34">
        <v>1</v>
      </c>
      <c r="I36" s="191">
        <f t="shared" si="11"/>
        <v>0</v>
      </c>
      <c r="J36" s="35"/>
      <c r="K36" s="80" t="s">
        <v>64</v>
      </c>
      <c r="L36" s="82">
        <v>0</v>
      </c>
      <c r="M36" s="192">
        <v>0</v>
      </c>
      <c r="N36" s="192">
        <f t="shared" si="12"/>
        <v>0</v>
      </c>
      <c r="O36" s="81">
        <v>1.1000000000000001</v>
      </c>
      <c r="P36" s="192">
        <f t="shared" si="13"/>
        <v>0</v>
      </c>
      <c r="Q36" s="140"/>
      <c r="R36" s="121" t="s">
        <v>64</v>
      </c>
      <c r="S36" s="36">
        <f t="shared" si="14"/>
        <v>0</v>
      </c>
      <c r="T36" s="35">
        <v>0</v>
      </c>
      <c r="U36" s="35">
        <f t="shared" si="15"/>
        <v>0</v>
      </c>
      <c r="V36" s="34">
        <f>D9</f>
        <v>1.1000000000000001</v>
      </c>
      <c r="W36" s="193">
        <f t="shared" si="16"/>
        <v>0</v>
      </c>
      <c r="X36" s="36"/>
      <c r="Y36" s="164"/>
    </row>
    <row r="37" spans="2:25" ht="15" customHeight="1">
      <c r="B37" s="7" t="s">
        <v>70</v>
      </c>
      <c r="C37" s="32" t="s">
        <v>71</v>
      </c>
      <c r="D37" s="33" t="s">
        <v>64</v>
      </c>
      <c r="E37" s="36">
        <v>0</v>
      </c>
      <c r="F37" s="191">
        <v>0</v>
      </c>
      <c r="G37" s="191">
        <f t="shared" si="9"/>
        <v>0</v>
      </c>
      <c r="H37" s="34">
        <v>1</v>
      </c>
      <c r="I37" s="191">
        <f t="shared" si="11"/>
        <v>0</v>
      </c>
      <c r="J37" s="35"/>
      <c r="K37" s="80" t="s">
        <v>64</v>
      </c>
      <c r="L37" s="82">
        <v>0</v>
      </c>
      <c r="M37" s="192">
        <v>0</v>
      </c>
      <c r="N37" s="192">
        <f t="shared" si="12"/>
        <v>0</v>
      </c>
      <c r="O37" s="81">
        <v>1.1000000000000001</v>
      </c>
      <c r="P37" s="192">
        <f t="shared" si="13"/>
        <v>0</v>
      </c>
      <c r="Q37" s="140"/>
      <c r="R37" s="121" t="s">
        <v>64</v>
      </c>
      <c r="S37" s="36">
        <f t="shared" si="14"/>
        <v>0</v>
      </c>
      <c r="T37" s="35">
        <v>0</v>
      </c>
      <c r="U37" s="35">
        <f t="shared" si="15"/>
        <v>0</v>
      </c>
      <c r="V37" s="34">
        <f>D9</f>
        <v>1.1000000000000001</v>
      </c>
      <c r="W37" s="193">
        <f t="shared" si="16"/>
        <v>0</v>
      </c>
      <c r="X37" s="36"/>
      <c r="Y37" s="164"/>
    </row>
    <row r="38" spans="2:25" ht="15" customHeight="1">
      <c r="B38" s="3" t="s">
        <v>72</v>
      </c>
      <c r="C38" s="3" t="s">
        <v>73</v>
      </c>
      <c r="D38" s="179" t="s">
        <v>61</v>
      </c>
      <c r="E38" s="36">
        <v>0</v>
      </c>
      <c r="F38" s="191">
        <v>0</v>
      </c>
      <c r="G38" s="191">
        <f t="shared" si="9"/>
        <v>0</v>
      </c>
      <c r="H38" s="34">
        <v>1</v>
      </c>
      <c r="I38" s="191">
        <f t="shared" si="11"/>
        <v>0</v>
      </c>
      <c r="J38" s="35"/>
      <c r="K38" s="182" t="s">
        <v>61</v>
      </c>
      <c r="L38" s="82">
        <v>0</v>
      </c>
      <c r="M38" s="192">
        <v>0</v>
      </c>
      <c r="N38" s="192">
        <f t="shared" si="12"/>
        <v>0</v>
      </c>
      <c r="O38" s="81">
        <v>1.1000000000000001</v>
      </c>
      <c r="P38" s="192">
        <f t="shared" si="13"/>
        <v>0</v>
      </c>
      <c r="Q38" s="140"/>
      <c r="R38" s="121"/>
      <c r="S38" s="36">
        <f t="shared" si="14"/>
        <v>0</v>
      </c>
      <c r="T38" s="35">
        <v>0</v>
      </c>
      <c r="U38" s="35">
        <f t="shared" si="15"/>
        <v>0</v>
      </c>
      <c r="V38" s="34">
        <f>D9</f>
        <v>1.1000000000000001</v>
      </c>
      <c r="W38" s="193">
        <f t="shared" si="16"/>
        <v>0</v>
      </c>
      <c r="X38" s="36"/>
      <c r="Y38" s="164"/>
    </row>
    <row r="39" spans="2:25" ht="15" customHeight="1">
      <c r="B39" s="11" t="s">
        <v>74</v>
      </c>
      <c r="C39" s="32" t="s">
        <v>75</v>
      </c>
      <c r="D39" s="33" t="s">
        <v>76</v>
      </c>
      <c r="E39" s="36">
        <v>0</v>
      </c>
      <c r="F39" s="191">
        <f>(57590*0.45)/9</f>
        <v>2879.5</v>
      </c>
      <c r="G39" s="191">
        <f t="shared" si="9"/>
        <v>0</v>
      </c>
      <c r="H39" s="34">
        <v>1</v>
      </c>
      <c r="I39" s="191">
        <f t="shared" si="11"/>
        <v>0</v>
      </c>
      <c r="J39" s="35"/>
      <c r="K39" s="80" t="s">
        <v>64</v>
      </c>
      <c r="L39" s="82">
        <v>0</v>
      </c>
      <c r="M39" s="192">
        <v>0</v>
      </c>
      <c r="N39" s="192">
        <f t="shared" si="12"/>
        <v>0</v>
      </c>
      <c r="O39" s="81">
        <v>1.1000000000000001</v>
      </c>
      <c r="P39" s="192">
        <f t="shared" si="13"/>
        <v>0</v>
      </c>
      <c r="Q39" s="140"/>
      <c r="R39" s="121" t="s">
        <v>77</v>
      </c>
      <c r="S39" s="36">
        <f t="shared" si="14"/>
        <v>0</v>
      </c>
      <c r="T39" s="35">
        <f>55150*0.45</f>
        <v>24817.5</v>
      </c>
      <c r="U39" s="35">
        <f t="shared" si="15"/>
        <v>0</v>
      </c>
      <c r="V39" s="34">
        <f>D9</f>
        <v>1.1000000000000001</v>
      </c>
      <c r="W39" s="193">
        <f t="shared" si="16"/>
        <v>0</v>
      </c>
      <c r="X39" s="37"/>
      <c r="Y39" s="167"/>
    </row>
    <row r="40" spans="2:25" ht="15" customHeight="1">
      <c r="B40" s="11" t="s">
        <v>78</v>
      </c>
      <c r="C40" s="32" t="s">
        <v>79</v>
      </c>
      <c r="D40" s="33"/>
      <c r="E40" s="36">
        <v>0</v>
      </c>
      <c r="F40" s="191">
        <v>0</v>
      </c>
      <c r="G40" s="191">
        <f t="shared" si="9"/>
        <v>0</v>
      </c>
      <c r="H40" s="34">
        <v>1</v>
      </c>
      <c r="I40" s="191">
        <f t="shared" si="11"/>
        <v>0</v>
      </c>
      <c r="J40" s="35"/>
      <c r="K40" s="80"/>
      <c r="L40" s="82">
        <v>0</v>
      </c>
      <c r="M40" s="192">
        <v>0</v>
      </c>
      <c r="N40" s="192">
        <f t="shared" si="12"/>
        <v>0</v>
      </c>
      <c r="O40" s="81">
        <v>1.1000000000000001</v>
      </c>
      <c r="P40" s="192">
        <f t="shared" si="13"/>
        <v>0</v>
      </c>
      <c r="Q40" s="140"/>
      <c r="R40" s="121"/>
      <c r="S40" s="36">
        <f t="shared" si="14"/>
        <v>0</v>
      </c>
      <c r="T40" s="35">
        <v>0</v>
      </c>
      <c r="U40" s="35">
        <f t="shared" si="15"/>
        <v>0</v>
      </c>
      <c r="V40" s="34">
        <f>D9</f>
        <v>1.1000000000000001</v>
      </c>
      <c r="W40" s="193">
        <f t="shared" si="16"/>
        <v>0</v>
      </c>
      <c r="X40" s="63" t="s">
        <v>80</v>
      </c>
      <c r="Y40" s="168" t="s">
        <v>80</v>
      </c>
    </row>
    <row r="41" spans="2:25">
      <c r="B41" s="7"/>
      <c r="C41" s="32"/>
      <c r="D41" s="33"/>
      <c r="E41" s="36"/>
      <c r="F41" s="191"/>
      <c r="G41" s="191"/>
      <c r="H41" s="34"/>
      <c r="I41" s="35"/>
      <c r="J41" s="35"/>
      <c r="K41" s="80"/>
      <c r="L41" s="82"/>
      <c r="M41" s="192"/>
      <c r="N41" s="192"/>
      <c r="O41" s="81"/>
      <c r="P41" s="192"/>
      <c r="Q41" s="194"/>
      <c r="R41" s="195"/>
      <c r="S41" s="191"/>
      <c r="T41" s="191"/>
      <c r="U41" s="191"/>
      <c r="V41" s="191"/>
      <c r="W41" s="193"/>
      <c r="X41" s="37"/>
      <c r="Y41" s="167"/>
    </row>
    <row r="42" spans="2:25" s="2" customFormat="1" ht="15" customHeight="1">
      <c r="B42" s="6"/>
      <c r="C42" s="6" t="s">
        <v>81</v>
      </c>
      <c r="D42" s="13"/>
      <c r="E42" s="13"/>
      <c r="F42" s="14"/>
      <c r="G42" s="205">
        <f>SUM(G32:G41)</f>
        <v>0</v>
      </c>
      <c r="H42" s="15"/>
      <c r="I42" s="205">
        <f>SUM(I32:I41)</f>
        <v>0</v>
      </c>
      <c r="J42" s="14"/>
      <c r="K42" s="55"/>
      <c r="L42" s="55"/>
      <c r="M42" s="56"/>
      <c r="N42" s="198">
        <f>SUM(N32:N41)</f>
        <v>0</v>
      </c>
      <c r="O42" s="57"/>
      <c r="P42" s="198">
        <f>SUM(P32:P41)</f>
        <v>0</v>
      </c>
      <c r="Q42" s="113"/>
      <c r="R42" s="124"/>
      <c r="S42" s="13"/>
      <c r="T42" s="14"/>
      <c r="U42" s="14">
        <f>SUM(U32:U41)</f>
        <v>0</v>
      </c>
      <c r="V42" s="15"/>
      <c r="W42" s="206">
        <f>SUM(W32:W41)</f>
        <v>0</v>
      </c>
      <c r="X42" s="13"/>
      <c r="Y42" s="68"/>
    </row>
    <row r="43" spans="2:25" s="2" customFormat="1" ht="15" customHeight="1">
      <c r="C43" s="58"/>
      <c r="D43" s="59"/>
      <c r="E43" s="59"/>
      <c r="F43" s="60"/>
      <c r="G43" s="60"/>
      <c r="H43" s="61"/>
      <c r="I43" s="60"/>
      <c r="J43" s="60"/>
      <c r="K43" s="87"/>
      <c r="L43" s="87"/>
      <c r="M43" s="74"/>
      <c r="N43" s="203"/>
      <c r="O43" s="88"/>
      <c r="P43" s="74"/>
      <c r="Q43" s="138"/>
      <c r="R43" s="125"/>
      <c r="S43" s="59"/>
      <c r="T43" s="60"/>
      <c r="U43" s="60"/>
      <c r="V43" s="61"/>
      <c r="W43" s="112"/>
      <c r="X43" s="59"/>
      <c r="Y43" s="169"/>
    </row>
    <row r="44" spans="2:25" s="2" customFormat="1" ht="15" customHeight="1">
      <c r="B44" s="5"/>
      <c r="C44" s="5" t="s">
        <v>82</v>
      </c>
      <c r="D44" s="55"/>
      <c r="E44" s="55"/>
      <c r="F44" s="56"/>
      <c r="G44" s="198">
        <f>G42+G29+G20</f>
        <v>0</v>
      </c>
      <c r="H44" s="57"/>
      <c r="I44" s="198">
        <f>I42+I29+I20</f>
        <v>0</v>
      </c>
      <c r="J44" s="56"/>
      <c r="K44" s="104"/>
      <c r="L44" s="104"/>
      <c r="M44" s="105"/>
      <c r="N44" s="204">
        <f>N42+N29+N20</f>
        <v>0</v>
      </c>
      <c r="O44" s="106"/>
      <c r="P44" s="204">
        <f>P42+P29+P20</f>
        <v>0</v>
      </c>
      <c r="Q44" s="134"/>
      <c r="R44" s="126"/>
      <c r="S44" s="55"/>
      <c r="T44" s="56"/>
      <c r="U44" s="56">
        <f>U42+U29+U20</f>
        <v>0</v>
      </c>
      <c r="V44" s="57"/>
      <c r="W44" s="207">
        <f>W42+W29+W20</f>
        <v>0</v>
      </c>
      <c r="X44" s="55"/>
      <c r="Y44" s="172"/>
    </row>
    <row r="45" spans="2:25" s="2" customFormat="1" ht="15" customHeight="1">
      <c r="D45" s="16"/>
      <c r="E45" s="16"/>
      <c r="F45" s="46"/>
      <c r="G45" s="46"/>
      <c r="H45" s="47"/>
      <c r="I45" s="46"/>
      <c r="J45" s="46"/>
      <c r="K45" s="89"/>
      <c r="L45" s="89"/>
      <c r="M45" s="75"/>
      <c r="N45" s="75"/>
      <c r="O45" s="90"/>
      <c r="P45" s="75"/>
      <c r="Q45" s="137"/>
      <c r="R45" s="127"/>
      <c r="S45" s="16"/>
      <c r="T45" s="46"/>
      <c r="U45" s="46"/>
      <c r="V45" s="47"/>
      <c r="W45" s="114"/>
      <c r="X45" s="16"/>
      <c r="Y45" s="170"/>
    </row>
    <row r="46" spans="2:25" s="1" customFormat="1">
      <c r="B46" s="26" t="s">
        <v>83</v>
      </c>
      <c r="C46" s="48"/>
      <c r="D46" s="28"/>
      <c r="E46" s="28" t="s">
        <v>84</v>
      </c>
      <c r="F46" s="28" t="s">
        <v>85</v>
      </c>
      <c r="G46" s="28"/>
      <c r="H46" s="28"/>
      <c r="I46" s="28"/>
      <c r="J46" s="28"/>
      <c r="K46" s="103"/>
      <c r="L46" s="103"/>
      <c r="M46" s="103"/>
      <c r="N46" s="103"/>
      <c r="O46" s="103"/>
      <c r="P46" s="103"/>
      <c r="Q46" s="135"/>
      <c r="R46" s="128"/>
      <c r="S46" s="28"/>
      <c r="T46" s="28"/>
      <c r="U46" s="28"/>
      <c r="V46" s="28"/>
      <c r="W46" s="115"/>
      <c r="X46" s="28"/>
      <c r="Y46" s="174"/>
    </row>
    <row r="47" spans="2:25" s="1" customFormat="1" ht="6" customHeight="1">
      <c r="B47" s="12"/>
      <c r="C47" s="39"/>
      <c r="D47" s="40"/>
      <c r="F47" s="40"/>
      <c r="H47" s="40"/>
      <c r="I47" s="40"/>
      <c r="J47" s="40"/>
      <c r="K47" s="65"/>
      <c r="L47" s="25"/>
      <c r="M47" s="65"/>
      <c r="N47" s="25"/>
      <c r="O47" s="65"/>
      <c r="P47" s="65"/>
      <c r="Q47" s="136"/>
      <c r="R47" s="119"/>
      <c r="T47" s="40"/>
      <c r="V47" s="40"/>
      <c r="W47" s="109"/>
      <c r="X47" s="41"/>
      <c r="Y47" s="162"/>
    </row>
    <row r="48" spans="2:25" s="32" customFormat="1">
      <c r="B48" s="62" t="s">
        <v>24</v>
      </c>
      <c r="C48" s="12" t="s">
        <v>86</v>
      </c>
      <c r="D48" s="32" t="s">
        <v>87</v>
      </c>
      <c r="E48" s="215">
        <f>G44-(G33+G38+G39)+(IF(G33&lt;25001,G33,25000))</f>
        <v>0</v>
      </c>
      <c r="F48" s="64">
        <v>0.59</v>
      </c>
      <c r="G48" s="196">
        <f>E48*F48</f>
        <v>0</v>
      </c>
      <c r="H48" s="53">
        <v>1</v>
      </c>
      <c r="I48" s="196">
        <f>G48*H48</f>
        <v>0</v>
      </c>
      <c r="J48" s="52"/>
      <c r="K48" s="91"/>
      <c r="L48" s="92"/>
      <c r="M48" s="93"/>
      <c r="N48" s="200">
        <v>0</v>
      </c>
      <c r="O48" s="150">
        <f>D9</f>
        <v>1.1000000000000001</v>
      </c>
      <c r="P48" s="200">
        <f>N48*O48</f>
        <v>0</v>
      </c>
      <c r="Q48" s="189"/>
      <c r="R48" s="129"/>
      <c r="S48" s="52"/>
      <c r="U48" s="52">
        <f>G48+N48</f>
        <v>0</v>
      </c>
      <c r="V48" s="34">
        <f>D9</f>
        <v>1.1000000000000001</v>
      </c>
      <c r="W48" s="208">
        <f>I48+P48</f>
        <v>0</v>
      </c>
      <c r="X48" s="37"/>
      <c r="Y48" s="167"/>
    </row>
    <row r="49" spans="2:25" s="2" customFormat="1" ht="15" customHeight="1">
      <c r="D49" s="16"/>
      <c r="E49" s="16"/>
      <c r="F49" s="46"/>
      <c r="G49" s="197"/>
      <c r="H49" s="47"/>
      <c r="I49" s="197"/>
      <c r="J49" s="46"/>
      <c r="K49" s="89"/>
      <c r="L49" s="89"/>
      <c r="M49" s="75"/>
      <c r="N49" s="201"/>
      <c r="O49" s="153"/>
      <c r="P49" s="201"/>
      <c r="Q49" s="137"/>
      <c r="R49" s="127"/>
      <c r="S49" s="16"/>
      <c r="T49" s="46"/>
      <c r="U49" s="46"/>
      <c r="V49" s="47"/>
      <c r="W49" s="209"/>
      <c r="X49" s="16"/>
      <c r="Y49" s="170"/>
    </row>
    <row r="50" spans="2:25" s="2" customFormat="1" ht="15" customHeight="1">
      <c r="B50" s="5"/>
      <c r="C50" s="5" t="s">
        <v>88</v>
      </c>
      <c r="D50" s="55"/>
      <c r="E50" s="55"/>
      <c r="F50" s="56"/>
      <c r="G50" s="198">
        <f>SUM(G48:G49)</f>
        <v>0</v>
      </c>
      <c r="H50" s="57"/>
      <c r="I50" s="198">
        <f>SUM(I48:I49)</f>
        <v>0</v>
      </c>
      <c r="J50" s="56"/>
      <c r="K50" s="104"/>
      <c r="L50" s="104"/>
      <c r="M50" s="105"/>
      <c r="N50" s="202">
        <f>SUM(N47:N49)</f>
        <v>0</v>
      </c>
      <c r="O50" s="173"/>
      <c r="P50" s="202">
        <f>SUM(P48:P49)</f>
        <v>0</v>
      </c>
      <c r="Q50" s="134"/>
      <c r="R50" s="126"/>
      <c r="S50" s="55"/>
      <c r="T50" s="56"/>
      <c r="U50" s="56">
        <f>SUM(U47:U49)</f>
        <v>0</v>
      </c>
      <c r="V50" s="57"/>
      <c r="W50" s="207">
        <f>SUM(W48:W49)</f>
        <v>0</v>
      </c>
      <c r="X50" s="55"/>
      <c r="Y50" s="172"/>
    </row>
    <row r="51" spans="2:25" s="32" customFormat="1">
      <c r="C51" s="12"/>
      <c r="F51" s="52"/>
      <c r="G51" s="52"/>
      <c r="H51" s="53"/>
      <c r="I51" s="54"/>
      <c r="J51" s="54"/>
      <c r="K51" s="91"/>
      <c r="L51" s="91"/>
      <c r="M51" s="92"/>
      <c r="N51" s="92"/>
      <c r="O51" s="94"/>
      <c r="P51" s="76"/>
      <c r="Q51" s="185"/>
      <c r="R51" s="129"/>
      <c r="T51" s="52"/>
      <c r="U51" s="52"/>
      <c r="V51" s="53"/>
      <c r="W51" s="116"/>
      <c r="X51" s="37"/>
      <c r="Y51" s="167"/>
    </row>
    <row r="52" spans="2:25" s="2" customFormat="1" ht="17.100000000000001" thickBot="1">
      <c r="B52" s="8"/>
      <c r="C52" s="8" t="s">
        <v>89</v>
      </c>
      <c r="D52" s="8"/>
      <c r="E52" s="8"/>
      <c r="F52" s="143" t="s">
        <v>11</v>
      </c>
      <c r="G52" s="199">
        <f>G44+G50</f>
        <v>0</v>
      </c>
      <c r="H52" s="146"/>
      <c r="I52" s="199">
        <f>I44+I50</f>
        <v>0</v>
      </c>
      <c r="J52" s="9"/>
      <c r="K52" s="8"/>
      <c r="L52" s="8"/>
      <c r="M52" s="176" t="s">
        <v>12</v>
      </c>
      <c r="N52" s="199">
        <f>N44+N50</f>
        <v>0</v>
      </c>
      <c r="O52" s="10"/>
      <c r="P52" s="199">
        <f>P44+P50</f>
        <v>0</v>
      </c>
      <c r="Q52" s="177"/>
      <c r="R52" s="130"/>
      <c r="S52" s="8"/>
      <c r="T52" s="142" t="s">
        <v>13</v>
      </c>
      <c r="U52" s="146">
        <f>U44+U50</f>
        <v>0</v>
      </c>
      <c r="V52" s="146"/>
      <c r="W52" s="210">
        <f>W44+W50</f>
        <v>0</v>
      </c>
      <c r="X52" s="51"/>
      <c r="Y52" s="69"/>
    </row>
    <row r="53" spans="2:25" ht="17.100000000000001" thickTop="1"/>
    <row r="54" spans="2:25" ht="46.5" customHeight="1">
      <c r="B54" s="238" t="s">
        <v>90</v>
      </c>
      <c r="C54" s="238"/>
      <c r="D54" s="238"/>
      <c r="E54" s="238"/>
      <c r="F54" s="238"/>
      <c r="G54" s="238"/>
      <c r="H54" s="238"/>
      <c r="I54" s="238"/>
      <c r="J54" s="238"/>
      <c r="K54" s="238"/>
      <c r="L54" s="238"/>
      <c r="M54" s="238"/>
      <c r="N54" s="238"/>
    </row>
    <row r="55" spans="2:25">
      <c r="B55" s="32" t="s">
        <v>91</v>
      </c>
      <c r="C55" s="4"/>
    </row>
    <row r="56" spans="2:25">
      <c r="B56" s="32" t="s">
        <v>92</v>
      </c>
    </row>
    <row r="57" spans="2:25">
      <c r="B57" s="21"/>
    </row>
  </sheetData>
  <mergeCells count="7">
    <mergeCell ref="B54:N54"/>
    <mergeCell ref="D8:I8"/>
    <mergeCell ref="X10:Y10"/>
    <mergeCell ref="X11:Y11"/>
    <mergeCell ref="D10:I10"/>
    <mergeCell ref="K10:P10"/>
    <mergeCell ref="R10:W10"/>
  </mergeCells>
  <pageMargins left="0.7" right="0.7" top="0.75" bottom="0.75" header="0.3" footer="0.3"/>
  <pageSetup paperSize="9" scale="72" orientation="landscape" r:id="rId1"/>
  <ignoredErrors>
    <ignoredError sqref="A48:B48 B31 B22 B15" numberStoredAsText="1"/>
    <ignoredError sqref="V32:V39 V16:V18 V4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5E68C-9042-0B47-BC43-9030C70F78CA}">
  <sheetPr>
    <tabColor rgb="FF00B050"/>
    <pageSetUpPr fitToPage="1"/>
  </sheetPr>
  <dimension ref="B2:Y57"/>
  <sheetViews>
    <sheetView showGridLines="0" topLeftCell="A11" zoomScale="80" zoomScaleNormal="80" workbookViewId="0">
      <selection activeCell="C22" sqref="C22"/>
    </sheetView>
  </sheetViews>
  <sheetFormatPr defaultColWidth="10.5" defaultRowHeight="15.95"/>
  <cols>
    <col min="1" max="1" width="9" style="3" customWidth="1"/>
    <col min="2" max="2" width="5" style="3" customWidth="1"/>
    <col min="3" max="3" width="51.5" style="3" customWidth="1"/>
    <col min="4" max="4" width="24.5" style="3" customWidth="1"/>
    <col min="5" max="5" width="11" style="3" customWidth="1"/>
    <col min="6" max="6" width="10.5" style="3" customWidth="1"/>
    <col min="7" max="7" width="13.875" style="3" customWidth="1"/>
    <col min="8" max="8" width="11.875" style="3" customWidth="1"/>
    <col min="9" max="9" width="13.5" style="3" customWidth="1"/>
    <col min="10" max="10" width="1" style="3" customWidth="1"/>
    <col min="11" max="11" width="25" style="3" customWidth="1"/>
    <col min="12" max="13" width="10" style="3" customWidth="1"/>
    <col min="14" max="14" width="12" style="3" customWidth="1"/>
    <col min="15" max="15" width="11.875" style="3" customWidth="1"/>
    <col min="16" max="16" width="13" style="3" customWidth="1"/>
    <col min="17" max="17" width="1" style="3" customWidth="1"/>
    <col min="18" max="18" width="13" style="3" hidden="1" customWidth="1"/>
    <col min="19" max="19" width="10" style="3" hidden="1" customWidth="1"/>
    <col min="20" max="20" width="9.5" style="3" hidden="1" customWidth="1"/>
    <col min="21" max="21" width="12" style="3" hidden="1" customWidth="1"/>
    <col min="22" max="22" width="11.875" style="3" hidden="1" customWidth="1"/>
    <col min="23" max="23" width="13.375" style="3" customWidth="1"/>
    <col min="24" max="25" width="31.375" style="3" customWidth="1"/>
    <col min="26" max="16384" width="10.5" style="3"/>
  </cols>
  <sheetData>
    <row r="2" spans="2:25">
      <c r="C2" s="2" t="s">
        <v>0</v>
      </c>
      <c r="E2" s="19"/>
      <c r="M2" s="2"/>
    </row>
    <row r="3" spans="2:25">
      <c r="C3" s="2" t="s">
        <v>93</v>
      </c>
    </row>
    <row r="4" spans="2:25">
      <c r="C4" s="2"/>
    </row>
    <row r="5" spans="2:25">
      <c r="C5" s="2" t="s">
        <v>2</v>
      </c>
      <c r="D5" s="11" t="s">
        <v>3</v>
      </c>
      <c r="E5" s="11"/>
      <c r="F5" s="11"/>
      <c r="G5" s="11"/>
      <c r="H5" s="11"/>
      <c r="I5" s="11"/>
      <c r="J5" s="11"/>
      <c r="Q5" s="11"/>
    </row>
    <row r="6" spans="2:25">
      <c r="C6" s="2" t="s">
        <v>4</v>
      </c>
      <c r="D6" s="18" t="s">
        <v>5</v>
      </c>
      <c r="E6" s="11"/>
      <c r="F6" s="11"/>
      <c r="G6" s="11"/>
      <c r="H6" s="11"/>
      <c r="I6" s="11"/>
      <c r="J6" s="11"/>
      <c r="Q6" s="11"/>
    </row>
    <row r="7" spans="2:25">
      <c r="C7" s="2" t="s">
        <v>6</v>
      </c>
      <c r="D7" s="18" t="s">
        <v>7</v>
      </c>
      <c r="E7" s="11"/>
      <c r="F7" s="11"/>
      <c r="G7" s="11"/>
      <c r="H7" s="11"/>
      <c r="I7" s="11"/>
      <c r="J7" s="11"/>
      <c r="Q7" s="11"/>
    </row>
    <row r="8" spans="2:25" ht="75" customHeight="1">
      <c r="C8" s="20" t="s">
        <v>8</v>
      </c>
      <c r="D8" s="239" t="s">
        <v>9</v>
      </c>
      <c r="E8" s="240"/>
      <c r="F8" s="240"/>
      <c r="G8" s="240"/>
      <c r="H8" s="240"/>
      <c r="I8" s="240"/>
      <c r="J8" s="22"/>
      <c r="Q8" s="22"/>
    </row>
    <row r="9" spans="2:25" ht="17.100000000000001" thickBot="1">
      <c r="C9" s="12" t="s">
        <v>10</v>
      </c>
      <c r="D9" s="186">
        <v>1.1000000000000001</v>
      </c>
      <c r="E9" s="11"/>
      <c r="F9" s="11"/>
      <c r="G9" s="11"/>
      <c r="H9" s="11"/>
      <c r="I9" s="11"/>
      <c r="J9" s="11"/>
      <c r="Q9" s="11"/>
    </row>
    <row r="10" spans="2:25" ht="15.75" customHeight="1">
      <c r="D10" s="244" t="s">
        <v>11</v>
      </c>
      <c r="E10" s="244"/>
      <c r="F10" s="244"/>
      <c r="G10" s="244"/>
      <c r="H10" s="244"/>
      <c r="I10" s="244"/>
      <c r="J10" s="187"/>
      <c r="K10" s="245" t="s">
        <v>12</v>
      </c>
      <c r="L10" s="245"/>
      <c r="M10" s="245"/>
      <c r="N10" s="245"/>
      <c r="O10" s="245"/>
      <c r="P10" s="245"/>
      <c r="Q10" s="188"/>
      <c r="R10" s="246" t="s">
        <v>13</v>
      </c>
      <c r="S10" s="247"/>
      <c r="T10" s="247"/>
      <c r="U10" s="247"/>
      <c r="V10" s="247"/>
      <c r="W10" s="248"/>
      <c r="X10" s="241"/>
      <c r="Y10" s="241"/>
    </row>
    <row r="11" spans="2:25" ht="59.25" customHeight="1">
      <c r="B11" s="17"/>
      <c r="C11" s="95" t="s">
        <v>14</v>
      </c>
      <c r="D11" s="96" t="s">
        <v>15</v>
      </c>
      <c r="E11" s="97" t="s">
        <v>16</v>
      </c>
      <c r="F11" s="97" t="s">
        <v>17</v>
      </c>
      <c r="G11" s="98" t="s">
        <v>18</v>
      </c>
      <c r="H11" s="97" t="s">
        <v>19</v>
      </c>
      <c r="I11" s="99" t="s">
        <v>20</v>
      </c>
      <c r="J11" s="38"/>
      <c r="K11" s="100" t="s">
        <v>15</v>
      </c>
      <c r="L11" s="101" t="s">
        <v>16</v>
      </c>
      <c r="M11" s="101" t="s">
        <v>17</v>
      </c>
      <c r="N11" s="102" t="s">
        <v>18</v>
      </c>
      <c r="O11" s="101" t="s">
        <v>21</v>
      </c>
      <c r="P11" s="131" t="s">
        <v>20</v>
      </c>
      <c r="Q11" s="132"/>
      <c r="R11" s="144" t="s">
        <v>15</v>
      </c>
      <c r="S11" s="97" t="s">
        <v>16</v>
      </c>
      <c r="T11" s="97" t="s">
        <v>17</v>
      </c>
      <c r="U11" s="98" t="s">
        <v>18</v>
      </c>
      <c r="V11" s="97" t="s">
        <v>21</v>
      </c>
      <c r="W11" s="145" t="s">
        <v>20</v>
      </c>
      <c r="X11" s="242" t="s">
        <v>22</v>
      </c>
      <c r="Y11" s="243"/>
    </row>
    <row r="12" spans="2:25" ht="15" customHeight="1">
      <c r="B12" s="42"/>
      <c r="C12" s="42"/>
      <c r="D12" s="43"/>
      <c r="E12" s="44"/>
      <c r="F12" s="44"/>
      <c r="G12" s="45"/>
      <c r="H12" s="44"/>
      <c r="I12" s="44"/>
      <c r="J12" s="44"/>
      <c r="K12" s="77"/>
      <c r="L12" s="70"/>
      <c r="M12" s="70"/>
      <c r="N12" s="78"/>
      <c r="O12" s="70"/>
      <c r="P12" s="70"/>
      <c r="Q12" s="141"/>
      <c r="R12" s="117"/>
      <c r="S12" s="44"/>
      <c r="T12" s="44"/>
      <c r="U12" s="45"/>
      <c r="V12" s="44"/>
      <c r="W12" s="107"/>
      <c r="X12" s="147" t="s">
        <v>11</v>
      </c>
      <c r="Y12" s="161" t="s">
        <v>12</v>
      </c>
    </row>
    <row r="13" spans="2:25" s="1" customFormat="1">
      <c r="B13" s="26" t="s">
        <v>23</v>
      </c>
      <c r="C13" s="23"/>
      <c r="D13" s="24"/>
      <c r="E13" s="24"/>
      <c r="F13" s="24"/>
      <c r="G13" s="24"/>
      <c r="H13" s="24"/>
      <c r="I13" s="24"/>
      <c r="J13" s="24"/>
      <c r="K13" s="66"/>
      <c r="L13" s="66"/>
      <c r="M13" s="66"/>
      <c r="N13" s="66"/>
      <c r="O13" s="66"/>
      <c r="P13" s="66"/>
      <c r="Q13" s="133"/>
      <c r="R13" s="118"/>
      <c r="S13" s="24"/>
      <c r="T13" s="24"/>
      <c r="U13" s="24"/>
      <c r="V13" s="24"/>
      <c r="W13" s="108"/>
      <c r="X13" s="67"/>
      <c r="Y13" s="171"/>
    </row>
    <row r="14" spans="2:25" s="1" customFormat="1" ht="6" customHeight="1">
      <c r="B14" s="12"/>
      <c r="C14" s="39"/>
      <c r="D14" s="40"/>
      <c r="E14" s="40"/>
      <c r="F14" s="40"/>
      <c r="G14" s="40"/>
      <c r="H14" s="40"/>
      <c r="I14" s="40"/>
      <c r="J14" s="40"/>
      <c r="K14" s="65"/>
      <c r="L14" s="65"/>
      <c r="M14" s="65"/>
      <c r="N14" s="65"/>
      <c r="O14" s="65"/>
      <c r="P14" s="65"/>
      <c r="Q14" s="136"/>
      <c r="R14" s="119"/>
      <c r="S14" s="40"/>
      <c r="T14" s="40"/>
      <c r="U14" s="40"/>
      <c r="V14" s="40"/>
      <c r="W14" s="109"/>
      <c r="X14" s="41"/>
      <c r="Y14" s="162"/>
    </row>
    <row r="15" spans="2:25" ht="33.950000000000003">
      <c r="B15" s="2" t="s">
        <v>24</v>
      </c>
      <c r="C15" s="12" t="s">
        <v>25</v>
      </c>
      <c r="D15" s="30"/>
      <c r="E15" s="30"/>
      <c r="F15" s="30"/>
      <c r="G15" s="30"/>
      <c r="H15" s="31"/>
      <c r="I15" s="31"/>
      <c r="J15" s="31"/>
      <c r="K15" s="79"/>
      <c r="L15" s="79"/>
      <c r="M15" s="79"/>
      <c r="N15" s="79"/>
      <c r="O15" s="71"/>
      <c r="P15" s="71"/>
      <c r="Q15" s="139"/>
      <c r="R15" s="120"/>
      <c r="S15" s="30"/>
      <c r="T15" s="30"/>
      <c r="U15" s="30"/>
      <c r="V15" s="31"/>
      <c r="W15" s="110"/>
      <c r="X15" s="148" t="s">
        <v>26</v>
      </c>
      <c r="Y15" s="163"/>
    </row>
    <row r="16" spans="2:25">
      <c r="B16" s="3" t="s">
        <v>27</v>
      </c>
      <c r="C16" s="32" t="s">
        <v>28</v>
      </c>
      <c r="D16" s="33" t="s">
        <v>29</v>
      </c>
      <c r="E16" s="36">
        <v>0</v>
      </c>
      <c r="F16" s="216">
        <v>0</v>
      </c>
      <c r="G16" s="191">
        <f>E16*F16</f>
        <v>0</v>
      </c>
      <c r="H16" s="34">
        <v>1</v>
      </c>
      <c r="I16" s="191">
        <f>G16*H16</f>
        <v>0</v>
      </c>
      <c r="J16" s="35"/>
      <c r="K16" s="80" t="s">
        <v>29</v>
      </c>
      <c r="L16" s="82">
        <v>0</v>
      </c>
      <c r="M16" s="213">
        <v>0</v>
      </c>
      <c r="N16" s="192">
        <f>L16*M16</f>
        <v>0</v>
      </c>
      <c r="O16" s="81">
        <v>1.1000000000000001</v>
      </c>
      <c r="P16" s="192">
        <f>N16*O16</f>
        <v>0</v>
      </c>
      <c r="Q16" s="194"/>
      <c r="R16" s="195" t="s">
        <v>29</v>
      </c>
      <c r="S16" s="191">
        <f>E16+L16</f>
        <v>0</v>
      </c>
      <c r="T16" s="217">
        <v>0</v>
      </c>
      <c r="U16" s="191">
        <f t="shared" ref="U16:U17" si="0">S16*T16</f>
        <v>0</v>
      </c>
      <c r="V16" s="191">
        <f>D9</f>
        <v>1.1000000000000001</v>
      </c>
      <c r="W16" s="193">
        <f>I16+P16</f>
        <v>0</v>
      </c>
      <c r="X16" s="36"/>
      <c r="Y16" s="164"/>
    </row>
    <row r="17" spans="2:25">
      <c r="B17" s="3" t="s">
        <v>30</v>
      </c>
      <c r="C17" s="32" t="s">
        <v>31</v>
      </c>
      <c r="D17" s="33" t="s">
        <v>29</v>
      </c>
      <c r="E17" s="36">
        <v>0</v>
      </c>
      <c r="F17" s="216">
        <v>0</v>
      </c>
      <c r="G17" s="191">
        <f>E17*F17</f>
        <v>0</v>
      </c>
      <c r="H17" s="34">
        <v>1</v>
      </c>
      <c r="I17" s="191">
        <f t="shared" ref="I17:I18" si="1">G17*H17</f>
        <v>0</v>
      </c>
      <c r="J17" s="35"/>
      <c r="K17" s="80" t="s">
        <v>29</v>
      </c>
      <c r="L17" s="82">
        <v>0</v>
      </c>
      <c r="M17" s="213">
        <v>0</v>
      </c>
      <c r="N17" s="192">
        <f>L17*M17</f>
        <v>0</v>
      </c>
      <c r="O17" s="81">
        <v>1.1000000000000001</v>
      </c>
      <c r="P17" s="192">
        <f t="shared" ref="P17:P18" si="2">N17*O17</f>
        <v>0</v>
      </c>
      <c r="Q17" s="194"/>
      <c r="R17" s="195" t="s">
        <v>29</v>
      </c>
      <c r="S17" s="191">
        <f t="shared" ref="S17:S18" si="3">E17+L17</f>
        <v>0</v>
      </c>
      <c r="T17" s="217">
        <v>0</v>
      </c>
      <c r="U17" s="191">
        <f t="shared" si="0"/>
        <v>0</v>
      </c>
      <c r="V17" s="191">
        <f>D9</f>
        <v>1.1000000000000001</v>
      </c>
      <c r="W17" s="193">
        <f>I17+P17</f>
        <v>0</v>
      </c>
      <c r="X17" s="49"/>
      <c r="Y17" s="165"/>
    </row>
    <row r="18" spans="2:25">
      <c r="B18" s="3" t="s">
        <v>32</v>
      </c>
      <c r="C18" s="32" t="s">
        <v>33</v>
      </c>
      <c r="D18" s="33" t="s">
        <v>29</v>
      </c>
      <c r="E18" s="36">
        <v>0</v>
      </c>
      <c r="F18" s="216">
        <v>0</v>
      </c>
      <c r="G18" s="191">
        <f>E18*F18</f>
        <v>0</v>
      </c>
      <c r="H18" s="34">
        <v>1</v>
      </c>
      <c r="I18" s="191">
        <f t="shared" si="1"/>
        <v>0</v>
      </c>
      <c r="J18" s="35"/>
      <c r="K18" s="80" t="s">
        <v>29</v>
      </c>
      <c r="L18" s="82">
        <v>0</v>
      </c>
      <c r="M18" s="213">
        <v>0</v>
      </c>
      <c r="N18" s="192">
        <f>L18*M18</f>
        <v>0</v>
      </c>
      <c r="O18" s="81">
        <v>1.1000000000000001</v>
      </c>
      <c r="P18" s="192">
        <f t="shared" si="2"/>
        <v>0</v>
      </c>
      <c r="Q18" s="194"/>
      <c r="R18" s="195" t="s">
        <v>29</v>
      </c>
      <c r="S18" s="191">
        <f t="shared" si="3"/>
        <v>0</v>
      </c>
      <c r="T18" s="217">
        <v>0</v>
      </c>
      <c r="U18" s="191">
        <f>S18*T18</f>
        <v>0</v>
      </c>
      <c r="V18" s="191">
        <f>D9</f>
        <v>1.1000000000000001</v>
      </c>
      <c r="W18" s="193">
        <f>I18+P18</f>
        <v>0</v>
      </c>
      <c r="X18" s="49"/>
      <c r="Y18" s="165"/>
    </row>
    <row r="19" spans="2:25">
      <c r="C19" s="32"/>
      <c r="D19" s="33"/>
      <c r="E19" s="36"/>
      <c r="F19" s="191"/>
      <c r="G19" s="191"/>
      <c r="H19" s="34"/>
      <c r="I19" s="191"/>
      <c r="J19" s="35"/>
      <c r="K19" s="80"/>
      <c r="L19" s="82"/>
      <c r="M19" s="192"/>
      <c r="N19" s="192"/>
      <c r="O19" s="81"/>
      <c r="P19" s="192"/>
      <c r="Q19" s="194"/>
      <c r="R19" s="195"/>
      <c r="S19" s="191"/>
      <c r="T19" s="191"/>
      <c r="U19" s="191"/>
      <c r="V19" s="191"/>
      <c r="W19" s="193"/>
      <c r="X19" s="50"/>
      <c r="Y19" s="166"/>
    </row>
    <row r="20" spans="2:25" s="2" customFormat="1">
      <c r="B20" s="6"/>
      <c r="C20" s="154" t="s">
        <v>34</v>
      </c>
      <c r="D20" s="83"/>
      <c r="E20" s="84"/>
      <c r="F20" s="214"/>
      <c r="G20" s="214">
        <f>SUM(G16:G19)</f>
        <v>0</v>
      </c>
      <c r="H20" s="85"/>
      <c r="I20" s="214">
        <f>SUM(I16:I19)</f>
        <v>0</v>
      </c>
      <c r="J20" s="73"/>
      <c r="K20" s="156"/>
      <c r="L20" s="157"/>
      <c r="M20" s="212"/>
      <c r="N20" s="212">
        <f>SUM(N16:N19)</f>
        <v>0</v>
      </c>
      <c r="O20" s="159"/>
      <c r="P20" s="212">
        <f>SUM(P16:P19)</f>
        <v>0</v>
      </c>
      <c r="Q20" s="218"/>
      <c r="R20" s="219"/>
      <c r="S20" s="214"/>
      <c r="T20" s="214"/>
      <c r="U20" s="214">
        <f>SUM(U16:U19)</f>
        <v>0</v>
      </c>
      <c r="V20" s="214"/>
      <c r="W20" s="211">
        <f>SUM(W16:W19)</f>
        <v>0</v>
      </c>
      <c r="X20" s="84"/>
      <c r="Y20" s="175"/>
    </row>
    <row r="21" spans="2:25">
      <c r="C21" s="32"/>
      <c r="D21" s="33"/>
      <c r="E21" s="36"/>
      <c r="F21" s="35"/>
      <c r="G21" s="35"/>
      <c r="H21" s="34"/>
      <c r="I21" s="35"/>
      <c r="J21" s="35"/>
      <c r="K21" s="80"/>
      <c r="L21" s="82"/>
      <c r="M21" s="72"/>
      <c r="N21" s="72"/>
      <c r="O21" s="81"/>
      <c r="P21" s="72"/>
      <c r="Q21" s="140"/>
      <c r="R21" s="121"/>
      <c r="S21" s="36"/>
      <c r="T21" s="35"/>
      <c r="U21" s="35"/>
      <c r="V21" s="34"/>
      <c r="W21" s="111"/>
      <c r="X21" s="180"/>
      <c r="Y21" s="181"/>
    </row>
    <row r="22" spans="2:25" ht="50.25">
      <c r="B22" s="29" t="s">
        <v>35</v>
      </c>
      <c r="C22" s="249" t="s">
        <v>36</v>
      </c>
      <c r="D22" s="33"/>
      <c r="E22" s="36"/>
      <c r="F22" s="35"/>
      <c r="G22" s="35"/>
      <c r="H22" s="34"/>
      <c r="I22" s="35"/>
      <c r="J22" s="35"/>
      <c r="K22" s="80"/>
      <c r="L22" s="82"/>
      <c r="M22" s="72"/>
      <c r="N22" s="72"/>
      <c r="O22" s="81"/>
      <c r="P22" s="72"/>
      <c r="Q22" s="140"/>
      <c r="R22" s="121"/>
      <c r="S22" s="36"/>
      <c r="T22" s="35"/>
      <c r="U22" s="35"/>
      <c r="V22" s="34"/>
      <c r="W22" s="111"/>
      <c r="X22" s="237" t="s">
        <v>37</v>
      </c>
      <c r="Y22" s="167" t="s">
        <v>38</v>
      </c>
    </row>
    <row r="23" spans="2:25">
      <c r="B23" s="3" t="s">
        <v>39</v>
      </c>
      <c r="C23" s="32" t="s">
        <v>40</v>
      </c>
      <c r="D23" s="33" t="s">
        <v>41</v>
      </c>
      <c r="E23" s="36">
        <v>0</v>
      </c>
      <c r="F23" s="191">
        <v>0</v>
      </c>
      <c r="G23" s="191">
        <f t="shared" ref="G23:G27" si="4">F23*E23</f>
        <v>0</v>
      </c>
      <c r="H23" s="34">
        <v>1</v>
      </c>
      <c r="I23" s="191">
        <f>G23*H23</f>
        <v>0</v>
      </c>
      <c r="J23" s="35"/>
      <c r="K23" s="80" t="s">
        <v>41</v>
      </c>
      <c r="L23" s="82">
        <v>0</v>
      </c>
      <c r="M23" s="192">
        <v>0</v>
      </c>
      <c r="N23" s="192">
        <f>M23*L23</f>
        <v>0</v>
      </c>
      <c r="O23" s="81">
        <v>1.1000000000000001</v>
      </c>
      <c r="P23" s="192">
        <f>N23*O23</f>
        <v>0</v>
      </c>
      <c r="Q23" s="194"/>
      <c r="R23" s="195" t="s">
        <v>41</v>
      </c>
      <c r="S23" s="191">
        <f>E23+L23</f>
        <v>0</v>
      </c>
      <c r="T23" s="191">
        <v>100</v>
      </c>
      <c r="U23" s="191">
        <f>S23*T23</f>
        <v>0</v>
      </c>
      <c r="V23" s="191">
        <f>D9</f>
        <v>1.1000000000000001</v>
      </c>
      <c r="W23" s="193">
        <f>I23+P23</f>
        <v>0</v>
      </c>
      <c r="X23" s="37"/>
      <c r="Y23" s="167"/>
    </row>
    <row r="24" spans="2:25">
      <c r="B24" s="3" t="s">
        <v>42</v>
      </c>
      <c r="C24" s="32" t="s">
        <v>43</v>
      </c>
      <c r="D24" s="27" t="s">
        <v>44</v>
      </c>
      <c r="E24" s="36">
        <v>0</v>
      </c>
      <c r="F24" s="191">
        <v>0</v>
      </c>
      <c r="G24" s="191">
        <f t="shared" si="4"/>
        <v>0</v>
      </c>
      <c r="H24" s="34">
        <v>1</v>
      </c>
      <c r="I24" s="191">
        <f t="shared" ref="I24:I27" si="5">G24*H24</f>
        <v>0</v>
      </c>
      <c r="J24" s="35"/>
      <c r="K24" s="86" t="s">
        <v>44</v>
      </c>
      <c r="L24" s="82">
        <v>0</v>
      </c>
      <c r="M24" s="192">
        <v>0</v>
      </c>
      <c r="N24" s="192">
        <f t="shared" ref="N24:N27" si="6">M24*L24</f>
        <v>0</v>
      </c>
      <c r="O24" s="81">
        <v>1.1000000000000001</v>
      </c>
      <c r="P24" s="192">
        <f t="shared" ref="P24:P27" si="7">N24*O24</f>
        <v>0</v>
      </c>
      <c r="Q24" s="194"/>
      <c r="R24" s="220" t="s">
        <v>44</v>
      </c>
      <c r="S24" s="191">
        <f t="shared" ref="S24:S27" si="8">E24+L24</f>
        <v>0</v>
      </c>
      <c r="T24" s="191">
        <v>0</v>
      </c>
      <c r="U24" s="191">
        <f t="shared" ref="U24:U27" si="9">S24*T24</f>
        <v>0</v>
      </c>
      <c r="V24" s="191">
        <f>D9</f>
        <v>1.1000000000000001</v>
      </c>
      <c r="W24" s="193">
        <f t="shared" ref="W24:W27" si="10">I24+P24</f>
        <v>0</v>
      </c>
      <c r="X24" s="37"/>
      <c r="Y24" s="167"/>
    </row>
    <row r="25" spans="2:25">
      <c r="B25" s="3" t="s">
        <v>5</v>
      </c>
      <c r="C25" s="32" t="s">
        <v>45</v>
      </c>
      <c r="D25" s="33" t="s">
        <v>46</v>
      </c>
      <c r="E25" s="36">
        <v>0</v>
      </c>
      <c r="F25" s="191">
        <v>0</v>
      </c>
      <c r="G25" s="191">
        <f t="shared" si="4"/>
        <v>0</v>
      </c>
      <c r="H25" s="34">
        <v>1</v>
      </c>
      <c r="I25" s="191">
        <f t="shared" si="5"/>
        <v>0</v>
      </c>
      <c r="J25" s="35"/>
      <c r="K25" s="80" t="s">
        <v>46</v>
      </c>
      <c r="L25" s="82">
        <v>0</v>
      </c>
      <c r="M25" s="192">
        <v>0</v>
      </c>
      <c r="N25" s="192">
        <f t="shared" si="6"/>
        <v>0</v>
      </c>
      <c r="O25" s="81">
        <v>1.1000000000000001</v>
      </c>
      <c r="P25" s="192">
        <f t="shared" si="7"/>
        <v>0</v>
      </c>
      <c r="Q25" s="194"/>
      <c r="R25" s="195" t="s">
        <v>46</v>
      </c>
      <c r="S25" s="191">
        <f t="shared" si="8"/>
        <v>0</v>
      </c>
      <c r="T25" s="191">
        <v>0</v>
      </c>
      <c r="U25" s="191">
        <f t="shared" si="9"/>
        <v>0</v>
      </c>
      <c r="V25" s="191">
        <f>D9</f>
        <v>1.1000000000000001</v>
      </c>
      <c r="W25" s="193">
        <f t="shared" si="10"/>
        <v>0</v>
      </c>
      <c r="X25" s="37"/>
      <c r="Y25" s="167"/>
    </row>
    <row r="26" spans="2:25">
      <c r="B26" s="3" t="s">
        <v>47</v>
      </c>
      <c r="C26" s="32" t="s">
        <v>48</v>
      </c>
      <c r="D26" s="33" t="s">
        <v>49</v>
      </c>
      <c r="E26" s="36">
        <v>0</v>
      </c>
      <c r="F26" s="191">
        <v>0</v>
      </c>
      <c r="G26" s="191">
        <f t="shared" si="4"/>
        <v>0</v>
      </c>
      <c r="H26" s="34">
        <v>1</v>
      </c>
      <c r="I26" s="191">
        <f t="shared" si="5"/>
        <v>0</v>
      </c>
      <c r="J26" s="35"/>
      <c r="K26" s="80" t="s">
        <v>49</v>
      </c>
      <c r="L26" s="82">
        <v>0</v>
      </c>
      <c r="M26" s="192">
        <v>0</v>
      </c>
      <c r="N26" s="192">
        <f t="shared" si="6"/>
        <v>0</v>
      </c>
      <c r="O26" s="81">
        <v>1.1000000000000001</v>
      </c>
      <c r="P26" s="192">
        <f t="shared" si="7"/>
        <v>0</v>
      </c>
      <c r="Q26" s="194"/>
      <c r="R26" s="195" t="s">
        <v>49</v>
      </c>
      <c r="S26" s="191">
        <f t="shared" si="8"/>
        <v>0</v>
      </c>
      <c r="T26" s="191">
        <v>0</v>
      </c>
      <c r="U26" s="191">
        <f t="shared" si="9"/>
        <v>0</v>
      </c>
      <c r="V26" s="191">
        <f>D9</f>
        <v>1.1000000000000001</v>
      </c>
      <c r="W26" s="193">
        <f t="shared" si="10"/>
        <v>0</v>
      </c>
      <c r="X26" s="37"/>
      <c r="Y26" s="167"/>
    </row>
    <row r="27" spans="2:25">
      <c r="B27" s="3" t="s">
        <v>50</v>
      </c>
      <c r="C27" s="32" t="s">
        <v>51</v>
      </c>
      <c r="D27" s="33" t="s">
        <v>52</v>
      </c>
      <c r="E27" s="36">
        <v>0</v>
      </c>
      <c r="F27" s="191">
        <v>0</v>
      </c>
      <c r="G27" s="191">
        <f t="shared" si="4"/>
        <v>0</v>
      </c>
      <c r="H27" s="34">
        <v>1</v>
      </c>
      <c r="I27" s="191">
        <f t="shared" si="5"/>
        <v>0</v>
      </c>
      <c r="J27" s="35"/>
      <c r="K27" s="80" t="s">
        <v>52</v>
      </c>
      <c r="L27" s="82">
        <v>0</v>
      </c>
      <c r="M27" s="192">
        <v>0</v>
      </c>
      <c r="N27" s="192">
        <f t="shared" si="6"/>
        <v>0</v>
      </c>
      <c r="O27" s="81">
        <v>1.1000000000000001</v>
      </c>
      <c r="P27" s="192">
        <f t="shared" si="7"/>
        <v>0</v>
      </c>
      <c r="Q27" s="194"/>
      <c r="R27" s="195" t="s">
        <v>52</v>
      </c>
      <c r="S27" s="191">
        <f t="shared" si="8"/>
        <v>0</v>
      </c>
      <c r="T27" s="191">
        <v>0</v>
      </c>
      <c r="U27" s="191">
        <f t="shared" si="9"/>
        <v>0</v>
      </c>
      <c r="V27" s="191">
        <f>D9</f>
        <v>1.1000000000000001</v>
      </c>
      <c r="W27" s="193">
        <f t="shared" si="10"/>
        <v>0</v>
      </c>
      <c r="X27" s="37"/>
      <c r="Y27" s="167"/>
    </row>
    <row r="28" spans="2:25">
      <c r="C28" s="32"/>
      <c r="D28" s="33"/>
      <c r="E28" s="36"/>
      <c r="F28" s="191"/>
      <c r="G28" s="191"/>
      <c r="H28" s="34"/>
      <c r="I28" s="191"/>
      <c r="J28" s="35"/>
      <c r="K28" s="80"/>
      <c r="L28" s="82"/>
      <c r="M28" s="192"/>
      <c r="N28" s="192"/>
      <c r="O28" s="81"/>
      <c r="P28" s="192"/>
      <c r="Q28" s="194"/>
      <c r="R28" s="195"/>
      <c r="S28" s="191"/>
      <c r="T28" s="191"/>
      <c r="U28" s="191"/>
      <c r="V28" s="191"/>
      <c r="W28" s="193"/>
      <c r="X28" s="36"/>
      <c r="Y28" s="164"/>
    </row>
    <row r="29" spans="2:25" s="2" customFormat="1">
      <c r="B29" s="6"/>
      <c r="C29" s="154" t="s">
        <v>53</v>
      </c>
      <c r="D29" s="83"/>
      <c r="E29" s="84"/>
      <c r="F29" s="214"/>
      <c r="G29" s="214">
        <f>SUM(G23:G28)</f>
        <v>0</v>
      </c>
      <c r="H29" s="85"/>
      <c r="I29" s="214">
        <f>SUM(I23:I28)</f>
        <v>0</v>
      </c>
      <c r="J29" s="73"/>
      <c r="K29" s="156"/>
      <c r="L29" s="157"/>
      <c r="M29" s="212"/>
      <c r="N29" s="212">
        <f>SUM(N23:N28)</f>
        <v>0</v>
      </c>
      <c r="O29" s="159"/>
      <c r="P29" s="212">
        <f>SUM(P23:P28)</f>
        <v>0</v>
      </c>
      <c r="Q29" s="218"/>
      <c r="R29" s="219"/>
      <c r="S29" s="214"/>
      <c r="T29" s="214"/>
      <c r="U29" s="214">
        <f>SUM(U23:U28)</f>
        <v>0</v>
      </c>
      <c r="V29" s="214"/>
      <c r="W29" s="211">
        <f>SUM(W23:W28)</f>
        <v>0</v>
      </c>
      <c r="X29" s="84"/>
      <c r="Y29" s="175"/>
    </row>
    <row r="30" spans="2:25">
      <c r="C30" s="32"/>
      <c r="D30" s="33"/>
      <c r="E30" s="36"/>
      <c r="F30" s="35"/>
      <c r="G30" s="35"/>
      <c r="H30" s="34"/>
      <c r="I30" s="35"/>
      <c r="J30" s="35"/>
      <c r="K30" s="80"/>
      <c r="L30" s="82"/>
      <c r="M30" s="72"/>
      <c r="N30" s="72"/>
      <c r="O30" s="81"/>
      <c r="P30" s="72"/>
      <c r="Q30" s="140"/>
      <c r="R30" s="121"/>
      <c r="S30" s="36"/>
      <c r="T30" s="35"/>
      <c r="U30" s="35"/>
      <c r="V30" s="34"/>
      <c r="W30" s="111"/>
      <c r="X30" s="36"/>
      <c r="Y30" s="164"/>
    </row>
    <row r="31" spans="2:25">
      <c r="B31" s="2" t="s">
        <v>54</v>
      </c>
      <c r="C31" s="12" t="s">
        <v>55</v>
      </c>
      <c r="D31" s="33"/>
      <c r="E31" s="36"/>
      <c r="F31" s="35"/>
      <c r="G31" s="35"/>
      <c r="H31" s="34"/>
      <c r="I31" s="35"/>
      <c r="J31" s="35"/>
      <c r="K31" s="80"/>
      <c r="L31" s="82"/>
      <c r="M31" s="72"/>
      <c r="N31" s="72"/>
      <c r="O31" s="81"/>
      <c r="P31" s="72"/>
      <c r="Q31" s="140"/>
      <c r="R31" s="121"/>
      <c r="S31" s="36"/>
      <c r="T31" s="35"/>
      <c r="U31" s="35"/>
      <c r="V31" s="34"/>
      <c r="W31" s="111"/>
      <c r="X31" s="36"/>
      <c r="Y31" s="164"/>
    </row>
    <row r="32" spans="2:25" ht="15" customHeight="1">
      <c r="B32" s="3" t="s">
        <v>56</v>
      </c>
      <c r="C32" s="32" t="s">
        <v>57</v>
      </c>
      <c r="D32" s="33" t="s">
        <v>58</v>
      </c>
      <c r="E32" s="36">
        <v>0</v>
      </c>
      <c r="F32" s="191">
        <v>0</v>
      </c>
      <c r="G32" s="191">
        <f>E32*F32</f>
        <v>0</v>
      </c>
      <c r="H32" s="34">
        <v>1</v>
      </c>
      <c r="I32" s="191">
        <f t="shared" ref="I32:I37" si="11">G32*H32</f>
        <v>0</v>
      </c>
      <c r="J32" s="35"/>
      <c r="K32" s="80" t="s">
        <v>58</v>
      </c>
      <c r="L32" s="82">
        <v>0</v>
      </c>
      <c r="M32" s="192">
        <v>0</v>
      </c>
      <c r="N32" s="192">
        <f>L32*M32</f>
        <v>0</v>
      </c>
      <c r="O32" s="81">
        <v>1.1000000000000001</v>
      </c>
      <c r="P32" s="192">
        <f>N32*O32</f>
        <v>0</v>
      </c>
      <c r="Q32" s="194"/>
      <c r="R32" s="195" t="s">
        <v>58</v>
      </c>
      <c r="S32" s="191">
        <f>E32+L32</f>
        <v>0</v>
      </c>
      <c r="T32" s="191">
        <v>100</v>
      </c>
      <c r="U32" s="191">
        <f>S32*T32</f>
        <v>0</v>
      </c>
      <c r="V32" s="191">
        <f>D9</f>
        <v>1.1000000000000001</v>
      </c>
      <c r="W32" s="193">
        <f>I32+P32</f>
        <v>0</v>
      </c>
      <c r="X32" s="37"/>
      <c r="Y32" s="167"/>
    </row>
    <row r="33" spans="2:25" ht="15" customHeight="1">
      <c r="B33" s="3" t="s">
        <v>59</v>
      </c>
      <c r="C33" s="32" t="s">
        <v>60</v>
      </c>
      <c r="D33" s="179" t="s">
        <v>61</v>
      </c>
      <c r="E33" s="178">
        <v>1</v>
      </c>
      <c r="F33" s="191">
        <v>0</v>
      </c>
      <c r="G33" s="191">
        <f t="shared" ref="G33:G40" si="12">E33*F33</f>
        <v>0</v>
      </c>
      <c r="H33" s="34">
        <v>1</v>
      </c>
      <c r="I33" s="191">
        <f t="shared" si="11"/>
        <v>0</v>
      </c>
      <c r="J33" s="35"/>
      <c r="K33" s="182" t="s">
        <v>61</v>
      </c>
      <c r="L33" s="82">
        <v>0</v>
      </c>
      <c r="M33" s="192">
        <v>0</v>
      </c>
      <c r="N33" s="192">
        <f t="shared" ref="N33:N40" si="13">L33*M33</f>
        <v>0</v>
      </c>
      <c r="O33" s="81">
        <v>1.1000000000000001</v>
      </c>
      <c r="P33" s="192">
        <f t="shared" ref="P33:P40" si="14">N33*O33</f>
        <v>0</v>
      </c>
      <c r="Q33" s="194"/>
      <c r="R33" s="195"/>
      <c r="S33" s="191">
        <f t="shared" ref="S33:S40" si="15">E33+L33</f>
        <v>1</v>
      </c>
      <c r="T33" s="191">
        <v>0</v>
      </c>
      <c r="U33" s="191">
        <f t="shared" ref="U33:U40" si="16">S33*T33</f>
        <v>0</v>
      </c>
      <c r="V33" s="191">
        <f>D9</f>
        <v>1.1000000000000001</v>
      </c>
      <c r="W33" s="193">
        <f t="shared" ref="W33:W40" si="17">I33+P33</f>
        <v>0</v>
      </c>
      <c r="X33" s="36"/>
      <c r="Y33" s="164"/>
    </row>
    <row r="34" spans="2:25" ht="15" customHeight="1">
      <c r="B34" s="3" t="s">
        <v>62</v>
      </c>
      <c r="C34" s="32" t="s">
        <v>63</v>
      </c>
      <c r="D34" s="33" t="s">
        <v>64</v>
      </c>
      <c r="E34" s="36">
        <v>0</v>
      </c>
      <c r="F34" s="191">
        <v>0</v>
      </c>
      <c r="G34" s="191">
        <f t="shared" si="12"/>
        <v>0</v>
      </c>
      <c r="H34" s="34">
        <v>1</v>
      </c>
      <c r="I34" s="191">
        <f t="shared" si="11"/>
        <v>0</v>
      </c>
      <c r="J34" s="35"/>
      <c r="K34" s="80" t="s">
        <v>64</v>
      </c>
      <c r="L34" s="82">
        <v>0</v>
      </c>
      <c r="M34" s="192">
        <v>0</v>
      </c>
      <c r="N34" s="192">
        <f t="shared" si="13"/>
        <v>0</v>
      </c>
      <c r="O34" s="81">
        <v>1.1000000000000001</v>
      </c>
      <c r="P34" s="192">
        <f t="shared" si="14"/>
        <v>0</v>
      </c>
      <c r="Q34" s="194"/>
      <c r="R34" s="195" t="s">
        <v>64</v>
      </c>
      <c r="S34" s="191">
        <f t="shared" si="15"/>
        <v>0</v>
      </c>
      <c r="T34" s="191">
        <v>1000</v>
      </c>
      <c r="U34" s="191">
        <f t="shared" si="16"/>
        <v>0</v>
      </c>
      <c r="V34" s="191">
        <f>D9</f>
        <v>1.1000000000000001</v>
      </c>
      <c r="W34" s="193">
        <f t="shared" si="17"/>
        <v>0</v>
      </c>
      <c r="X34" s="36"/>
      <c r="Y34" s="164"/>
    </row>
    <row r="35" spans="2:25" ht="15" customHeight="1">
      <c r="B35" s="3" t="s">
        <v>65</v>
      </c>
      <c r="C35" s="1" t="s">
        <v>66</v>
      </c>
      <c r="D35" s="179" t="s">
        <v>67</v>
      </c>
      <c r="E35" s="36">
        <v>0</v>
      </c>
      <c r="F35" s="191">
        <v>0</v>
      </c>
      <c r="G35" s="191">
        <f t="shared" si="12"/>
        <v>0</v>
      </c>
      <c r="H35" s="34">
        <v>1</v>
      </c>
      <c r="I35" s="191">
        <f t="shared" si="11"/>
        <v>0</v>
      </c>
      <c r="J35" s="35"/>
      <c r="K35" s="182" t="s">
        <v>67</v>
      </c>
      <c r="L35" s="82">
        <v>0</v>
      </c>
      <c r="M35" s="192">
        <v>0</v>
      </c>
      <c r="N35" s="192">
        <f t="shared" si="13"/>
        <v>0</v>
      </c>
      <c r="O35" s="81">
        <v>1.1000000000000001</v>
      </c>
      <c r="P35" s="192">
        <f t="shared" si="14"/>
        <v>0</v>
      </c>
      <c r="Q35" s="194"/>
      <c r="R35" s="195" t="s">
        <v>64</v>
      </c>
      <c r="S35" s="191">
        <f t="shared" si="15"/>
        <v>0</v>
      </c>
      <c r="T35" s="191">
        <v>0</v>
      </c>
      <c r="U35" s="191">
        <f t="shared" si="16"/>
        <v>0</v>
      </c>
      <c r="V35" s="191">
        <f>D9</f>
        <v>1.1000000000000001</v>
      </c>
      <c r="W35" s="193">
        <f t="shared" si="17"/>
        <v>0</v>
      </c>
      <c r="X35" s="36"/>
      <c r="Y35" s="164"/>
    </row>
    <row r="36" spans="2:25" ht="15" customHeight="1">
      <c r="B36" s="3" t="s">
        <v>68</v>
      </c>
      <c r="C36" s="32" t="s">
        <v>69</v>
      </c>
      <c r="D36" s="33" t="s">
        <v>64</v>
      </c>
      <c r="E36" s="36">
        <v>0</v>
      </c>
      <c r="F36" s="191">
        <v>0</v>
      </c>
      <c r="G36" s="191">
        <f t="shared" si="12"/>
        <v>0</v>
      </c>
      <c r="H36" s="34">
        <v>1</v>
      </c>
      <c r="I36" s="191">
        <f t="shared" si="11"/>
        <v>0</v>
      </c>
      <c r="J36" s="35"/>
      <c r="K36" s="80" t="s">
        <v>64</v>
      </c>
      <c r="L36" s="82">
        <v>0</v>
      </c>
      <c r="M36" s="192">
        <v>0</v>
      </c>
      <c r="N36" s="192">
        <f t="shared" si="13"/>
        <v>0</v>
      </c>
      <c r="O36" s="81">
        <v>1.1000000000000001</v>
      </c>
      <c r="P36" s="192">
        <f t="shared" si="14"/>
        <v>0</v>
      </c>
      <c r="Q36" s="194"/>
      <c r="R36" s="195" t="s">
        <v>64</v>
      </c>
      <c r="S36" s="191">
        <f t="shared" si="15"/>
        <v>0</v>
      </c>
      <c r="T36" s="191">
        <v>0</v>
      </c>
      <c r="U36" s="191">
        <f t="shared" si="16"/>
        <v>0</v>
      </c>
      <c r="V36" s="191">
        <f>D9</f>
        <v>1.1000000000000001</v>
      </c>
      <c r="W36" s="193">
        <f t="shared" si="17"/>
        <v>0</v>
      </c>
      <c r="X36" s="36"/>
      <c r="Y36" s="164"/>
    </row>
    <row r="37" spans="2:25" ht="15" customHeight="1">
      <c r="B37" s="7" t="s">
        <v>70</v>
      </c>
      <c r="C37" s="32" t="s">
        <v>71</v>
      </c>
      <c r="D37" s="33" t="s">
        <v>64</v>
      </c>
      <c r="E37" s="36">
        <v>0</v>
      </c>
      <c r="F37" s="191">
        <v>0</v>
      </c>
      <c r="G37" s="191">
        <f t="shared" si="12"/>
        <v>0</v>
      </c>
      <c r="H37" s="34">
        <v>1</v>
      </c>
      <c r="I37" s="191">
        <f t="shared" si="11"/>
        <v>0</v>
      </c>
      <c r="J37" s="35"/>
      <c r="K37" s="80" t="s">
        <v>64</v>
      </c>
      <c r="L37" s="82">
        <v>0</v>
      </c>
      <c r="M37" s="192">
        <v>0</v>
      </c>
      <c r="N37" s="192">
        <f t="shared" si="13"/>
        <v>0</v>
      </c>
      <c r="O37" s="81">
        <v>1.1000000000000001</v>
      </c>
      <c r="P37" s="192">
        <f t="shared" si="14"/>
        <v>0</v>
      </c>
      <c r="Q37" s="194"/>
      <c r="R37" s="195" t="s">
        <v>64</v>
      </c>
      <c r="S37" s="191">
        <f t="shared" si="15"/>
        <v>0</v>
      </c>
      <c r="T37" s="191">
        <v>0</v>
      </c>
      <c r="U37" s="191">
        <f t="shared" si="16"/>
        <v>0</v>
      </c>
      <c r="V37" s="191">
        <f>D9</f>
        <v>1.1000000000000001</v>
      </c>
      <c r="W37" s="193">
        <f t="shared" si="17"/>
        <v>0</v>
      </c>
      <c r="X37" s="36"/>
      <c r="Y37" s="164"/>
    </row>
    <row r="38" spans="2:25" ht="15" customHeight="1">
      <c r="B38" s="3" t="s">
        <v>72</v>
      </c>
      <c r="C38" s="3" t="s">
        <v>73</v>
      </c>
      <c r="D38" s="179" t="s">
        <v>61</v>
      </c>
      <c r="E38" s="36">
        <v>0</v>
      </c>
      <c r="F38" s="191">
        <v>0</v>
      </c>
      <c r="G38" s="191">
        <f t="shared" si="12"/>
        <v>0</v>
      </c>
      <c r="H38" s="34">
        <v>1</v>
      </c>
      <c r="I38" s="191">
        <f>G38*H38</f>
        <v>0</v>
      </c>
      <c r="J38" s="35"/>
      <c r="K38" s="182" t="s">
        <v>61</v>
      </c>
      <c r="L38" s="82">
        <v>0</v>
      </c>
      <c r="M38" s="192">
        <v>0</v>
      </c>
      <c r="N38" s="192">
        <f t="shared" si="13"/>
        <v>0</v>
      </c>
      <c r="O38" s="81">
        <v>1.1000000000000001</v>
      </c>
      <c r="P38" s="192">
        <f t="shared" si="14"/>
        <v>0</v>
      </c>
      <c r="Q38" s="194"/>
      <c r="R38" s="195"/>
      <c r="S38" s="191">
        <f t="shared" si="15"/>
        <v>0</v>
      </c>
      <c r="T38" s="191">
        <v>0</v>
      </c>
      <c r="U38" s="191">
        <f t="shared" si="16"/>
        <v>0</v>
      </c>
      <c r="V38" s="191">
        <f>D9</f>
        <v>1.1000000000000001</v>
      </c>
      <c r="W38" s="193">
        <f t="shared" si="17"/>
        <v>0</v>
      </c>
      <c r="X38" s="36"/>
      <c r="Y38" s="164"/>
    </row>
    <row r="39" spans="2:25" ht="15" customHeight="1">
      <c r="B39" s="11" t="s">
        <v>74</v>
      </c>
      <c r="C39" s="32" t="s">
        <v>75</v>
      </c>
      <c r="D39" s="33" t="s">
        <v>76</v>
      </c>
      <c r="E39" s="36">
        <v>0</v>
      </c>
      <c r="F39" s="191">
        <f>(57590*0.45)/9</f>
        <v>2879.5</v>
      </c>
      <c r="G39" s="191">
        <f t="shared" si="12"/>
        <v>0</v>
      </c>
      <c r="H39" s="34">
        <v>1</v>
      </c>
      <c r="I39" s="191">
        <f t="shared" ref="I39:I40" si="18">G39*H39</f>
        <v>0</v>
      </c>
      <c r="J39" s="35"/>
      <c r="K39" s="80" t="s">
        <v>64</v>
      </c>
      <c r="L39" s="82">
        <v>0</v>
      </c>
      <c r="M39" s="192">
        <v>0</v>
      </c>
      <c r="N39" s="192">
        <f t="shared" si="13"/>
        <v>0</v>
      </c>
      <c r="O39" s="81">
        <v>1.1000000000000001</v>
      </c>
      <c r="P39" s="192">
        <f t="shared" si="14"/>
        <v>0</v>
      </c>
      <c r="Q39" s="194"/>
      <c r="R39" s="195" t="s">
        <v>77</v>
      </c>
      <c r="S39" s="191">
        <f t="shared" si="15"/>
        <v>0</v>
      </c>
      <c r="T39" s="191">
        <f>55150*0.45</f>
        <v>24817.5</v>
      </c>
      <c r="U39" s="191">
        <f t="shared" si="16"/>
        <v>0</v>
      </c>
      <c r="V39" s="191">
        <f>D9</f>
        <v>1.1000000000000001</v>
      </c>
      <c r="W39" s="193">
        <f t="shared" si="17"/>
        <v>0</v>
      </c>
      <c r="X39" s="37"/>
      <c r="Y39" s="167"/>
    </row>
    <row r="40" spans="2:25" ht="15" customHeight="1">
      <c r="B40" s="11" t="s">
        <v>78</v>
      </c>
      <c r="C40" s="32" t="s">
        <v>79</v>
      </c>
      <c r="D40" s="33"/>
      <c r="E40" s="36">
        <v>0</v>
      </c>
      <c r="F40" s="191">
        <v>0</v>
      </c>
      <c r="G40" s="191">
        <f t="shared" si="12"/>
        <v>0</v>
      </c>
      <c r="H40" s="34">
        <v>1</v>
      </c>
      <c r="I40" s="191">
        <f t="shared" si="18"/>
        <v>0</v>
      </c>
      <c r="J40" s="35"/>
      <c r="K40" s="80"/>
      <c r="L40" s="82">
        <v>0</v>
      </c>
      <c r="M40" s="192">
        <v>0</v>
      </c>
      <c r="N40" s="192">
        <f t="shared" si="13"/>
        <v>0</v>
      </c>
      <c r="O40" s="81">
        <v>1.1000000000000001</v>
      </c>
      <c r="P40" s="192">
        <f t="shared" si="14"/>
        <v>0</v>
      </c>
      <c r="Q40" s="194"/>
      <c r="R40" s="195"/>
      <c r="S40" s="191">
        <f t="shared" si="15"/>
        <v>0</v>
      </c>
      <c r="T40" s="191">
        <v>0</v>
      </c>
      <c r="U40" s="191">
        <f t="shared" si="16"/>
        <v>0</v>
      </c>
      <c r="V40" s="191">
        <f>D9</f>
        <v>1.1000000000000001</v>
      </c>
      <c r="W40" s="193">
        <f t="shared" si="17"/>
        <v>0</v>
      </c>
      <c r="X40" s="63" t="s">
        <v>80</v>
      </c>
      <c r="Y40" s="168" t="s">
        <v>80</v>
      </c>
    </row>
    <row r="41" spans="2:25">
      <c r="B41" s="7"/>
      <c r="C41" s="32"/>
      <c r="D41" s="33"/>
      <c r="E41" s="36"/>
      <c r="F41" s="191"/>
      <c r="G41" s="191"/>
      <c r="H41" s="34"/>
      <c r="I41" s="191"/>
      <c r="J41" s="35"/>
      <c r="K41" s="80"/>
      <c r="L41" s="82"/>
      <c r="M41" s="192"/>
      <c r="N41" s="192"/>
      <c r="O41" s="81"/>
      <c r="P41" s="192"/>
      <c r="Q41" s="194"/>
      <c r="R41" s="195"/>
      <c r="S41" s="191"/>
      <c r="T41" s="191"/>
      <c r="U41" s="191"/>
      <c r="V41" s="191"/>
      <c r="W41" s="193"/>
      <c r="X41" s="37"/>
      <c r="Y41" s="167"/>
    </row>
    <row r="42" spans="2:25" s="2" customFormat="1" ht="15" customHeight="1">
      <c r="B42" s="6"/>
      <c r="C42" s="6" t="s">
        <v>81</v>
      </c>
      <c r="D42" s="13"/>
      <c r="E42" s="13"/>
      <c r="F42" s="221"/>
      <c r="G42" s="221">
        <f>SUM(G32:G41)</f>
        <v>0</v>
      </c>
      <c r="H42" s="15"/>
      <c r="I42" s="221">
        <f>SUM(I32:I41)</f>
        <v>0</v>
      </c>
      <c r="J42" s="14"/>
      <c r="K42" s="55"/>
      <c r="L42" s="55"/>
      <c r="M42" s="222"/>
      <c r="N42" s="222">
        <f>SUM(N32:N41)</f>
        <v>0</v>
      </c>
      <c r="O42" s="57"/>
      <c r="P42" s="222">
        <f>SUM(P32:P41)</f>
        <v>0</v>
      </c>
      <c r="Q42" s="224"/>
      <c r="R42" s="225"/>
      <c r="S42" s="221"/>
      <c r="T42" s="221"/>
      <c r="U42" s="221">
        <f>SUM(U32:U41)</f>
        <v>0</v>
      </c>
      <c r="V42" s="221"/>
      <c r="W42" s="226">
        <f>SUM(W32:W41)</f>
        <v>0</v>
      </c>
      <c r="X42" s="13"/>
      <c r="Y42" s="68"/>
    </row>
    <row r="43" spans="2:25" s="2" customFormat="1" ht="15" customHeight="1">
      <c r="C43" s="58"/>
      <c r="D43" s="59"/>
      <c r="E43" s="59"/>
      <c r="F43" s="60"/>
      <c r="G43" s="60"/>
      <c r="H43" s="61"/>
      <c r="I43" s="60"/>
      <c r="J43" s="60"/>
      <c r="K43" s="87"/>
      <c r="L43" s="87"/>
      <c r="M43" s="74"/>
      <c r="N43" s="74"/>
      <c r="O43" s="88"/>
      <c r="P43" s="74"/>
      <c r="Q43" s="138"/>
      <c r="R43" s="125"/>
      <c r="S43" s="59"/>
      <c r="T43" s="60"/>
      <c r="U43" s="60"/>
      <c r="V43" s="61"/>
      <c r="W43" s="112"/>
      <c r="X43" s="59"/>
      <c r="Y43" s="169"/>
    </row>
    <row r="44" spans="2:25" s="2" customFormat="1" ht="15" customHeight="1">
      <c r="B44" s="5"/>
      <c r="C44" s="5" t="s">
        <v>82</v>
      </c>
      <c r="D44" s="55"/>
      <c r="E44" s="55"/>
      <c r="F44" s="56"/>
      <c r="G44" s="222">
        <f>G42+G29+G20</f>
        <v>0</v>
      </c>
      <c r="H44" s="57"/>
      <c r="I44" s="222">
        <f>I42+I29+I20</f>
        <v>0</v>
      </c>
      <c r="J44" s="56"/>
      <c r="K44" s="104"/>
      <c r="L44" s="104"/>
      <c r="M44" s="105"/>
      <c r="N44" s="223">
        <f>N42+N29+N20</f>
        <v>0</v>
      </c>
      <c r="O44" s="106"/>
      <c r="P44" s="223">
        <f>P42+P29+P20</f>
        <v>0</v>
      </c>
      <c r="Q44" s="227"/>
      <c r="R44" s="228"/>
      <c r="S44" s="222"/>
      <c r="T44" s="222"/>
      <c r="U44" s="222">
        <f>U42+U29+U20</f>
        <v>0</v>
      </c>
      <c r="V44" s="222"/>
      <c r="W44" s="224">
        <f>W42+W29+W20</f>
        <v>0</v>
      </c>
      <c r="X44" s="55"/>
      <c r="Y44" s="172"/>
    </row>
    <row r="45" spans="2:25" s="2" customFormat="1" ht="15" customHeight="1">
      <c r="D45" s="16"/>
      <c r="E45" s="16"/>
      <c r="F45" s="46"/>
      <c r="G45" s="46"/>
      <c r="H45" s="47"/>
      <c r="I45" s="46"/>
      <c r="J45" s="46"/>
      <c r="K45" s="89"/>
      <c r="L45" s="89"/>
      <c r="M45" s="75"/>
      <c r="N45" s="75"/>
      <c r="O45" s="90"/>
      <c r="P45" s="75"/>
      <c r="Q45" s="137"/>
      <c r="R45" s="127"/>
      <c r="S45" s="16"/>
      <c r="T45" s="46"/>
      <c r="U45" s="46"/>
      <c r="V45" s="47"/>
      <c r="W45" s="114"/>
      <c r="X45" s="16"/>
      <c r="Y45" s="170"/>
    </row>
    <row r="46" spans="2:25" s="1" customFormat="1">
      <c r="B46" s="26" t="s">
        <v>83</v>
      </c>
      <c r="C46" s="48"/>
      <c r="D46" s="28"/>
      <c r="E46" s="28" t="s">
        <v>84</v>
      </c>
      <c r="F46" s="28" t="s">
        <v>85</v>
      </c>
      <c r="G46" s="28"/>
      <c r="H46" s="28"/>
      <c r="I46" s="28"/>
      <c r="J46" s="28"/>
      <c r="K46" s="103"/>
      <c r="L46" s="103"/>
      <c r="M46" s="103"/>
      <c r="N46" s="103"/>
      <c r="O46" s="103"/>
      <c r="P46" s="103"/>
      <c r="Q46" s="135"/>
      <c r="R46" s="128"/>
      <c r="S46" s="28"/>
      <c r="T46" s="28"/>
      <c r="U46" s="28"/>
      <c r="V46" s="28"/>
      <c r="W46" s="115"/>
      <c r="X46" s="28"/>
      <c r="Y46" s="174"/>
    </row>
    <row r="47" spans="2:25" s="1" customFormat="1" ht="6" customHeight="1">
      <c r="B47" s="12"/>
      <c r="C47" s="39"/>
      <c r="D47" s="40"/>
      <c r="F47" s="40"/>
      <c r="H47" s="40"/>
      <c r="I47" s="40"/>
      <c r="J47" s="40"/>
      <c r="K47" s="65"/>
      <c r="L47" s="25"/>
      <c r="M47" s="65"/>
      <c r="N47" s="25"/>
      <c r="O47" s="65"/>
      <c r="P47" s="65"/>
      <c r="Q47" s="136"/>
      <c r="R47" s="119"/>
      <c r="T47" s="40"/>
      <c r="V47" s="40"/>
      <c r="W47" s="109"/>
      <c r="X47" s="41"/>
      <c r="Y47" s="162"/>
    </row>
    <row r="48" spans="2:25" s="32" customFormat="1">
      <c r="B48" s="62" t="s">
        <v>24</v>
      </c>
      <c r="C48" s="12" t="s">
        <v>86</v>
      </c>
      <c r="D48" s="32" t="s">
        <v>87</v>
      </c>
      <c r="E48" s="215">
        <f>G44-(G33+G38+G39)+(IF(G33&lt;25001,G33,25000))</f>
        <v>0</v>
      </c>
      <c r="F48" s="64">
        <v>0.59</v>
      </c>
      <c r="G48" s="196">
        <f>E48*F48</f>
        <v>0</v>
      </c>
      <c r="H48" s="53">
        <v>1</v>
      </c>
      <c r="I48" s="196">
        <f>G48*H48</f>
        <v>0</v>
      </c>
      <c r="J48" s="52"/>
      <c r="K48" s="91"/>
      <c r="L48" s="92"/>
      <c r="M48" s="93"/>
      <c r="N48" s="149">
        <v>0</v>
      </c>
      <c r="O48" s="150">
        <f>D9</f>
        <v>1.1000000000000001</v>
      </c>
      <c r="P48" s="151">
        <f>N48*O48</f>
        <v>0</v>
      </c>
      <c r="Q48" s="189"/>
      <c r="R48" s="129"/>
      <c r="S48" s="52"/>
      <c r="U48" s="52">
        <f>G48+N48</f>
        <v>0</v>
      </c>
      <c r="V48" s="34">
        <f>D9</f>
        <v>1.1000000000000001</v>
      </c>
      <c r="W48" s="208">
        <f>I48+P48</f>
        <v>0</v>
      </c>
      <c r="X48" s="37"/>
      <c r="Y48" s="167"/>
    </row>
    <row r="49" spans="2:25" s="2" customFormat="1" ht="15" customHeight="1">
      <c r="D49" s="16"/>
      <c r="E49" s="16"/>
      <c r="F49" s="46"/>
      <c r="G49" s="197"/>
      <c r="H49" s="47"/>
      <c r="I49" s="197"/>
      <c r="J49" s="46"/>
      <c r="K49" s="89"/>
      <c r="L49" s="89"/>
      <c r="M49" s="75"/>
      <c r="N49" s="152"/>
      <c r="O49" s="153"/>
      <c r="P49" s="152"/>
      <c r="Q49" s="137"/>
      <c r="R49" s="127"/>
      <c r="S49" s="16"/>
      <c r="T49" s="46"/>
      <c r="U49" s="46"/>
      <c r="V49" s="47"/>
      <c r="W49" s="209"/>
      <c r="X49" s="16"/>
      <c r="Y49" s="170"/>
    </row>
    <row r="50" spans="2:25" s="2" customFormat="1" ht="15" customHeight="1">
      <c r="B50" s="5"/>
      <c r="C50" s="5" t="s">
        <v>88</v>
      </c>
      <c r="D50" s="55"/>
      <c r="E50" s="55"/>
      <c r="F50" s="56"/>
      <c r="G50" s="198">
        <f>SUM(G48:G49)</f>
        <v>0</v>
      </c>
      <c r="H50" s="57"/>
      <c r="I50" s="198">
        <f>SUM(I48:I49)</f>
        <v>0</v>
      </c>
      <c r="J50" s="56"/>
      <c r="K50" s="104"/>
      <c r="L50" s="104"/>
      <c r="M50" s="105"/>
      <c r="N50" s="202">
        <f>SUM(N47:N49)</f>
        <v>0</v>
      </c>
      <c r="O50" s="173"/>
      <c r="P50" s="202">
        <f>SUM(P48:P49)</f>
        <v>0</v>
      </c>
      <c r="Q50" s="134"/>
      <c r="R50" s="126"/>
      <c r="S50" s="55"/>
      <c r="T50" s="56"/>
      <c r="U50" s="56">
        <f>SUM(U47:U49)</f>
        <v>0</v>
      </c>
      <c r="V50" s="57"/>
      <c r="W50" s="207">
        <f>SUM(W48:W49)</f>
        <v>0</v>
      </c>
      <c r="X50" s="55"/>
      <c r="Y50" s="172"/>
    </row>
    <row r="51" spans="2:25" s="32" customFormat="1">
      <c r="C51" s="12"/>
      <c r="F51" s="52"/>
      <c r="G51" s="52"/>
      <c r="H51" s="53"/>
      <c r="I51" s="54"/>
      <c r="J51" s="54"/>
      <c r="K51" s="91"/>
      <c r="L51" s="91"/>
      <c r="M51" s="92"/>
      <c r="N51" s="92"/>
      <c r="O51" s="94"/>
      <c r="P51" s="76"/>
      <c r="Q51" s="185"/>
      <c r="R51" s="129"/>
      <c r="T51" s="52"/>
      <c r="U51" s="52"/>
      <c r="V51" s="53"/>
      <c r="W51" s="116"/>
      <c r="X51" s="37"/>
      <c r="Y51" s="167"/>
    </row>
    <row r="52" spans="2:25" s="2" customFormat="1" ht="17.100000000000001" thickBot="1">
      <c r="B52" s="8"/>
      <c r="C52" s="8" t="s">
        <v>89</v>
      </c>
      <c r="D52" s="8"/>
      <c r="E52" s="8"/>
      <c r="F52" s="143" t="s">
        <v>11</v>
      </c>
      <c r="G52" s="199">
        <f>G44+G50</f>
        <v>0</v>
      </c>
      <c r="H52" s="146"/>
      <c r="I52" s="199">
        <f>I44+I50</f>
        <v>0</v>
      </c>
      <c r="J52" s="9"/>
      <c r="K52" s="8"/>
      <c r="L52" s="8"/>
      <c r="M52" s="176" t="s">
        <v>12</v>
      </c>
      <c r="N52" s="199">
        <f>N44+N50</f>
        <v>0</v>
      </c>
      <c r="O52" s="10"/>
      <c r="P52" s="199">
        <f>P44+P50</f>
        <v>0</v>
      </c>
      <c r="Q52" s="177"/>
      <c r="R52" s="130"/>
      <c r="S52" s="8"/>
      <c r="T52" s="142" t="s">
        <v>13</v>
      </c>
      <c r="U52" s="146">
        <f>U44+U50</f>
        <v>0</v>
      </c>
      <c r="V52" s="146"/>
      <c r="W52" s="210">
        <f>W44+W50</f>
        <v>0</v>
      </c>
      <c r="X52" s="51"/>
      <c r="Y52" s="69"/>
    </row>
    <row r="53" spans="2:25" ht="17.100000000000001" thickTop="1"/>
    <row r="54" spans="2:25" ht="46.5" customHeight="1">
      <c r="B54" s="238" t="s">
        <v>90</v>
      </c>
      <c r="C54" s="238"/>
      <c r="D54" s="238"/>
      <c r="E54" s="238"/>
      <c r="F54" s="238"/>
      <c r="G54" s="238"/>
      <c r="H54" s="238"/>
      <c r="I54" s="238"/>
      <c r="J54" s="238"/>
      <c r="K54" s="238"/>
      <c r="L54" s="238"/>
      <c r="M54" s="238"/>
      <c r="N54" s="238"/>
    </row>
    <row r="55" spans="2:25">
      <c r="B55" s="32" t="s">
        <v>91</v>
      </c>
      <c r="C55" s="4"/>
    </row>
    <row r="56" spans="2:25">
      <c r="B56" s="32" t="s">
        <v>92</v>
      </c>
    </row>
    <row r="57" spans="2:25">
      <c r="B57" s="21"/>
    </row>
  </sheetData>
  <mergeCells count="7">
    <mergeCell ref="X10:Y10"/>
    <mergeCell ref="X11:Y11"/>
    <mergeCell ref="B54:N54"/>
    <mergeCell ref="D8:I8"/>
    <mergeCell ref="D10:I10"/>
    <mergeCell ref="K10:P10"/>
    <mergeCell ref="R10:W10"/>
  </mergeCells>
  <pageMargins left="0.7" right="0.7" top="0.75" bottom="0.75" header="0.3" footer="0.3"/>
  <pageSetup paperSize="9" scale="72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B651B-43E1-B54F-BE15-F2809A17C2B6}">
  <sheetPr>
    <tabColor rgb="FF00B050"/>
    <pageSetUpPr fitToPage="1"/>
  </sheetPr>
  <dimension ref="B2:Y57"/>
  <sheetViews>
    <sheetView showGridLines="0" tabSelected="1" topLeftCell="A15" zoomScale="75" zoomScaleNormal="90" workbookViewId="0">
      <selection activeCell="X22" sqref="X22"/>
    </sheetView>
  </sheetViews>
  <sheetFormatPr defaultColWidth="10.5" defaultRowHeight="15.95"/>
  <cols>
    <col min="1" max="1" width="9" style="3" customWidth="1"/>
    <col min="2" max="2" width="5" style="3" customWidth="1"/>
    <col min="3" max="3" width="51.5" style="3" customWidth="1"/>
    <col min="4" max="4" width="24.5" style="3" customWidth="1"/>
    <col min="5" max="5" width="11" style="3" customWidth="1"/>
    <col min="6" max="6" width="10.5" style="3" customWidth="1"/>
    <col min="7" max="7" width="13.875" style="3" customWidth="1"/>
    <col min="8" max="8" width="12.625" style="3" customWidth="1"/>
    <col min="9" max="9" width="13.5" style="3" customWidth="1"/>
    <col min="10" max="10" width="1" style="3" customWidth="1"/>
    <col min="11" max="11" width="25" style="3" customWidth="1"/>
    <col min="12" max="13" width="10" style="3" customWidth="1"/>
    <col min="14" max="14" width="12" style="3" customWidth="1"/>
    <col min="15" max="15" width="11.875" style="3" customWidth="1"/>
    <col min="16" max="16" width="13" style="3" customWidth="1"/>
    <col min="17" max="17" width="1" style="3" customWidth="1"/>
    <col min="18" max="18" width="13" style="3" hidden="1" customWidth="1"/>
    <col min="19" max="19" width="10" style="3" hidden="1" customWidth="1"/>
    <col min="20" max="20" width="9.5" style="3" hidden="1" customWidth="1"/>
    <col min="21" max="21" width="12" style="3" hidden="1" customWidth="1"/>
    <col min="22" max="22" width="11.875" style="3" hidden="1" customWidth="1"/>
    <col min="23" max="23" width="13.375" style="3" customWidth="1"/>
    <col min="24" max="25" width="31.375" style="3" customWidth="1"/>
    <col min="26" max="16384" width="10.5" style="3"/>
  </cols>
  <sheetData>
    <row r="2" spans="2:25">
      <c r="C2" s="2" t="s">
        <v>0</v>
      </c>
      <c r="E2" s="19"/>
      <c r="M2" s="2"/>
    </row>
    <row r="3" spans="2:25">
      <c r="C3" s="2" t="s">
        <v>94</v>
      </c>
    </row>
    <row r="4" spans="2:25">
      <c r="C4" s="2"/>
    </row>
    <row r="5" spans="2:25">
      <c r="C5" s="2" t="s">
        <v>2</v>
      </c>
      <c r="D5" s="11" t="s">
        <v>3</v>
      </c>
      <c r="E5" s="11"/>
      <c r="F5" s="11"/>
      <c r="G5" s="11"/>
      <c r="H5" s="11"/>
      <c r="I5" s="11"/>
      <c r="J5" s="11"/>
      <c r="Q5" s="11"/>
    </row>
    <row r="6" spans="2:25">
      <c r="C6" s="2" t="s">
        <v>4</v>
      </c>
      <c r="D6" s="18" t="s">
        <v>5</v>
      </c>
      <c r="E6" s="11"/>
      <c r="F6" s="11"/>
      <c r="G6" s="11"/>
      <c r="H6" s="11"/>
      <c r="I6" s="11"/>
      <c r="J6" s="11"/>
      <c r="Q6" s="11"/>
    </row>
    <row r="7" spans="2:25">
      <c r="C7" s="2" t="s">
        <v>6</v>
      </c>
      <c r="D7" s="18" t="s">
        <v>7</v>
      </c>
      <c r="E7" s="11"/>
      <c r="F7" s="11"/>
      <c r="G7" s="11"/>
      <c r="H7" s="11"/>
      <c r="I7" s="11"/>
      <c r="J7" s="11"/>
      <c r="Q7" s="11"/>
    </row>
    <row r="8" spans="2:25" ht="75" customHeight="1">
      <c r="C8" s="20" t="s">
        <v>8</v>
      </c>
      <c r="D8" s="239" t="s">
        <v>9</v>
      </c>
      <c r="E8" s="240"/>
      <c r="F8" s="240"/>
      <c r="G8" s="240"/>
      <c r="H8" s="240"/>
      <c r="I8" s="240"/>
      <c r="J8" s="22"/>
      <c r="Q8" s="22"/>
    </row>
    <row r="9" spans="2:25" ht="17.100000000000001" thickBot="1">
      <c r="C9" s="12" t="s">
        <v>10</v>
      </c>
      <c r="D9" s="186">
        <v>1.1000000000000001</v>
      </c>
      <c r="E9" s="11"/>
      <c r="F9" s="11"/>
      <c r="G9" s="11"/>
      <c r="H9" s="11"/>
      <c r="I9" s="11"/>
      <c r="J9" s="11"/>
      <c r="Q9" s="11"/>
    </row>
    <row r="10" spans="2:25" ht="15.75" customHeight="1">
      <c r="D10" s="244" t="s">
        <v>11</v>
      </c>
      <c r="E10" s="244"/>
      <c r="F10" s="244"/>
      <c r="G10" s="244"/>
      <c r="H10" s="244"/>
      <c r="I10" s="244"/>
      <c r="J10" s="187"/>
      <c r="K10" s="245" t="s">
        <v>12</v>
      </c>
      <c r="L10" s="245"/>
      <c r="M10" s="245"/>
      <c r="N10" s="245"/>
      <c r="O10" s="245"/>
      <c r="P10" s="245"/>
      <c r="Q10" s="188"/>
      <c r="R10" s="246" t="s">
        <v>13</v>
      </c>
      <c r="S10" s="247"/>
      <c r="T10" s="247"/>
      <c r="U10" s="247"/>
      <c r="V10" s="247"/>
      <c r="W10" s="248"/>
      <c r="X10" s="241"/>
      <c r="Y10" s="241"/>
    </row>
    <row r="11" spans="2:25" ht="59.25" customHeight="1">
      <c r="B11" s="17"/>
      <c r="C11" s="95" t="s">
        <v>14</v>
      </c>
      <c r="D11" s="96" t="s">
        <v>15</v>
      </c>
      <c r="E11" s="97" t="s">
        <v>16</v>
      </c>
      <c r="F11" s="97" t="s">
        <v>17</v>
      </c>
      <c r="G11" s="98" t="s">
        <v>18</v>
      </c>
      <c r="H11" s="97" t="s">
        <v>95</v>
      </c>
      <c r="I11" s="99" t="s">
        <v>20</v>
      </c>
      <c r="J11" s="38"/>
      <c r="K11" s="100" t="s">
        <v>15</v>
      </c>
      <c r="L11" s="101" t="s">
        <v>16</v>
      </c>
      <c r="M11" s="101" t="s">
        <v>17</v>
      </c>
      <c r="N11" s="102" t="s">
        <v>18</v>
      </c>
      <c r="O11" s="101" t="s">
        <v>21</v>
      </c>
      <c r="P11" s="131" t="s">
        <v>20</v>
      </c>
      <c r="Q11" s="132"/>
      <c r="R11" s="144" t="s">
        <v>15</v>
      </c>
      <c r="S11" s="97" t="s">
        <v>16</v>
      </c>
      <c r="T11" s="97" t="s">
        <v>17</v>
      </c>
      <c r="U11" s="98" t="s">
        <v>18</v>
      </c>
      <c r="V11" s="97" t="s">
        <v>21</v>
      </c>
      <c r="W11" s="145" t="s">
        <v>20</v>
      </c>
      <c r="X11" s="242" t="s">
        <v>22</v>
      </c>
      <c r="Y11" s="243"/>
    </row>
    <row r="12" spans="2:25" ht="15" customHeight="1">
      <c r="B12" s="42"/>
      <c r="C12" s="42"/>
      <c r="D12" s="43"/>
      <c r="E12" s="44"/>
      <c r="F12" s="44"/>
      <c r="G12" s="45"/>
      <c r="H12" s="44"/>
      <c r="I12" s="44"/>
      <c r="J12" s="44"/>
      <c r="K12" s="77"/>
      <c r="L12" s="70"/>
      <c r="M12" s="70"/>
      <c r="N12" s="78"/>
      <c r="O12" s="70"/>
      <c r="P12" s="70"/>
      <c r="Q12" s="141"/>
      <c r="R12" s="117"/>
      <c r="S12" s="44"/>
      <c r="T12" s="44"/>
      <c r="U12" s="45"/>
      <c r="V12" s="44"/>
      <c r="W12" s="107"/>
      <c r="X12" s="147" t="s">
        <v>11</v>
      </c>
      <c r="Y12" s="161" t="s">
        <v>12</v>
      </c>
    </row>
    <row r="13" spans="2:25" s="1" customFormat="1">
      <c r="B13" s="26" t="s">
        <v>23</v>
      </c>
      <c r="C13" s="23"/>
      <c r="D13" s="24"/>
      <c r="E13" s="24"/>
      <c r="F13" s="24"/>
      <c r="G13" s="24"/>
      <c r="H13" s="24"/>
      <c r="I13" s="24"/>
      <c r="J13" s="24"/>
      <c r="K13" s="66"/>
      <c r="L13" s="66"/>
      <c r="M13" s="66"/>
      <c r="N13" s="66"/>
      <c r="O13" s="66"/>
      <c r="P13" s="66"/>
      <c r="Q13" s="133"/>
      <c r="R13" s="118"/>
      <c r="S13" s="24"/>
      <c r="T13" s="24"/>
      <c r="U13" s="24"/>
      <c r="V13" s="24"/>
      <c r="W13" s="108"/>
      <c r="X13" s="67"/>
      <c r="Y13" s="171"/>
    </row>
    <row r="14" spans="2:25" s="1" customFormat="1" ht="6" customHeight="1">
      <c r="B14" s="12"/>
      <c r="C14" s="39"/>
      <c r="D14" s="40"/>
      <c r="E14" s="40"/>
      <c r="F14" s="40"/>
      <c r="G14" s="40"/>
      <c r="H14" s="40"/>
      <c r="I14" s="40"/>
      <c r="J14" s="40"/>
      <c r="K14" s="65"/>
      <c r="L14" s="65"/>
      <c r="M14" s="65"/>
      <c r="N14" s="65"/>
      <c r="O14" s="65"/>
      <c r="P14" s="65"/>
      <c r="Q14" s="136"/>
      <c r="R14" s="119"/>
      <c r="S14" s="40"/>
      <c r="T14" s="40"/>
      <c r="U14" s="40"/>
      <c r="V14" s="40"/>
      <c r="W14" s="109"/>
      <c r="X14" s="41"/>
      <c r="Y14" s="162"/>
    </row>
    <row r="15" spans="2:25" ht="33.950000000000003">
      <c r="B15" s="2" t="s">
        <v>24</v>
      </c>
      <c r="C15" s="12" t="s">
        <v>25</v>
      </c>
      <c r="D15" s="30"/>
      <c r="E15" s="30"/>
      <c r="F15" s="30"/>
      <c r="G15" s="30"/>
      <c r="H15" s="31"/>
      <c r="I15" s="31"/>
      <c r="J15" s="31"/>
      <c r="K15" s="79"/>
      <c r="L15" s="79"/>
      <c r="M15" s="79"/>
      <c r="N15" s="79"/>
      <c r="O15" s="71"/>
      <c r="P15" s="71"/>
      <c r="Q15" s="139"/>
      <c r="R15" s="120"/>
      <c r="S15" s="30"/>
      <c r="T15" s="30"/>
      <c r="U15" s="30"/>
      <c r="V15" s="31"/>
      <c r="W15" s="110"/>
      <c r="X15" s="148" t="s">
        <v>26</v>
      </c>
      <c r="Y15" s="163"/>
    </row>
    <row r="16" spans="2:25">
      <c r="B16" s="3" t="s">
        <v>27</v>
      </c>
      <c r="C16" s="32" t="s">
        <v>28</v>
      </c>
      <c r="D16" s="33" t="s">
        <v>29</v>
      </c>
      <c r="E16" s="36"/>
      <c r="F16" s="183"/>
      <c r="G16" s="191">
        <f>'Project PI NAMES Y1 (Sep-Feb)'!G16+'Project PI NAMES Y1 (Mar-Aug))'!G16</f>
        <v>0</v>
      </c>
      <c r="H16" s="34">
        <v>1</v>
      </c>
      <c r="I16" s="191">
        <f>'Project PI NAMES Y1 (Sep-Feb)'!I16+'Project PI NAMES Y1 (Mar-Aug))'!I16</f>
        <v>0</v>
      </c>
      <c r="J16" s="35"/>
      <c r="K16" s="80" t="s">
        <v>29</v>
      </c>
      <c r="L16" s="82"/>
      <c r="M16" s="184"/>
      <c r="N16" s="192">
        <f>'Project PI NAMES Y1 (Sep-Feb)'!N16+'Project PI NAMES Y1 (Mar-Aug))'!N16</f>
        <v>0</v>
      </c>
      <c r="O16" s="81">
        <v>1.1000000000000001</v>
      </c>
      <c r="P16" s="192">
        <f>'Project PI NAMES Y1 (Sep-Feb)'!P16+'Project PI NAMES Y1 (Mar-Aug))'!P16</f>
        <v>0</v>
      </c>
      <c r="Q16" s="140"/>
      <c r="R16" s="121" t="s">
        <v>29</v>
      </c>
      <c r="S16" s="36">
        <f>E16+L16</f>
        <v>0</v>
      </c>
      <c r="T16" s="122">
        <v>0</v>
      </c>
      <c r="U16" s="35">
        <f t="shared" ref="U16:U17" si="0">S16*T16</f>
        <v>0</v>
      </c>
      <c r="V16" s="34">
        <f>D9</f>
        <v>1.1000000000000001</v>
      </c>
      <c r="W16" s="193">
        <f>I16+P16</f>
        <v>0</v>
      </c>
      <c r="X16" s="36"/>
      <c r="Y16" s="164"/>
    </row>
    <row r="17" spans="2:25">
      <c r="B17" s="3" t="s">
        <v>30</v>
      </c>
      <c r="C17" s="32" t="s">
        <v>31</v>
      </c>
      <c r="D17" s="33" t="s">
        <v>29</v>
      </c>
      <c r="E17" s="36"/>
      <c r="F17" s="183"/>
      <c r="G17" s="191">
        <f>'Project PI NAMES Y1 (Sep-Feb)'!G17+'Project PI NAMES Y1 (Mar-Aug))'!G17</f>
        <v>0</v>
      </c>
      <c r="H17" s="34">
        <v>1</v>
      </c>
      <c r="I17" s="191">
        <f>'Project PI NAMES Y1 (Sep-Feb)'!I17+'Project PI NAMES Y1 (Mar-Aug))'!I17</f>
        <v>0</v>
      </c>
      <c r="J17" s="35"/>
      <c r="K17" s="80" t="s">
        <v>29</v>
      </c>
      <c r="L17" s="82"/>
      <c r="M17" s="184"/>
      <c r="N17" s="192">
        <f>'Project PI NAMES Y1 (Sep-Feb)'!N17+'Project PI NAMES Y1 (Mar-Aug))'!N17</f>
        <v>0</v>
      </c>
      <c r="O17" s="81">
        <v>1.1000000000000001</v>
      </c>
      <c r="P17" s="192">
        <f>'Project PI NAMES Y1 (Sep-Feb)'!P17+'Project PI NAMES Y1 (Mar-Aug))'!P17</f>
        <v>0</v>
      </c>
      <c r="Q17" s="140"/>
      <c r="R17" s="121" t="s">
        <v>29</v>
      </c>
      <c r="S17" s="36">
        <f t="shared" ref="S17:S18" si="1">E17+L17</f>
        <v>0</v>
      </c>
      <c r="T17" s="122">
        <v>0</v>
      </c>
      <c r="U17" s="35">
        <f t="shared" si="0"/>
        <v>0</v>
      </c>
      <c r="V17" s="34">
        <f>D9</f>
        <v>1.1000000000000001</v>
      </c>
      <c r="W17" s="193">
        <f>I17+P17</f>
        <v>0</v>
      </c>
      <c r="X17" s="49"/>
      <c r="Y17" s="165"/>
    </row>
    <row r="18" spans="2:25">
      <c r="B18" s="3" t="s">
        <v>32</v>
      </c>
      <c r="C18" s="32" t="s">
        <v>33</v>
      </c>
      <c r="D18" s="33" t="s">
        <v>29</v>
      </c>
      <c r="E18" s="36"/>
      <c r="F18" s="183"/>
      <c r="G18" s="191">
        <f>'Project PI NAMES Y1 (Sep-Feb)'!G18+'Project PI NAMES Y1 (Mar-Aug))'!G18</f>
        <v>0</v>
      </c>
      <c r="H18" s="34">
        <v>1</v>
      </c>
      <c r="I18" s="191">
        <f>'Project PI NAMES Y1 (Sep-Feb)'!I18+'Project PI NAMES Y1 (Mar-Aug))'!I18</f>
        <v>0</v>
      </c>
      <c r="J18" s="35"/>
      <c r="K18" s="80" t="s">
        <v>29</v>
      </c>
      <c r="L18" s="82"/>
      <c r="M18" s="184"/>
      <c r="N18" s="192">
        <f>'Project PI NAMES Y1 (Sep-Feb)'!N18+'Project PI NAMES Y1 (Mar-Aug))'!N18</f>
        <v>0</v>
      </c>
      <c r="O18" s="81">
        <v>1.1000000000000001</v>
      </c>
      <c r="P18" s="192">
        <f>'Project PI NAMES Y1 (Sep-Feb)'!P18+'Project PI NAMES Y1 (Mar-Aug))'!P18</f>
        <v>0</v>
      </c>
      <c r="Q18" s="140"/>
      <c r="R18" s="121" t="s">
        <v>29</v>
      </c>
      <c r="S18" s="36">
        <f t="shared" si="1"/>
        <v>0</v>
      </c>
      <c r="T18" s="122">
        <v>0</v>
      </c>
      <c r="U18" s="35">
        <f>S18*T18</f>
        <v>0</v>
      </c>
      <c r="V18" s="34">
        <f>D9</f>
        <v>1.1000000000000001</v>
      </c>
      <c r="W18" s="193">
        <f>I18+P18</f>
        <v>0</v>
      </c>
      <c r="X18" s="49"/>
      <c r="Y18" s="165"/>
    </row>
    <row r="19" spans="2:25">
      <c r="C19" s="32"/>
      <c r="D19" s="33"/>
      <c r="E19" s="36"/>
      <c r="F19" s="35"/>
      <c r="G19" s="191"/>
      <c r="H19" s="34"/>
      <c r="I19" s="191"/>
      <c r="J19" s="35"/>
      <c r="K19" s="80"/>
      <c r="L19" s="82"/>
      <c r="M19" s="72"/>
      <c r="N19" s="192"/>
      <c r="O19" s="81"/>
      <c r="P19" s="192"/>
      <c r="Q19" s="140"/>
      <c r="R19" s="121"/>
      <c r="S19" s="36"/>
      <c r="T19" s="35"/>
      <c r="U19" s="35"/>
      <c r="V19" s="34"/>
      <c r="W19" s="193"/>
      <c r="X19" s="50"/>
      <c r="Y19" s="166"/>
    </row>
    <row r="20" spans="2:25" s="2" customFormat="1">
      <c r="B20" s="6"/>
      <c r="C20" s="154" t="s">
        <v>34</v>
      </c>
      <c r="D20" s="83"/>
      <c r="E20" s="84"/>
      <c r="F20" s="73"/>
      <c r="G20" s="214">
        <f>SUM(G16:G19)</f>
        <v>0</v>
      </c>
      <c r="H20" s="85"/>
      <c r="I20" s="214">
        <f>SUM(I16:I19)</f>
        <v>0</v>
      </c>
      <c r="J20" s="73"/>
      <c r="K20" s="156"/>
      <c r="L20" s="157"/>
      <c r="M20" s="158"/>
      <c r="N20" s="212">
        <f>SUM(N16:N19)</f>
        <v>0</v>
      </c>
      <c r="O20" s="159"/>
      <c r="P20" s="212">
        <f>SUM(P16:P19)</f>
        <v>0</v>
      </c>
      <c r="Q20" s="160"/>
      <c r="R20" s="155"/>
      <c r="S20" s="84"/>
      <c r="T20" s="73"/>
      <c r="U20" s="73">
        <f>SUM(U16:U19)</f>
        <v>0</v>
      </c>
      <c r="V20" s="85"/>
      <c r="W20" s="211">
        <f>SUM(W16:W19)</f>
        <v>0</v>
      </c>
      <c r="X20" s="84"/>
      <c r="Y20" s="175"/>
    </row>
    <row r="21" spans="2:25">
      <c r="C21" s="32"/>
      <c r="D21" s="33"/>
      <c r="E21" s="36"/>
      <c r="F21" s="35"/>
      <c r="G21" s="35"/>
      <c r="H21" s="34"/>
      <c r="I21" s="35"/>
      <c r="J21" s="35"/>
      <c r="K21" s="80"/>
      <c r="L21" s="82"/>
      <c r="M21" s="72"/>
      <c r="N21" s="72"/>
      <c r="O21" s="81"/>
      <c r="P21" s="72"/>
      <c r="Q21" s="140"/>
      <c r="R21" s="121"/>
      <c r="S21" s="36"/>
      <c r="T21" s="35"/>
      <c r="U21" s="35"/>
      <c r="V21" s="34"/>
      <c r="W21" s="111"/>
      <c r="X21" s="180"/>
      <c r="Y21" s="181"/>
    </row>
    <row r="22" spans="2:25" ht="51">
      <c r="B22" s="29" t="s">
        <v>35</v>
      </c>
      <c r="C22" s="190" t="s">
        <v>96</v>
      </c>
      <c r="D22" s="33"/>
      <c r="E22" s="36"/>
      <c r="F22" s="35"/>
      <c r="G22" s="35"/>
      <c r="H22" s="34"/>
      <c r="I22" s="35"/>
      <c r="J22" s="35"/>
      <c r="K22" s="80"/>
      <c r="L22" s="82"/>
      <c r="M22" s="72"/>
      <c r="N22" s="72"/>
      <c r="O22" s="81"/>
      <c r="P22" s="72"/>
      <c r="Q22" s="140"/>
      <c r="R22" s="121"/>
      <c r="S22" s="36"/>
      <c r="T22" s="35"/>
      <c r="U22" s="35"/>
      <c r="V22" s="34"/>
      <c r="W22" s="111"/>
      <c r="X22" s="237" t="s">
        <v>37</v>
      </c>
      <c r="Y22" s="167" t="s">
        <v>97</v>
      </c>
    </row>
    <row r="23" spans="2:25">
      <c r="B23" s="3" t="s">
        <v>39</v>
      </c>
      <c r="C23" s="32" t="s">
        <v>40</v>
      </c>
      <c r="D23" s="33" t="s">
        <v>41</v>
      </c>
      <c r="E23" s="36"/>
      <c r="F23" s="35"/>
      <c r="G23" s="191">
        <f>'Project PI NAMES Y1 (Sep-Feb)'!G23+'Project PI NAMES Y1 (Mar-Aug))'!G23</f>
        <v>0</v>
      </c>
      <c r="H23" s="34">
        <v>1</v>
      </c>
      <c r="I23" s="191">
        <f>'Project PI NAMES Y1 (Sep-Feb)'!I23+'Project PI NAMES Y1 (Mar-Aug))'!I23</f>
        <v>0</v>
      </c>
      <c r="J23" s="35"/>
      <c r="K23" s="80" t="s">
        <v>41</v>
      </c>
      <c r="L23" s="82"/>
      <c r="M23" s="72"/>
      <c r="N23" s="192">
        <f>'Project PI NAMES Y1 (Sep-Feb)'!N23+'Project PI NAMES Y1 (Mar-Aug))'!N23</f>
        <v>0</v>
      </c>
      <c r="O23" s="81">
        <v>1.1000000000000001</v>
      </c>
      <c r="P23" s="192">
        <f>'Project PI NAMES Y1 (Sep-Feb)'!P23+'Project PI NAMES Y1 (Mar-Aug))'!P23</f>
        <v>0</v>
      </c>
      <c r="Q23" s="194"/>
      <c r="R23" s="195" t="s">
        <v>41</v>
      </c>
      <c r="S23" s="191">
        <f>E23+L23</f>
        <v>0</v>
      </c>
      <c r="T23" s="191">
        <v>100</v>
      </c>
      <c r="U23" s="191">
        <f>S23*T23</f>
        <v>0</v>
      </c>
      <c r="V23" s="191">
        <f>D9</f>
        <v>1.1000000000000001</v>
      </c>
      <c r="W23" s="193">
        <f>I23+P23</f>
        <v>0</v>
      </c>
      <c r="X23" s="37"/>
      <c r="Y23" s="167"/>
    </row>
    <row r="24" spans="2:25">
      <c r="B24" s="3" t="s">
        <v>42</v>
      </c>
      <c r="C24" s="32" t="s">
        <v>43</v>
      </c>
      <c r="D24" s="27" t="s">
        <v>44</v>
      </c>
      <c r="E24" s="36"/>
      <c r="F24" s="35"/>
      <c r="G24" s="191">
        <f>'Project PI NAMES Y1 (Sep-Feb)'!G24+'Project PI NAMES Y1 (Mar-Aug))'!G24</f>
        <v>0</v>
      </c>
      <c r="H24" s="34">
        <v>1</v>
      </c>
      <c r="I24" s="191">
        <f>'Project PI NAMES Y1 (Sep-Feb)'!I24+'Project PI NAMES Y1 (Mar-Aug))'!I24</f>
        <v>0</v>
      </c>
      <c r="J24" s="35"/>
      <c r="K24" s="86" t="s">
        <v>44</v>
      </c>
      <c r="L24" s="82"/>
      <c r="M24" s="72"/>
      <c r="N24" s="192">
        <f>'Project PI NAMES Y1 (Sep-Feb)'!N24+'Project PI NAMES Y1 (Mar-Aug))'!N24</f>
        <v>0</v>
      </c>
      <c r="O24" s="81">
        <v>1.1000000000000001</v>
      </c>
      <c r="P24" s="192">
        <f>'Project PI NAMES Y1 (Sep-Feb)'!P24+'Project PI NAMES Y1 (Mar-Aug))'!P24</f>
        <v>0</v>
      </c>
      <c r="Q24" s="194"/>
      <c r="R24" s="220" t="s">
        <v>44</v>
      </c>
      <c r="S24" s="191">
        <f t="shared" ref="S24:S27" si="2">E24+L24</f>
        <v>0</v>
      </c>
      <c r="T24" s="191">
        <v>0</v>
      </c>
      <c r="U24" s="191">
        <f t="shared" ref="U24:U27" si="3">S24*T24</f>
        <v>0</v>
      </c>
      <c r="V24" s="191">
        <f>D9</f>
        <v>1.1000000000000001</v>
      </c>
      <c r="W24" s="193">
        <f t="shared" ref="W24:W27" si="4">I24+P24</f>
        <v>0</v>
      </c>
      <c r="X24" s="37"/>
      <c r="Y24" s="167"/>
    </row>
    <row r="25" spans="2:25">
      <c r="B25" s="3" t="s">
        <v>5</v>
      </c>
      <c r="C25" s="32" t="s">
        <v>45</v>
      </c>
      <c r="D25" s="33" t="s">
        <v>46</v>
      </c>
      <c r="E25" s="36"/>
      <c r="F25" s="35"/>
      <c r="G25" s="191">
        <f>'Project PI NAMES Y1 (Sep-Feb)'!G25+'Project PI NAMES Y1 (Mar-Aug))'!G25</f>
        <v>0</v>
      </c>
      <c r="H25" s="34">
        <v>1</v>
      </c>
      <c r="I25" s="191">
        <f>'Project PI NAMES Y1 (Sep-Feb)'!I25+'Project PI NAMES Y1 (Mar-Aug))'!I25</f>
        <v>0</v>
      </c>
      <c r="J25" s="35"/>
      <c r="K25" s="80" t="s">
        <v>46</v>
      </c>
      <c r="L25" s="82"/>
      <c r="M25" s="72"/>
      <c r="N25" s="192">
        <f>'Project PI NAMES Y1 (Sep-Feb)'!N25+'Project PI NAMES Y1 (Mar-Aug))'!N25</f>
        <v>0</v>
      </c>
      <c r="O25" s="81">
        <v>1.1000000000000001</v>
      </c>
      <c r="P25" s="192">
        <f>'Project PI NAMES Y1 (Sep-Feb)'!P25+'Project PI NAMES Y1 (Mar-Aug))'!P25</f>
        <v>0</v>
      </c>
      <c r="Q25" s="194"/>
      <c r="R25" s="195" t="s">
        <v>46</v>
      </c>
      <c r="S25" s="191">
        <f t="shared" si="2"/>
        <v>0</v>
      </c>
      <c r="T25" s="191">
        <v>0</v>
      </c>
      <c r="U25" s="191">
        <f t="shared" si="3"/>
        <v>0</v>
      </c>
      <c r="V25" s="191">
        <f>D9</f>
        <v>1.1000000000000001</v>
      </c>
      <c r="W25" s="193">
        <f t="shared" si="4"/>
        <v>0</v>
      </c>
      <c r="X25" s="37"/>
      <c r="Y25" s="167"/>
    </row>
    <row r="26" spans="2:25">
      <c r="B26" s="3" t="s">
        <v>47</v>
      </c>
      <c r="C26" s="32" t="s">
        <v>48</v>
      </c>
      <c r="D26" s="33" t="s">
        <v>49</v>
      </c>
      <c r="E26" s="36"/>
      <c r="F26" s="35"/>
      <c r="G26" s="191">
        <f>'Project PI NAMES Y1 (Sep-Feb)'!G26+'Project PI NAMES Y1 (Mar-Aug))'!G26</f>
        <v>0</v>
      </c>
      <c r="H26" s="34">
        <v>1</v>
      </c>
      <c r="I26" s="191">
        <f>'Project PI NAMES Y1 (Sep-Feb)'!I26+'Project PI NAMES Y1 (Mar-Aug))'!I26</f>
        <v>0</v>
      </c>
      <c r="J26" s="35"/>
      <c r="K26" s="80" t="s">
        <v>49</v>
      </c>
      <c r="L26" s="82"/>
      <c r="M26" s="72"/>
      <c r="N26" s="192">
        <f>'Project PI NAMES Y1 (Sep-Feb)'!N26+'Project PI NAMES Y1 (Mar-Aug))'!N26</f>
        <v>0</v>
      </c>
      <c r="O26" s="81">
        <v>1.1000000000000001</v>
      </c>
      <c r="P26" s="192">
        <f>'Project PI NAMES Y1 (Sep-Feb)'!P26+'Project PI NAMES Y1 (Mar-Aug))'!P26</f>
        <v>0</v>
      </c>
      <c r="Q26" s="194"/>
      <c r="R26" s="195" t="s">
        <v>49</v>
      </c>
      <c r="S26" s="191">
        <f t="shared" si="2"/>
        <v>0</v>
      </c>
      <c r="T26" s="191">
        <v>0</v>
      </c>
      <c r="U26" s="191">
        <f t="shared" si="3"/>
        <v>0</v>
      </c>
      <c r="V26" s="191">
        <f>D9</f>
        <v>1.1000000000000001</v>
      </c>
      <c r="W26" s="193">
        <f t="shared" si="4"/>
        <v>0</v>
      </c>
      <c r="X26" s="37"/>
      <c r="Y26" s="167"/>
    </row>
    <row r="27" spans="2:25">
      <c r="B27" s="3" t="s">
        <v>50</v>
      </c>
      <c r="C27" s="32" t="s">
        <v>51</v>
      </c>
      <c r="D27" s="33" t="s">
        <v>52</v>
      </c>
      <c r="E27" s="36"/>
      <c r="F27" s="35"/>
      <c r="G27" s="191">
        <f>'Project PI NAMES Y1 (Sep-Feb)'!G27+'Project PI NAMES Y1 (Mar-Aug))'!G27</f>
        <v>0</v>
      </c>
      <c r="H27" s="34">
        <v>1</v>
      </c>
      <c r="I27" s="191">
        <f>'Project PI NAMES Y1 (Sep-Feb)'!I27+'Project PI NAMES Y1 (Mar-Aug))'!I27</f>
        <v>0</v>
      </c>
      <c r="J27" s="35"/>
      <c r="K27" s="80" t="s">
        <v>52</v>
      </c>
      <c r="L27" s="82"/>
      <c r="M27" s="72"/>
      <c r="N27" s="192">
        <f>'Project PI NAMES Y1 (Sep-Feb)'!N27+'Project PI NAMES Y1 (Mar-Aug))'!N27</f>
        <v>0</v>
      </c>
      <c r="O27" s="81">
        <v>1.1000000000000001</v>
      </c>
      <c r="P27" s="192">
        <f>'Project PI NAMES Y1 (Sep-Feb)'!P27+'Project PI NAMES Y1 (Mar-Aug))'!P27</f>
        <v>0</v>
      </c>
      <c r="Q27" s="194"/>
      <c r="R27" s="195" t="s">
        <v>52</v>
      </c>
      <c r="S27" s="191">
        <f t="shared" si="2"/>
        <v>0</v>
      </c>
      <c r="T27" s="191">
        <v>0</v>
      </c>
      <c r="U27" s="191">
        <f t="shared" si="3"/>
        <v>0</v>
      </c>
      <c r="V27" s="191">
        <f>D9</f>
        <v>1.1000000000000001</v>
      </c>
      <c r="W27" s="193">
        <f t="shared" si="4"/>
        <v>0</v>
      </c>
      <c r="X27" s="37"/>
      <c r="Y27" s="167"/>
    </row>
    <row r="28" spans="2:25">
      <c r="C28" s="32"/>
      <c r="D28" s="33"/>
      <c r="E28" s="36"/>
      <c r="F28" s="35"/>
      <c r="G28" s="191"/>
      <c r="H28" s="34"/>
      <c r="I28" s="191"/>
      <c r="J28" s="35"/>
      <c r="K28" s="80"/>
      <c r="L28" s="82"/>
      <c r="M28" s="72"/>
      <c r="N28" s="192"/>
      <c r="O28" s="81"/>
      <c r="P28" s="192"/>
      <c r="Q28" s="194"/>
      <c r="R28" s="195"/>
      <c r="S28" s="191"/>
      <c r="T28" s="191"/>
      <c r="U28" s="191"/>
      <c r="V28" s="191"/>
      <c r="W28" s="193"/>
      <c r="X28" s="36"/>
      <c r="Y28" s="164"/>
    </row>
    <row r="29" spans="2:25" s="2" customFormat="1">
      <c r="B29" s="6"/>
      <c r="C29" s="154" t="s">
        <v>53</v>
      </c>
      <c r="D29" s="83"/>
      <c r="E29" s="84"/>
      <c r="F29" s="73"/>
      <c r="G29" s="214">
        <f>SUM(G23:G28)</f>
        <v>0</v>
      </c>
      <c r="H29" s="85"/>
      <c r="I29" s="214">
        <f>SUM(I23:I28)</f>
        <v>0</v>
      </c>
      <c r="J29" s="73"/>
      <c r="K29" s="156"/>
      <c r="L29" s="157"/>
      <c r="M29" s="158"/>
      <c r="N29" s="212">
        <f>SUM(N23:N28)</f>
        <v>0</v>
      </c>
      <c r="O29" s="159"/>
      <c r="P29" s="212">
        <f>SUM(P23:P28)</f>
        <v>0</v>
      </c>
      <c r="Q29" s="218"/>
      <c r="R29" s="219"/>
      <c r="S29" s="214"/>
      <c r="T29" s="214"/>
      <c r="U29" s="214">
        <f>SUM(U23:U28)</f>
        <v>0</v>
      </c>
      <c r="V29" s="214"/>
      <c r="W29" s="211">
        <f>SUM(W23:W28)</f>
        <v>0</v>
      </c>
      <c r="X29" s="84"/>
      <c r="Y29" s="175"/>
    </row>
    <row r="30" spans="2:25">
      <c r="C30" s="32"/>
      <c r="D30" s="33"/>
      <c r="E30" s="36"/>
      <c r="F30" s="35"/>
      <c r="G30" s="35"/>
      <c r="H30" s="34"/>
      <c r="I30" s="35"/>
      <c r="J30" s="35"/>
      <c r="K30" s="80"/>
      <c r="L30" s="82"/>
      <c r="M30" s="72"/>
      <c r="N30" s="72"/>
      <c r="O30" s="81"/>
      <c r="P30" s="72"/>
      <c r="Q30" s="140"/>
      <c r="R30" s="121"/>
      <c r="S30" s="36"/>
      <c r="T30" s="35"/>
      <c r="U30" s="35"/>
      <c r="V30" s="34"/>
      <c r="W30" s="111"/>
      <c r="X30" s="36"/>
      <c r="Y30" s="164"/>
    </row>
    <row r="31" spans="2:25">
      <c r="B31" s="2" t="s">
        <v>54</v>
      </c>
      <c r="C31" s="12" t="s">
        <v>55</v>
      </c>
      <c r="D31" s="33"/>
      <c r="E31" s="36"/>
      <c r="F31" s="35"/>
      <c r="G31" s="35"/>
      <c r="H31" s="34"/>
      <c r="I31" s="35"/>
      <c r="J31" s="35"/>
      <c r="K31" s="80"/>
      <c r="L31" s="82"/>
      <c r="M31" s="72"/>
      <c r="N31" s="72"/>
      <c r="O31" s="81"/>
      <c r="P31" s="72"/>
      <c r="Q31" s="140"/>
      <c r="R31" s="121"/>
      <c r="S31" s="36"/>
      <c r="T31" s="35"/>
      <c r="U31" s="35"/>
      <c r="V31" s="34"/>
      <c r="W31" s="111"/>
      <c r="X31" s="36"/>
      <c r="Y31" s="167"/>
    </row>
    <row r="32" spans="2:25" ht="15" customHeight="1">
      <c r="B32" s="3" t="s">
        <v>56</v>
      </c>
      <c r="C32" s="32" t="s">
        <v>57</v>
      </c>
      <c r="D32" s="33" t="s">
        <v>58</v>
      </c>
      <c r="E32" s="36"/>
      <c r="F32" s="35"/>
      <c r="G32" s="191">
        <f>'Project PI NAMES Y1 (Sep-Feb)'!G32+'Project PI NAMES Y1 (Mar-Aug))'!G32</f>
        <v>0</v>
      </c>
      <c r="H32" s="34">
        <v>1</v>
      </c>
      <c r="I32" s="191">
        <f>'Project PI NAMES Y1 (Sep-Feb)'!I32+'Project PI NAMES Y1 (Mar-Aug))'!I32</f>
        <v>0</v>
      </c>
      <c r="J32" s="35"/>
      <c r="K32" s="80" t="s">
        <v>58</v>
      </c>
      <c r="L32" s="82"/>
      <c r="M32" s="72"/>
      <c r="N32" s="192">
        <f>'Project PI NAMES Y1 (Sep-Feb)'!N32+'Project PI NAMES Y1 (Mar-Aug))'!N32</f>
        <v>0</v>
      </c>
      <c r="O32" s="81">
        <v>1.1000000000000001</v>
      </c>
      <c r="P32" s="192">
        <f>'Project PI NAMES Y1 (Sep-Feb)'!P32+'Project PI NAMES Y1 (Mar-Aug))'!P32</f>
        <v>0</v>
      </c>
      <c r="Q32" s="72">
        <f>'Project PI NAMES Y1 (Sep-Feb)'!Q32+'Project PI NAMES Y1 (Mar-Aug))'!Q32</f>
        <v>0</v>
      </c>
      <c r="R32" s="72" t="e">
        <f>'Project PI NAMES Y1 (Sep-Feb)'!R32+'Project PI NAMES Y1 (Mar-Aug))'!R32</f>
        <v>#VALUE!</v>
      </c>
      <c r="S32" s="72">
        <f>'Project PI NAMES Y1 (Sep-Feb)'!S32+'Project PI NAMES Y1 (Mar-Aug))'!S32</f>
        <v>0</v>
      </c>
      <c r="T32" s="72">
        <f>'Project PI NAMES Y1 (Sep-Feb)'!T32+'Project PI NAMES Y1 (Mar-Aug))'!T32</f>
        <v>200</v>
      </c>
      <c r="U32" s="72">
        <f>'Project PI NAMES Y1 (Sep-Feb)'!U32+'Project PI NAMES Y1 (Mar-Aug))'!U32</f>
        <v>0</v>
      </c>
      <c r="V32" s="72">
        <f>'Project PI NAMES Y1 (Sep-Feb)'!V32+'Project PI NAMES Y1 (Mar-Aug))'!V32</f>
        <v>2.2000000000000002</v>
      </c>
      <c r="W32" s="229">
        <f>I32+P32</f>
        <v>0</v>
      </c>
      <c r="X32" s="37"/>
      <c r="Y32" s="167"/>
    </row>
    <row r="33" spans="2:25" ht="15" customHeight="1">
      <c r="B33" s="3" t="s">
        <v>59</v>
      </c>
      <c r="C33" s="32" t="s">
        <v>60</v>
      </c>
      <c r="D33" s="179" t="s">
        <v>61</v>
      </c>
      <c r="E33" s="178"/>
      <c r="F33" s="35"/>
      <c r="G33" s="191">
        <f>'Project PI NAMES Y1 (Sep-Feb)'!G33+'Project PI NAMES Y1 (Mar-Aug))'!G33</f>
        <v>0</v>
      </c>
      <c r="H33" s="34">
        <v>1</v>
      </c>
      <c r="I33" s="191">
        <f>'Project PI NAMES Y1 (Sep-Feb)'!I33+'Project PI NAMES Y1 (Mar-Aug))'!I33</f>
        <v>0</v>
      </c>
      <c r="J33" s="35"/>
      <c r="K33" s="182" t="s">
        <v>61</v>
      </c>
      <c r="L33" s="82"/>
      <c r="M33" s="72"/>
      <c r="N33" s="192">
        <f>'Project PI NAMES Y1 (Sep-Feb)'!N33+'Project PI NAMES Y1 (Mar-Aug))'!N33</f>
        <v>0</v>
      </c>
      <c r="O33" s="81">
        <v>1.1000000000000001</v>
      </c>
      <c r="P33" s="192">
        <f>'Project PI NAMES Y1 (Sep-Feb)'!P33+'Project PI NAMES Y1 (Mar-Aug))'!P33</f>
        <v>0</v>
      </c>
      <c r="Q33" s="140"/>
      <c r="R33" s="121"/>
      <c r="S33" s="36">
        <f t="shared" ref="S33:S40" si="5">E33+L33</f>
        <v>0</v>
      </c>
      <c r="T33" s="35">
        <v>0</v>
      </c>
      <c r="U33" s="35">
        <f t="shared" ref="U33:U40" si="6">S33*T33</f>
        <v>0</v>
      </c>
      <c r="V33" s="34">
        <f>D9</f>
        <v>1.1000000000000001</v>
      </c>
      <c r="W33" s="193">
        <f t="shared" ref="W33:W40" si="7">I33+P33</f>
        <v>0</v>
      </c>
      <c r="X33" s="36"/>
      <c r="Y33" s="164"/>
    </row>
    <row r="34" spans="2:25" ht="15" customHeight="1">
      <c r="B34" s="3" t="s">
        <v>62</v>
      </c>
      <c r="C34" s="32" t="s">
        <v>63</v>
      </c>
      <c r="D34" s="33" t="s">
        <v>64</v>
      </c>
      <c r="E34" s="36"/>
      <c r="F34" s="35"/>
      <c r="G34" s="191">
        <f>'Project PI NAMES Y1 (Sep-Feb)'!G34+'Project PI NAMES Y1 (Mar-Aug))'!G34</f>
        <v>0</v>
      </c>
      <c r="H34" s="34">
        <v>1</v>
      </c>
      <c r="I34" s="191">
        <f>'Project PI NAMES Y1 (Sep-Feb)'!I34+'Project PI NAMES Y1 (Mar-Aug))'!I34</f>
        <v>0</v>
      </c>
      <c r="J34" s="35"/>
      <c r="K34" s="80" t="s">
        <v>64</v>
      </c>
      <c r="L34" s="82"/>
      <c r="M34" s="72"/>
      <c r="N34" s="192">
        <f>'Project PI NAMES Y1 (Sep-Feb)'!N34+'Project PI NAMES Y1 (Mar-Aug))'!N34</f>
        <v>0</v>
      </c>
      <c r="O34" s="81">
        <v>1.1000000000000001</v>
      </c>
      <c r="P34" s="192">
        <f>'Project PI NAMES Y1 (Sep-Feb)'!P34+'Project PI NAMES Y1 (Mar-Aug))'!P34</f>
        <v>0</v>
      </c>
      <c r="Q34" s="140"/>
      <c r="R34" s="121" t="s">
        <v>64</v>
      </c>
      <c r="S34" s="36">
        <f t="shared" si="5"/>
        <v>0</v>
      </c>
      <c r="T34" s="35">
        <v>1000</v>
      </c>
      <c r="U34" s="35">
        <f t="shared" si="6"/>
        <v>0</v>
      </c>
      <c r="V34" s="34">
        <f>D9</f>
        <v>1.1000000000000001</v>
      </c>
      <c r="W34" s="193">
        <f t="shared" si="7"/>
        <v>0</v>
      </c>
      <c r="X34" s="36"/>
      <c r="Y34" s="164"/>
    </row>
    <row r="35" spans="2:25" ht="15" customHeight="1">
      <c r="B35" s="3" t="s">
        <v>65</v>
      </c>
      <c r="C35" s="1" t="s">
        <v>66</v>
      </c>
      <c r="D35" s="179" t="s">
        <v>67</v>
      </c>
      <c r="E35" s="36"/>
      <c r="F35" s="35"/>
      <c r="G35" s="191">
        <f>'Project PI NAMES Y1 (Sep-Feb)'!G35+'Project PI NAMES Y1 (Mar-Aug))'!G35</f>
        <v>0</v>
      </c>
      <c r="H35" s="34">
        <v>1</v>
      </c>
      <c r="I35" s="191">
        <f>'Project PI NAMES Y1 (Sep-Feb)'!I35+'Project PI NAMES Y1 (Mar-Aug))'!I35</f>
        <v>0</v>
      </c>
      <c r="J35" s="35"/>
      <c r="K35" s="182" t="s">
        <v>67</v>
      </c>
      <c r="L35" s="82"/>
      <c r="M35" s="72"/>
      <c r="N35" s="192">
        <f>'Project PI NAMES Y1 (Sep-Feb)'!N35+'Project PI NAMES Y1 (Mar-Aug))'!N35</f>
        <v>0</v>
      </c>
      <c r="O35" s="81">
        <v>1.1000000000000001</v>
      </c>
      <c r="P35" s="192">
        <f>'Project PI NAMES Y1 (Sep-Feb)'!P35+'Project PI NAMES Y1 (Mar-Aug))'!P35</f>
        <v>0</v>
      </c>
      <c r="Q35" s="140"/>
      <c r="R35" s="121" t="s">
        <v>64</v>
      </c>
      <c r="S35" s="36">
        <f t="shared" si="5"/>
        <v>0</v>
      </c>
      <c r="T35" s="35">
        <v>0</v>
      </c>
      <c r="U35" s="35">
        <f t="shared" si="6"/>
        <v>0</v>
      </c>
      <c r="V35" s="34">
        <f>D9</f>
        <v>1.1000000000000001</v>
      </c>
      <c r="W35" s="193">
        <f t="shared" si="7"/>
        <v>0</v>
      </c>
      <c r="X35" s="36"/>
      <c r="Y35" s="164"/>
    </row>
    <row r="36" spans="2:25" ht="15" customHeight="1">
      <c r="B36" s="3" t="s">
        <v>68</v>
      </c>
      <c r="C36" s="32" t="s">
        <v>69</v>
      </c>
      <c r="D36" s="33" t="s">
        <v>64</v>
      </c>
      <c r="E36" s="36"/>
      <c r="F36" s="35"/>
      <c r="G36" s="191">
        <f>'Project PI NAMES Y1 (Sep-Feb)'!G36+'Project PI NAMES Y1 (Mar-Aug))'!G36</f>
        <v>0</v>
      </c>
      <c r="H36" s="34">
        <v>1</v>
      </c>
      <c r="I36" s="191">
        <f>'Project PI NAMES Y1 (Sep-Feb)'!I36+'Project PI NAMES Y1 (Mar-Aug))'!I36</f>
        <v>0</v>
      </c>
      <c r="J36" s="35"/>
      <c r="K36" s="80" t="s">
        <v>64</v>
      </c>
      <c r="L36" s="82"/>
      <c r="M36" s="72"/>
      <c r="N36" s="192">
        <f>'Project PI NAMES Y1 (Sep-Feb)'!N36+'Project PI NAMES Y1 (Mar-Aug))'!N36</f>
        <v>0</v>
      </c>
      <c r="O36" s="81">
        <v>1.1000000000000001</v>
      </c>
      <c r="P36" s="192">
        <f>'Project PI NAMES Y1 (Sep-Feb)'!P36+'Project PI NAMES Y1 (Mar-Aug))'!P36</f>
        <v>0</v>
      </c>
      <c r="Q36" s="140"/>
      <c r="R36" s="121" t="s">
        <v>64</v>
      </c>
      <c r="S36" s="36">
        <f t="shared" si="5"/>
        <v>0</v>
      </c>
      <c r="T36" s="35">
        <v>0</v>
      </c>
      <c r="U36" s="35">
        <f t="shared" si="6"/>
        <v>0</v>
      </c>
      <c r="V36" s="34">
        <f>D9</f>
        <v>1.1000000000000001</v>
      </c>
      <c r="W36" s="193">
        <f t="shared" si="7"/>
        <v>0</v>
      </c>
      <c r="X36" s="36"/>
      <c r="Y36" s="164"/>
    </row>
    <row r="37" spans="2:25" ht="15" customHeight="1">
      <c r="B37" s="7" t="s">
        <v>70</v>
      </c>
      <c r="C37" s="32" t="s">
        <v>71</v>
      </c>
      <c r="D37" s="33" t="s">
        <v>64</v>
      </c>
      <c r="E37" s="36"/>
      <c r="F37" s="35"/>
      <c r="G37" s="191">
        <f>'Project PI NAMES Y1 (Sep-Feb)'!G37+'Project PI NAMES Y1 (Mar-Aug))'!G37</f>
        <v>0</v>
      </c>
      <c r="H37" s="34">
        <v>1</v>
      </c>
      <c r="I37" s="191">
        <f>'Project PI NAMES Y1 (Sep-Feb)'!I37+'Project PI NAMES Y1 (Mar-Aug))'!I37</f>
        <v>0</v>
      </c>
      <c r="J37" s="35"/>
      <c r="K37" s="80" t="s">
        <v>64</v>
      </c>
      <c r="L37" s="82"/>
      <c r="M37" s="72"/>
      <c r="N37" s="192">
        <f>'Project PI NAMES Y1 (Sep-Feb)'!N37+'Project PI NAMES Y1 (Mar-Aug))'!N37</f>
        <v>0</v>
      </c>
      <c r="O37" s="81">
        <v>1.1000000000000001</v>
      </c>
      <c r="P37" s="192">
        <f>'Project PI NAMES Y1 (Sep-Feb)'!P37+'Project PI NAMES Y1 (Mar-Aug))'!P37</f>
        <v>0</v>
      </c>
      <c r="Q37" s="140"/>
      <c r="R37" s="121" t="s">
        <v>64</v>
      </c>
      <c r="S37" s="36">
        <f t="shared" si="5"/>
        <v>0</v>
      </c>
      <c r="T37" s="35">
        <v>0</v>
      </c>
      <c r="U37" s="35">
        <f t="shared" si="6"/>
        <v>0</v>
      </c>
      <c r="V37" s="34">
        <f>D9</f>
        <v>1.1000000000000001</v>
      </c>
      <c r="W37" s="193">
        <f t="shared" si="7"/>
        <v>0</v>
      </c>
      <c r="X37" s="36"/>
      <c r="Y37" s="164"/>
    </row>
    <row r="38" spans="2:25" ht="15" customHeight="1">
      <c r="B38" s="3" t="s">
        <v>72</v>
      </c>
      <c r="C38" s="3" t="s">
        <v>73</v>
      </c>
      <c r="D38" s="179" t="s">
        <v>61</v>
      </c>
      <c r="E38" s="36"/>
      <c r="F38" s="35"/>
      <c r="G38" s="191">
        <f>'Project PI NAMES Y1 (Sep-Feb)'!G38+'Project PI NAMES Y1 (Mar-Aug))'!G38</f>
        <v>0</v>
      </c>
      <c r="H38" s="34">
        <v>1</v>
      </c>
      <c r="I38" s="191">
        <f>'Project PI NAMES Y1 (Sep-Feb)'!I38+'Project PI NAMES Y1 (Mar-Aug))'!I38</f>
        <v>0</v>
      </c>
      <c r="J38" s="35"/>
      <c r="K38" s="182" t="s">
        <v>61</v>
      </c>
      <c r="L38" s="82"/>
      <c r="M38" s="72"/>
      <c r="N38" s="192">
        <f>'Project PI NAMES Y1 (Sep-Feb)'!N38+'Project PI NAMES Y1 (Mar-Aug))'!N38</f>
        <v>0</v>
      </c>
      <c r="O38" s="81">
        <v>1.1000000000000001</v>
      </c>
      <c r="P38" s="192">
        <f>'Project PI NAMES Y1 (Sep-Feb)'!P38+'Project PI NAMES Y1 (Mar-Aug))'!P38</f>
        <v>0</v>
      </c>
      <c r="Q38" s="140"/>
      <c r="R38" s="121"/>
      <c r="S38" s="36">
        <f t="shared" si="5"/>
        <v>0</v>
      </c>
      <c r="T38" s="35">
        <v>0</v>
      </c>
      <c r="U38" s="35">
        <f t="shared" si="6"/>
        <v>0</v>
      </c>
      <c r="V38" s="34">
        <f>D9</f>
        <v>1.1000000000000001</v>
      </c>
      <c r="W38" s="193">
        <f t="shared" si="7"/>
        <v>0</v>
      </c>
      <c r="X38" s="36"/>
      <c r="Y38" s="164"/>
    </row>
    <row r="39" spans="2:25" ht="15" customHeight="1">
      <c r="B39" s="11" t="s">
        <v>74</v>
      </c>
      <c r="C39" s="32" t="s">
        <v>75</v>
      </c>
      <c r="D39" s="33" t="s">
        <v>76</v>
      </c>
      <c r="E39" s="36"/>
      <c r="F39" s="35"/>
      <c r="G39" s="191">
        <f>'Project PI NAMES Y1 (Sep-Feb)'!G39+'Project PI NAMES Y1 (Mar-Aug))'!G39</f>
        <v>0</v>
      </c>
      <c r="H39" s="34">
        <v>1</v>
      </c>
      <c r="I39" s="191">
        <f>'Project PI NAMES Y1 (Sep-Feb)'!I39+'Project PI NAMES Y1 (Mar-Aug))'!I39</f>
        <v>0</v>
      </c>
      <c r="J39" s="35"/>
      <c r="K39" s="80" t="s">
        <v>64</v>
      </c>
      <c r="L39" s="82"/>
      <c r="M39" s="72"/>
      <c r="N39" s="192">
        <f>'Project PI NAMES Y1 (Sep-Feb)'!N39+'Project PI NAMES Y1 (Mar-Aug))'!N39</f>
        <v>0</v>
      </c>
      <c r="O39" s="81">
        <v>1.1000000000000001</v>
      </c>
      <c r="P39" s="192">
        <f>'Project PI NAMES Y1 (Sep-Feb)'!P39+'Project PI NAMES Y1 (Mar-Aug))'!P39</f>
        <v>0</v>
      </c>
      <c r="Q39" s="140"/>
      <c r="R39" s="121" t="s">
        <v>77</v>
      </c>
      <c r="S39" s="36">
        <f t="shared" si="5"/>
        <v>0</v>
      </c>
      <c r="T39" s="35">
        <f>55150*0.45</f>
        <v>24817.5</v>
      </c>
      <c r="U39" s="35">
        <f t="shared" si="6"/>
        <v>0</v>
      </c>
      <c r="V39" s="34">
        <f>D9</f>
        <v>1.1000000000000001</v>
      </c>
      <c r="W39" s="193">
        <f t="shared" si="7"/>
        <v>0</v>
      </c>
      <c r="X39" s="37"/>
      <c r="Y39" s="167"/>
    </row>
    <row r="40" spans="2:25" ht="15" customHeight="1">
      <c r="B40" s="11" t="s">
        <v>78</v>
      </c>
      <c r="C40" s="32" t="s">
        <v>79</v>
      </c>
      <c r="D40" s="33"/>
      <c r="E40" s="36"/>
      <c r="F40" s="35"/>
      <c r="G40" s="191">
        <f>'Project PI NAMES Y1 (Sep-Feb)'!G40+'Project PI NAMES Y1 (Mar-Aug))'!G40</f>
        <v>0</v>
      </c>
      <c r="H40" s="34">
        <v>1</v>
      </c>
      <c r="I40" s="191">
        <f>'Project PI NAMES Y1 (Sep-Feb)'!I40+'Project PI NAMES Y1 (Mar-Aug))'!I40</f>
        <v>0</v>
      </c>
      <c r="J40" s="35"/>
      <c r="K40" s="80"/>
      <c r="L40" s="82"/>
      <c r="M40" s="72"/>
      <c r="N40" s="192">
        <f>'Project PI NAMES Y1 (Sep-Feb)'!N40+'Project PI NAMES Y1 (Mar-Aug))'!N40</f>
        <v>0</v>
      </c>
      <c r="O40" s="81">
        <v>1.1000000000000001</v>
      </c>
      <c r="P40" s="192">
        <f>'Project PI NAMES Y1 (Sep-Feb)'!P40+'Project PI NAMES Y1 (Mar-Aug))'!P40</f>
        <v>0</v>
      </c>
      <c r="Q40" s="140"/>
      <c r="R40" s="121"/>
      <c r="S40" s="36">
        <f t="shared" si="5"/>
        <v>0</v>
      </c>
      <c r="T40" s="35">
        <v>0</v>
      </c>
      <c r="U40" s="35">
        <f t="shared" si="6"/>
        <v>0</v>
      </c>
      <c r="V40" s="34">
        <f>D9</f>
        <v>1.1000000000000001</v>
      </c>
      <c r="W40" s="193">
        <f t="shared" si="7"/>
        <v>0</v>
      </c>
      <c r="X40" s="63" t="s">
        <v>80</v>
      </c>
      <c r="Y40" s="168" t="s">
        <v>80</v>
      </c>
    </row>
    <row r="41" spans="2:25">
      <c r="B41" s="7"/>
      <c r="C41" s="32"/>
      <c r="D41" s="33"/>
      <c r="E41" s="36"/>
      <c r="F41" s="35"/>
      <c r="G41" s="191"/>
      <c r="H41" s="34"/>
      <c r="I41" s="191"/>
      <c r="J41" s="35"/>
      <c r="K41" s="80"/>
      <c r="L41" s="82"/>
      <c r="M41" s="72"/>
      <c r="N41" s="192"/>
      <c r="O41" s="81"/>
      <c r="P41" s="192"/>
      <c r="Q41" s="140"/>
      <c r="R41" s="121"/>
      <c r="S41" s="36"/>
      <c r="T41" s="35"/>
      <c r="U41" s="35"/>
      <c r="V41" s="34"/>
      <c r="W41" s="193"/>
      <c r="X41" s="37"/>
      <c r="Y41" s="167"/>
    </row>
    <row r="42" spans="2:25" s="2" customFormat="1" ht="15" customHeight="1">
      <c r="B42" s="6"/>
      <c r="C42" s="6" t="s">
        <v>81</v>
      </c>
      <c r="D42" s="13"/>
      <c r="E42" s="13"/>
      <c r="F42" s="14"/>
      <c r="G42" s="221">
        <f>SUM(G32:G41)</f>
        <v>0</v>
      </c>
      <c r="H42" s="15"/>
      <c r="I42" s="221">
        <f>SUM(I32:I41)</f>
        <v>0</v>
      </c>
      <c r="J42" s="14"/>
      <c r="K42" s="55"/>
      <c r="L42" s="55"/>
      <c r="M42" s="56"/>
      <c r="N42" s="222">
        <f>SUM(N32:N41)</f>
        <v>0</v>
      </c>
      <c r="O42" s="57"/>
      <c r="P42" s="222">
        <f>SUM(P32:P41)</f>
        <v>0</v>
      </c>
      <c r="Q42" s="113"/>
      <c r="R42" s="124"/>
      <c r="S42" s="13"/>
      <c r="T42" s="14"/>
      <c r="U42" s="14">
        <f>SUM(U32:U41)</f>
        <v>0</v>
      </c>
      <c r="V42" s="15"/>
      <c r="W42" s="226">
        <f>SUM(W32:W41)</f>
        <v>0</v>
      </c>
      <c r="X42" s="13"/>
      <c r="Y42" s="68"/>
    </row>
    <row r="43" spans="2:25" s="2" customFormat="1" ht="15" customHeight="1">
      <c r="C43" s="58"/>
      <c r="D43" s="59"/>
      <c r="E43" s="59"/>
      <c r="F43" s="60"/>
      <c r="G43" s="60"/>
      <c r="H43" s="61"/>
      <c r="I43" s="60"/>
      <c r="J43" s="60"/>
      <c r="K43" s="87"/>
      <c r="L43" s="87"/>
      <c r="M43" s="74"/>
      <c r="N43" s="74"/>
      <c r="O43" s="88"/>
      <c r="P43" s="74"/>
      <c r="Q43" s="138"/>
      <c r="R43" s="125"/>
      <c r="S43" s="59"/>
      <c r="T43" s="60"/>
      <c r="U43" s="60"/>
      <c r="V43" s="61"/>
      <c r="W43" s="112"/>
      <c r="X43" s="59"/>
      <c r="Y43" s="169"/>
    </row>
    <row r="44" spans="2:25" s="2" customFormat="1" ht="15" customHeight="1">
      <c r="B44" s="5"/>
      <c r="C44" s="5" t="s">
        <v>82</v>
      </c>
      <c r="D44" s="55"/>
      <c r="E44" s="55"/>
      <c r="F44" s="56"/>
      <c r="G44" s="222">
        <f>G42+G29+G20</f>
        <v>0</v>
      </c>
      <c r="H44" s="57"/>
      <c r="I44" s="222">
        <f>I42+I29+I20</f>
        <v>0</v>
      </c>
      <c r="J44" s="56"/>
      <c r="K44" s="104"/>
      <c r="L44" s="104"/>
      <c r="M44" s="105"/>
      <c r="N44" s="223">
        <f>N42+N29+N20</f>
        <v>0</v>
      </c>
      <c r="O44" s="106"/>
      <c r="P44" s="223">
        <f>P42+P29+P20</f>
        <v>0</v>
      </c>
      <c r="Q44" s="134"/>
      <c r="R44" s="126"/>
      <c r="S44" s="55"/>
      <c r="T44" s="56"/>
      <c r="U44" s="56">
        <f>U42+U29+U20</f>
        <v>0</v>
      </c>
      <c r="V44" s="57"/>
      <c r="W44" s="224">
        <f>W42+W29+W20</f>
        <v>0</v>
      </c>
      <c r="X44" s="55"/>
      <c r="Y44" s="172"/>
    </row>
    <row r="45" spans="2:25" s="2" customFormat="1" ht="15" customHeight="1">
      <c r="D45" s="16"/>
      <c r="E45" s="16"/>
      <c r="F45" s="46"/>
      <c r="G45" s="46"/>
      <c r="H45" s="47"/>
      <c r="I45" s="46"/>
      <c r="J45" s="46"/>
      <c r="K45" s="89"/>
      <c r="L45" s="89"/>
      <c r="M45" s="75"/>
      <c r="N45" s="75"/>
      <c r="O45" s="90"/>
      <c r="P45" s="75"/>
      <c r="Q45" s="137"/>
      <c r="R45" s="127"/>
      <c r="S45" s="16"/>
      <c r="T45" s="46"/>
      <c r="U45" s="46"/>
      <c r="V45" s="47"/>
      <c r="W45" s="114"/>
      <c r="X45" s="16"/>
      <c r="Y45" s="170"/>
    </row>
    <row r="46" spans="2:25" s="1" customFormat="1">
      <c r="B46" s="26" t="s">
        <v>83</v>
      </c>
      <c r="C46" s="48"/>
      <c r="D46" s="28"/>
      <c r="E46" s="28" t="s">
        <v>84</v>
      </c>
      <c r="F46" s="28" t="s">
        <v>85</v>
      </c>
      <c r="G46" s="28"/>
      <c r="H46" s="28"/>
      <c r="I46" s="28"/>
      <c r="J46" s="28"/>
      <c r="K46" s="103"/>
      <c r="L46" s="103"/>
      <c r="M46" s="103"/>
      <c r="N46" s="103"/>
      <c r="O46" s="103"/>
      <c r="P46" s="103"/>
      <c r="Q46" s="135"/>
      <c r="R46" s="128"/>
      <c r="S46" s="28"/>
      <c r="T46" s="28"/>
      <c r="U46" s="28"/>
      <c r="V46" s="28"/>
      <c r="W46" s="115"/>
      <c r="X46" s="28"/>
      <c r="Y46" s="174"/>
    </row>
    <row r="47" spans="2:25" s="1" customFormat="1" ht="6" customHeight="1">
      <c r="B47" s="12"/>
      <c r="C47" s="39"/>
      <c r="D47" s="40"/>
      <c r="F47" s="40"/>
      <c r="H47" s="40"/>
      <c r="I47" s="40"/>
      <c r="J47" s="40"/>
      <c r="K47" s="65"/>
      <c r="L47" s="25"/>
      <c r="M47" s="65"/>
      <c r="N47" s="25"/>
      <c r="O47" s="65"/>
      <c r="P47" s="65"/>
      <c r="Q47" s="136"/>
      <c r="R47" s="119"/>
      <c r="T47" s="40"/>
      <c r="V47" s="40"/>
      <c r="W47" s="109"/>
      <c r="X47" s="41"/>
      <c r="Y47" s="162"/>
    </row>
    <row r="48" spans="2:25" s="32" customFormat="1">
      <c r="B48" s="62" t="s">
        <v>24</v>
      </c>
      <c r="C48" s="12" t="s">
        <v>86</v>
      </c>
      <c r="D48" s="32" t="s">
        <v>87</v>
      </c>
      <c r="E48" s="215"/>
      <c r="F48" s="64"/>
      <c r="G48" s="230">
        <f>'Project PI NAMES Y1 (Sep-Feb)'!G48+'Project PI NAMES Y1 (Mar-Aug))'!G48</f>
        <v>0</v>
      </c>
      <c r="H48" s="53">
        <v>1</v>
      </c>
      <c r="I48" s="230">
        <f>'Project PI NAMES Y1 (Sep-Feb)'!I48+'Project PI NAMES Y1 (Mar-Aug))'!I48</f>
        <v>0</v>
      </c>
      <c r="J48" s="52"/>
      <c r="K48" s="91"/>
      <c r="L48" s="92"/>
      <c r="M48" s="93"/>
      <c r="N48" s="149">
        <v>0</v>
      </c>
      <c r="O48" s="150">
        <f>D9</f>
        <v>1.1000000000000001</v>
      </c>
      <c r="P48" s="151">
        <f>N48*O48</f>
        <v>0</v>
      </c>
      <c r="Q48" s="189"/>
      <c r="R48" s="129"/>
      <c r="S48" s="52"/>
      <c r="U48" s="52">
        <f>G48+N48</f>
        <v>0</v>
      </c>
      <c r="V48" s="34">
        <f>D9</f>
        <v>1.1000000000000001</v>
      </c>
      <c r="W48" s="231">
        <f>I48+P48</f>
        <v>0</v>
      </c>
      <c r="X48" s="37"/>
      <c r="Y48" s="167"/>
    </row>
    <row r="49" spans="2:25" s="2" customFormat="1" ht="15" customHeight="1">
      <c r="D49" s="16"/>
      <c r="E49" s="16"/>
      <c r="F49" s="46"/>
      <c r="G49" s="46"/>
      <c r="H49" s="47"/>
      <c r="I49" s="46"/>
      <c r="J49" s="46"/>
      <c r="K49" s="89"/>
      <c r="L49" s="89"/>
      <c r="M49" s="75"/>
      <c r="N49" s="152"/>
      <c r="O49" s="153"/>
      <c r="P49" s="152"/>
      <c r="Q49" s="137"/>
      <c r="R49" s="127"/>
      <c r="S49" s="16"/>
      <c r="T49" s="46"/>
      <c r="U49" s="46"/>
      <c r="V49" s="47"/>
      <c r="W49" s="114"/>
      <c r="X49" s="16"/>
      <c r="Y49" s="170"/>
    </row>
    <row r="50" spans="2:25" s="2" customFormat="1" ht="15" customHeight="1">
      <c r="B50" s="5"/>
      <c r="C50" s="5" t="s">
        <v>88</v>
      </c>
      <c r="D50" s="55"/>
      <c r="E50" s="55"/>
      <c r="F50" s="56"/>
      <c r="G50" s="232">
        <f>SUM(G48:G49)</f>
        <v>0</v>
      </c>
      <c r="H50" s="57"/>
      <c r="I50" s="232">
        <f>SUM(I48:I49)</f>
        <v>0</v>
      </c>
      <c r="J50" s="56"/>
      <c r="K50" s="104"/>
      <c r="L50" s="104"/>
      <c r="M50" s="105"/>
      <c r="N50" s="233">
        <f>SUM(N47:N49)</f>
        <v>0</v>
      </c>
      <c r="O50" s="173"/>
      <c r="P50" s="233">
        <f>SUM(P48:P49)</f>
        <v>0</v>
      </c>
      <c r="Q50" s="134"/>
      <c r="R50" s="126"/>
      <c r="S50" s="55"/>
      <c r="T50" s="56"/>
      <c r="U50" s="56">
        <f>SUM(U47:U49)</f>
        <v>0</v>
      </c>
      <c r="V50" s="57"/>
      <c r="W50" s="234">
        <f>SUM(W48:W49)</f>
        <v>0</v>
      </c>
      <c r="X50" s="55"/>
      <c r="Y50" s="172"/>
    </row>
    <row r="51" spans="2:25" s="32" customFormat="1">
      <c r="C51" s="12"/>
      <c r="F51" s="52"/>
      <c r="G51" s="52"/>
      <c r="H51" s="53"/>
      <c r="I51" s="54"/>
      <c r="J51" s="54"/>
      <c r="K51" s="91"/>
      <c r="L51" s="91"/>
      <c r="M51" s="92"/>
      <c r="N51" s="92"/>
      <c r="O51" s="94"/>
      <c r="P51" s="76"/>
      <c r="Q51" s="185"/>
      <c r="R51" s="129"/>
      <c r="T51" s="52"/>
      <c r="U51" s="52"/>
      <c r="V51" s="53"/>
      <c r="W51" s="116"/>
      <c r="X51" s="37"/>
      <c r="Y51" s="167"/>
    </row>
    <row r="52" spans="2:25" s="2" customFormat="1" ht="17.100000000000001" thickBot="1">
      <c r="B52" s="8"/>
      <c r="C52" s="8" t="s">
        <v>89</v>
      </c>
      <c r="D52" s="8"/>
      <c r="E52" s="8"/>
      <c r="F52" s="143" t="s">
        <v>11</v>
      </c>
      <c r="G52" s="235">
        <f>G44+G50</f>
        <v>0</v>
      </c>
      <c r="H52" s="146"/>
      <c r="I52" s="235">
        <f>I44+I50</f>
        <v>0</v>
      </c>
      <c r="J52" s="9"/>
      <c r="K52" s="8"/>
      <c r="L52" s="8"/>
      <c r="M52" s="176" t="s">
        <v>12</v>
      </c>
      <c r="N52" s="235">
        <f>N44+N50</f>
        <v>0</v>
      </c>
      <c r="O52" s="10"/>
      <c r="P52" s="235">
        <f>P44+P50</f>
        <v>0</v>
      </c>
      <c r="Q52" s="177"/>
      <c r="R52" s="130"/>
      <c r="S52" s="8"/>
      <c r="T52" s="142" t="s">
        <v>13</v>
      </c>
      <c r="U52" s="146">
        <f>U44+U50</f>
        <v>0</v>
      </c>
      <c r="V52" s="146"/>
      <c r="W52" s="236">
        <f>W44+W50</f>
        <v>0</v>
      </c>
      <c r="X52" s="51"/>
      <c r="Y52" s="69"/>
    </row>
    <row r="53" spans="2:25" ht="17.100000000000001" thickTop="1"/>
    <row r="54" spans="2:25" ht="46.5" customHeight="1">
      <c r="B54" s="238" t="s">
        <v>90</v>
      </c>
      <c r="C54" s="238"/>
      <c r="D54" s="238"/>
      <c r="E54" s="238"/>
      <c r="F54" s="238"/>
      <c r="G54" s="238"/>
      <c r="H54" s="238"/>
      <c r="I54" s="238"/>
      <c r="J54" s="238"/>
      <c r="K54" s="238"/>
      <c r="L54" s="238"/>
      <c r="M54" s="238"/>
      <c r="N54" s="238"/>
    </row>
    <row r="55" spans="2:25">
      <c r="B55" s="32" t="s">
        <v>91</v>
      </c>
      <c r="C55" s="4"/>
    </row>
    <row r="56" spans="2:25">
      <c r="B56" s="32" t="s">
        <v>92</v>
      </c>
    </row>
    <row r="57" spans="2:25">
      <c r="B57" s="21"/>
    </row>
  </sheetData>
  <mergeCells count="7">
    <mergeCell ref="X10:Y10"/>
    <mergeCell ref="X11:Y11"/>
    <mergeCell ref="B54:N54"/>
    <mergeCell ref="D8:I8"/>
    <mergeCell ref="D10:I10"/>
    <mergeCell ref="K10:P10"/>
    <mergeCell ref="R10:W10"/>
  </mergeCells>
  <pageMargins left="0.7" right="0.7" top="0.75" bottom="0.75" header="0.3" footer="0.3"/>
  <pageSetup paperSize="9" scale="72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MPreview xmlns="ae1b457b-b404-4ddf-b12f-fe782b82dc75" xsi:nil="true"/>
    <TaxCatchAll xmlns="ae1b457b-b404-4ddf-b12f-fe782b82dc75" xsi:nil="true"/>
    <lcf76f155ced4ddcb4097134ff3c332f xmlns="ce9217e5-4874-4805-9b50-45dcab108a2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94C0455936F645BD755171DCE781A9" ma:contentTypeVersion="17" ma:contentTypeDescription="Create a new document." ma:contentTypeScope="" ma:versionID="6880f8509164854185eae73932e95b0b">
  <xsd:schema xmlns:xsd="http://www.w3.org/2001/XMLSchema" xmlns:xs="http://www.w3.org/2001/XMLSchema" xmlns:p="http://schemas.microsoft.com/office/2006/metadata/properties" xmlns:ns2="ce9217e5-4874-4805-9b50-45dcab108a27" xmlns:ns3="ae1b457b-b404-4ddf-b12f-fe782b82dc75" targetNamespace="http://schemas.microsoft.com/office/2006/metadata/properties" ma:root="true" ma:fieldsID="a0e4d80c0d22f9399023e48fdf56ebb3" ns2:_="" ns3:_="">
    <xsd:import namespace="ce9217e5-4874-4805-9b50-45dcab108a27"/>
    <xsd:import namespace="ae1b457b-b404-4ddf-b12f-fe782b82dc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MPreview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217e5-4874-4805-9b50-45dcab108a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c55da4af-c3c1-4d1f-ba53-ae03364c9a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b457b-b404-4ddf-b12f-fe782b82dc7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MPreview" ma:index="21" nillable="true" ma:displayName="Preview" ma:internalName="TMPreview" ma:readOnly="false">
      <xsd:simpleType>
        <xsd:restriction base="dms:Number">
          <xsd:minInclusive value="0"/>
        </xsd:restriction>
      </xsd:simpleType>
    </xsd:element>
    <xsd:element name="TaxCatchAll" ma:index="24" nillable="true" ma:displayName="Taxonomy Catch All Column" ma:hidden="true" ma:list="{7abfb37a-2bb7-4017-bea2-a3122eab33c2}" ma:internalName="TaxCatchAll" ma:showField="CatchAllData" ma:web="ae1b457b-b404-4ddf-b12f-fe782b82dc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C4D8AF-2983-4610-A0A5-D3712490C3EE}"/>
</file>

<file path=customXml/itemProps2.xml><?xml version="1.0" encoding="utf-8"?>
<ds:datastoreItem xmlns:ds="http://schemas.openxmlformats.org/officeDocument/2006/customXml" ds:itemID="{966C09FD-4178-4FBC-876F-3A571E9075C8}"/>
</file>

<file path=customXml/itemProps3.xml><?xml version="1.0" encoding="utf-8"?>
<ds:datastoreItem xmlns:ds="http://schemas.openxmlformats.org/officeDocument/2006/customXml" ds:itemID="{063DD296-6FAE-4569-BAB2-116900A407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higginsk@mit.edu</cp:lastModifiedBy>
  <cp:revision/>
  <dcterms:created xsi:type="dcterms:W3CDTF">2021-06-25T13:16:25Z</dcterms:created>
  <dcterms:modified xsi:type="dcterms:W3CDTF">2025-02-12T14:24:33Z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0x0101004794C0455936F645BD755171DCE781A9</vt:lpwstr>
  </property>
  <property fmtid="{D5CDD505-2E9C-101B-9397-08002B2CF9AE}" pid="3" name="MediaServiceImageTags">
    <vt:lpwstr/>
  </property>
</Properties>
</file>