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obosonline.sharepoint.com/sites/OBOSbankenkfin-AVD-9303/Delte dokumenter/General/01 Driftsrapportering/02 Driftsrapport/2025/12/"/>
    </mc:Choice>
  </mc:AlternateContent>
  <xr:revisionPtr revIDLastSave="2" documentId="8_{22594AF1-5E40-4273-83D4-8F79EF750C3F}" xr6:coauthVersionLast="47" xr6:coauthVersionMax="47" xr10:uidLastSave="{BA5C0AA4-042E-4D1D-B714-70ED3EFE4311}"/>
  <bookViews>
    <workbookView xWindow="-110" yWindow="-110" windowWidth="19420" windowHeight="11500" xr2:uid="{F9D7DE78-B5B9-4F24-80DA-8E85C4E8321E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9" i="1"/>
  <c r="F29" i="1"/>
  <c r="F35" i="1"/>
  <c r="F41" i="1"/>
  <c r="F46" i="1"/>
  <c r="F52" i="1"/>
  <c r="F57" i="1"/>
  <c r="F62" i="1"/>
  <c r="F67" i="1"/>
  <c r="D62" i="1" l="1"/>
  <c r="D57" i="1" l="1"/>
  <c r="D29" i="1"/>
  <c r="G52" i="1"/>
  <c r="E57" i="1"/>
  <c r="G35" i="1"/>
  <c r="D19" i="1"/>
  <c r="D46" i="1"/>
  <c r="E46" i="1"/>
  <c r="G46" i="1"/>
  <c r="D52" i="1"/>
  <c r="G57" i="1"/>
  <c r="G62" i="1"/>
  <c r="D41" i="1"/>
  <c r="E9" i="1"/>
  <c r="G19" i="1"/>
  <c r="E52" i="1"/>
  <c r="D35" i="1"/>
  <c r="D67" i="1"/>
  <c r="G41" i="1"/>
  <c r="G29" i="1"/>
  <c r="E67" i="1"/>
  <c r="G67" i="1"/>
  <c r="E35" i="1"/>
  <c r="E62" i="1"/>
  <c r="E41" i="1"/>
  <c r="D9" i="1"/>
  <c r="G9" i="1"/>
  <c r="E19" i="1"/>
  <c r="E29" i="1"/>
</calcChain>
</file>

<file path=xl/sharedStrings.xml><?xml version="1.0" encoding="utf-8"?>
<sst xmlns="http://schemas.openxmlformats.org/spreadsheetml/2006/main" count="63" uniqueCount="51">
  <si>
    <t>Nøkkeltall og alternative resultatmål (APM)</t>
  </si>
  <si>
    <t>#</t>
  </si>
  <si>
    <t>mNOK</t>
  </si>
  <si>
    <t>4. kvartal 2025</t>
  </si>
  <si>
    <t>4. kvartal 2024</t>
  </si>
  <si>
    <t>Definisjon</t>
  </si>
  <si>
    <t>Netto renteinntekter</t>
  </si>
  <si>
    <t>Netto renteinntekter inkl. netto renteinntekter på derivater og fondsobligasjoner i prosent av gjennomsnittlig forvaltningskapital</t>
  </si>
  <si>
    <t>Rentekostnad fondsobligasjoner</t>
  </si>
  <si>
    <t>Netto renteinntekter derivater rapportert som verdiendringer</t>
  </si>
  <si>
    <t>Gjennomsnittlig forvaltningskapital</t>
  </si>
  <si>
    <t>Sum driftskostnader</t>
  </si>
  <si>
    <t>Sum driftskostnader før tap på utlån i prosent av netto inntekter</t>
  </si>
  <si>
    <t>Porteføljeprovisjon fra Eika Boligkreditt</t>
  </si>
  <si>
    <t>Netto verdiendr. og gevinst/(tap) på fin. instrumenter</t>
  </si>
  <si>
    <t>Netto provisjonsinntekter eks. provisjon fra Eika Boligkreditt</t>
  </si>
  <si>
    <t>Andre driftsinntekter</t>
  </si>
  <si>
    <t>Kostnadsprosent</t>
  </si>
  <si>
    <t>Kostnadsprosent eks. 'Netto verdiendring og gevinst/(tap) på fin. Instrumenter', men inkl. 'netto renteinntekter på derivater'</t>
  </si>
  <si>
    <t>Kostnadsprosent justert for verdiendringer på finansielle instrument</t>
  </si>
  <si>
    <t>Andel tilordnet kontrollerende eierinteresse</t>
  </si>
  <si>
    <t xml:space="preserve">Egenkapitalavkastning etter skatt justert for renter på fondsobligasjoner </t>
  </si>
  <si>
    <t>Netto verdiendring fra egen kredittrisiko</t>
  </si>
  <si>
    <t>Gjennomsnittlig egenkapital eks. kredittspread og fondsobligasjon</t>
  </si>
  <si>
    <t>Egenkapitalavkastning etter skatt</t>
  </si>
  <si>
    <t>IB utlån på egen balanse</t>
  </si>
  <si>
    <t>Endring i netto utlån på egen balanse ved periodeslutt i prosent av netto utlån 12 mnd. før (3 mnd. før på kvartal)</t>
  </si>
  <si>
    <t>UB på egen balanse</t>
  </si>
  <si>
    <t>Endring</t>
  </si>
  <si>
    <t>Utlånsvekst på egen balanse %</t>
  </si>
  <si>
    <t>Innskudd fra kunder</t>
  </si>
  <si>
    <t>Innskudd fra kunder i % av brutto utlån på egen balanse</t>
  </si>
  <si>
    <t>Brutto utlån til kunder på egen balanse</t>
  </si>
  <si>
    <t>Innskuddsdekning %</t>
  </si>
  <si>
    <t>IB innskudd fra kunder</t>
  </si>
  <si>
    <t>Endring i innskudd fra kunder ved periodeslutt i prosent av innskudd 12 mnd. før (3 mnd. før på kvartal)</t>
  </si>
  <si>
    <t>UB innskudd fra kunder</t>
  </si>
  <si>
    <t>Innskuddsvekst %</t>
  </si>
  <si>
    <t>Tap på utlån og garantier mv.</t>
  </si>
  <si>
    <t>Tap på utlån og garantier mv. i % av gjennomsnittlig brutto utlån</t>
  </si>
  <si>
    <t>Gjennomsnittlig brutto utlån</t>
  </si>
  <si>
    <t>Resultatførte tap på utlån i % av gjennomsnittlig brutto utlån</t>
  </si>
  <si>
    <t>Balanseførte tap</t>
  </si>
  <si>
    <t>Balanseførte tap ved periodeslutt i % av brutto utlån til kunder på egen balane</t>
  </si>
  <si>
    <t>Balanseførte tap i % av brutto utlån</t>
  </si>
  <si>
    <t>Misligholdte engasjementer</t>
  </si>
  <si>
    <t>Brutto misligholdte engasjement 90 dager eller mer i prosent av brutto utlån til kunder på egen balanse</t>
  </si>
  <si>
    <t>Betalingsmislighold over 90 dager i % av brutto utlån</t>
  </si>
  <si>
    <t>Antall dager i året</t>
  </si>
  <si>
    <t>Antall dager YTD</t>
  </si>
  <si>
    <t>Rentenetto i % av gjennomsnittlig forvaltningskapital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</si>
</sst>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,,"/>
    <numFmt numFmtId="166" formatCode="0.0\ %"/>
  </numFmts>
  <fonts count="10" x14ac:knownFonts="1">
    <font>
      <sz val="11"/>
      <color theme="1"/>
      <name val="OBOS Text"/>
      <family val="2"/>
      <scheme val="minor"/>
    </font>
    <font>
      <sz val="11"/>
      <color theme="1"/>
      <name val="OBOS Text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/>
      <name val="Arial"/>
      <family val="2"/>
    </font>
    <font>
      <b/>
      <sz val="11"/>
      <color rgb="FF1F497D"/>
      <name val="Arial"/>
      <family val="2"/>
    </font>
    <font>
      <sz val="11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5"/>
      </bottom>
      <diagonal/>
    </border>
    <border>
      <left/>
      <right/>
      <top style="dashed">
        <color theme="2"/>
      </top>
      <bottom style="dashed">
        <color theme="2"/>
      </bottom>
      <diagonal/>
    </border>
    <border>
      <left/>
      <right/>
      <top style="dashed">
        <color theme="2"/>
      </top>
      <bottom/>
      <diagonal/>
    </border>
    <border>
      <left/>
      <right/>
      <top/>
      <bottom style="dashed">
        <color theme="2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164" fontId="6" fillId="0" borderId="0" applyFont="0" applyFill="0" applyBorder="0" applyAlignment="0" applyProtection="0"/>
  </cellStyleXfs>
  <cellXfs count="34">
    <xf numFmtId="0" fontId="0" fillId="0" borderId="0" xfId="0"/>
    <xf numFmtId="14" fontId="5" fillId="0" borderId="0" xfId="0" applyNumberFormat="1" applyFont="1"/>
    <xf numFmtId="49" fontId="3" fillId="2" borderId="0" xfId="3" applyNumberFormat="1" applyFont="1" applyFill="1"/>
    <xf numFmtId="14" fontId="0" fillId="0" borderId="0" xfId="0" applyNumberFormat="1"/>
    <xf numFmtId="0" fontId="3" fillId="3" borderId="0" xfId="3" applyFont="1" applyFill="1" applyAlignment="1">
      <alignment horizontal="left"/>
    </xf>
    <xf numFmtId="0" fontId="4" fillId="2" borderId="0" xfId="3" applyFont="1" applyFill="1" applyAlignment="1">
      <alignment horizontal="left" vertical="top"/>
    </xf>
    <xf numFmtId="49" fontId="7" fillId="0" borderId="1" xfId="4" applyNumberFormat="1" applyFont="1" applyBorder="1" applyAlignment="1">
      <alignment horizontal="right"/>
    </xf>
    <xf numFmtId="49" fontId="7" fillId="0" borderId="1" xfId="4" applyNumberFormat="1" applyFont="1" applyBorder="1" applyAlignment="1">
      <alignment horizontal="left"/>
    </xf>
    <xf numFmtId="49" fontId="7" fillId="0" borderId="0" xfId="4" applyNumberFormat="1" applyFont="1" applyAlignment="1">
      <alignment horizontal="right"/>
    </xf>
    <xf numFmtId="49" fontId="7" fillId="0" borderId="0" xfId="4" applyNumberFormat="1" applyFont="1" applyAlignment="1">
      <alignment horizontal="left"/>
    </xf>
    <xf numFmtId="0" fontId="7" fillId="0" borderId="0" xfId="4" applyFont="1" applyAlignment="1">
      <alignment vertical="top" wrapText="1"/>
    </xf>
    <xf numFmtId="0" fontId="8" fillId="0" borderId="0" xfId="4" applyFont="1" applyAlignment="1">
      <alignment wrapText="1"/>
    </xf>
    <xf numFmtId="0" fontId="3" fillId="4" borderId="2" xfId="0" applyFont="1" applyFill="1" applyBorder="1" applyAlignment="1">
      <alignment horizontal="right" wrapText="1"/>
    </xf>
    <xf numFmtId="0" fontId="3" fillId="4" borderId="2" xfId="0" applyFont="1" applyFill="1" applyBorder="1" applyAlignment="1">
      <alignment wrapText="1"/>
    </xf>
    <xf numFmtId="165" fontId="3" fillId="0" borderId="2" xfId="5" applyNumberFormat="1" applyFont="1" applyFill="1" applyBorder="1" applyAlignment="1">
      <alignment wrapText="1"/>
    </xf>
    <xf numFmtId="165" fontId="3" fillId="0" borderId="2" xfId="5" applyNumberFormat="1" applyFont="1" applyFill="1" applyBorder="1" applyAlignment="1">
      <alignment horizontal="right" wrapText="1"/>
    </xf>
    <xf numFmtId="0" fontId="4" fillId="4" borderId="2" xfId="0" applyFont="1" applyFill="1" applyBorder="1" applyAlignment="1">
      <alignment horizontal="right" wrapText="1"/>
    </xf>
    <xf numFmtId="0" fontId="4" fillId="4" borderId="2" xfId="0" applyFont="1" applyFill="1" applyBorder="1" applyAlignment="1">
      <alignment wrapText="1"/>
    </xf>
    <xf numFmtId="10" fontId="4" fillId="0" borderId="2" xfId="1" applyNumberFormat="1" applyFont="1" applyFill="1" applyBorder="1" applyAlignment="1">
      <alignment horizontal="right" wrapText="1"/>
    </xf>
    <xf numFmtId="0" fontId="5" fillId="0" borderId="0" xfId="0" applyFont="1"/>
    <xf numFmtId="0" fontId="7" fillId="0" borderId="1" xfId="4" applyFont="1" applyBorder="1" applyAlignment="1">
      <alignment horizontal="right" vertical="top" wrapText="1"/>
    </xf>
    <xf numFmtId="0" fontId="7" fillId="0" borderId="1" xfId="4" applyFont="1" applyBorder="1" applyAlignment="1">
      <alignment horizontal="right" wrapText="1"/>
    </xf>
    <xf numFmtId="0" fontId="7" fillId="0" borderId="0" xfId="4" applyFont="1" applyAlignment="1">
      <alignment horizontal="right" vertical="top" wrapText="1"/>
    </xf>
    <xf numFmtId="0" fontId="7" fillId="0" borderId="0" xfId="4" applyFont="1" applyAlignment="1">
      <alignment horizontal="right" wrapText="1"/>
    </xf>
    <xf numFmtId="166" fontId="4" fillId="0" borderId="2" xfId="1" applyNumberFormat="1" applyFont="1" applyFill="1" applyBorder="1" applyAlignment="1">
      <alignment horizontal="right" wrapText="1"/>
    </xf>
    <xf numFmtId="3" fontId="3" fillId="4" borderId="2" xfId="0" applyNumberFormat="1" applyFont="1" applyFill="1" applyBorder="1" applyAlignment="1">
      <alignment wrapText="1"/>
    </xf>
    <xf numFmtId="165" fontId="3" fillId="0" borderId="3" xfId="5" applyNumberFormat="1" applyFont="1" applyFill="1" applyBorder="1" applyAlignment="1">
      <alignment horizontal="right" wrapText="1"/>
    </xf>
    <xf numFmtId="10" fontId="4" fillId="0" borderId="4" xfId="1" applyNumberFormat="1" applyFont="1" applyFill="1" applyBorder="1" applyAlignment="1">
      <alignment horizontal="right" wrapText="1"/>
    </xf>
    <xf numFmtId="9" fontId="7" fillId="0" borderId="1" xfId="1" applyFont="1" applyBorder="1" applyAlignment="1">
      <alignment horizontal="right" vertical="top" wrapText="1"/>
    </xf>
    <xf numFmtId="14" fontId="9" fillId="3" borderId="0" xfId="3" applyNumberFormat="1" applyFont="1" applyFill="1" applyAlignment="1">
      <alignment horizontal="left"/>
    </xf>
    <xf numFmtId="49" fontId="9" fillId="2" borderId="0" xfId="3" applyNumberFormat="1" applyFont="1" applyFill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0" borderId="1" xfId="4" applyFont="1" applyBorder="1" applyAlignment="1">
      <alignment horizontal="center" wrapText="1"/>
    </xf>
  </cellXfs>
  <cellStyles count="6">
    <cellStyle name="Komma 3" xfId="5" xr:uid="{11C49550-92F1-4A36-9202-22A166C4D4A9}"/>
    <cellStyle name="Normal" xfId="0" builtinId="0"/>
    <cellStyle name="Normal 2 3 2 2 2 2" xfId="2" xr:uid="{52BA5D34-4AE8-458A-9C62-FBF424B0B5E4}"/>
    <cellStyle name="Normal 2 3 3 2" xfId="4" xr:uid="{A0366196-EB06-4650-901F-774EB794E1D4}"/>
    <cellStyle name="Normal_Gruppen 1999 finanskonsern" xfId="3" xr:uid="{38001BAB-3032-414C-8C2E-CCE8C9A70A97}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al til investor presentasjoner">
  <a:themeElements>
    <a:clrScheme name="Office">
      <a:dk1>
        <a:srgbClr val="0C0C0C"/>
      </a:dk1>
      <a:lt1>
        <a:sysClr val="window" lastClr="FFFFFF"/>
      </a:lt1>
      <a:dk2>
        <a:srgbClr val="002169"/>
      </a:dk2>
      <a:lt2>
        <a:srgbClr val="CDECE2"/>
      </a:lt2>
      <a:accent1>
        <a:srgbClr val="0047BA"/>
      </a:accent1>
      <a:accent2>
        <a:srgbClr val="BEDFEC"/>
      </a:accent2>
      <a:accent3>
        <a:srgbClr val="002169"/>
      </a:accent3>
      <a:accent4>
        <a:srgbClr val="008761"/>
      </a:accent4>
      <a:accent5>
        <a:srgbClr val="00524C"/>
      </a:accent5>
      <a:accent6>
        <a:srgbClr val="C4C4C4"/>
      </a:accent6>
      <a:hlink>
        <a:srgbClr val="0563C1"/>
      </a:hlink>
      <a:folHlink>
        <a:srgbClr val="954F72"/>
      </a:folHlink>
    </a:clrScheme>
    <a:fontScheme name="OBOS font">
      <a:majorFont>
        <a:latin typeface="OBOS Display Medium"/>
        <a:ea typeface=""/>
        <a:cs typeface=""/>
      </a:majorFont>
      <a:minorFont>
        <a:latin typeface="OBOS Tex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al til investor presentasjoner" id="{28DC73CF-44AC-43EE-B4EE-FC95457080CF}" vid="{D257CA9B-40D7-444F-AB40-6E7B6213E013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5B68-74B2-4029-B86E-41C39D7E086E}">
  <dimension ref="B1:M76"/>
  <sheetViews>
    <sheetView showGridLines="0" tabSelected="1" zoomScale="80" zoomScaleNormal="80" workbookViewId="0">
      <selection activeCell="G67" sqref="G67"/>
    </sheetView>
  </sheetViews>
  <sheetFormatPr baseColWidth="10" defaultRowHeight="14.5" x14ac:dyDescent="0.35"/>
  <cols>
    <col min="2" max="2" width="3.61328125" customWidth="1"/>
    <col min="3" max="3" width="78.07421875" customWidth="1"/>
    <col min="4" max="7" width="12.61328125" customWidth="1"/>
    <col min="8" max="14" width="10.84375" customWidth="1"/>
  </cols>
  <sheetData>
    <row r="1" spans="2:13" x14ac:dyDescent="0.35">
      <c r="D1" s="1"/>
      <c r="E1" s="1"/>
      <c r="F1" s="1"/>
      <c r="G1" s="1"/>
      <c r="H1" s="2"/>
      <c r="M1" s="3"/>
    </row>
    <row r="2" spans="2:13" x14ac:dyDescent="0.35">
      <c r="B2" s="4"/>
      <c r="C2" s="5" t="s">
        <v>0</v>
      </c>
      <c r="D2" s="29"/>
      <c r="E2" s="30"/>
      <c r="F2" s="30"/>
      <c r="G2" s="30"/>
      <c r="H2" s="2"/>
      <c r="M2" s="3"/>
    </row>
    <row r="3" spans="2:13" ht="15" thickBot="1" x14ac:dyDescent="0.4">
      <c r="B3" s="6" t="s">
        <v>1</v>
      </c>
      <c r="C3" s="7" t="s">
        <v>2</v>
      </c>
      <c r="D3" s="20" t="s">
        <v>3</v>
      </c>
      <c r="E3" s="20" t="s">
        <v>4</v>
      </c>
      <c r="F3" s="21">
        <v>2025</v>
      </c>
      <c r="G3" s="21">
        <v>2024</v>
      </c>
      <c r="H3" s="33" t="s">
        <v>5</v>
      </c>
      <c r="I3" s="33"/>
      <c r="J3" s="33"/>
      <c r="K3" s="33"/>
      <c r="L3" s="33"/>
    </row>
    <row r="4" spans="2:13" x14ac:dyDescent="0.35">
      <c r="B4" s="8"/>
      <c r="C4" s="9"/>
      <c r="D4" s="10"/>
      <c r="E4" s="10"/>
      <c r="F4" s="10"/>
      <c r="G4" s="10"/>
      <c r="H4" s="11"/>
      <c r="I4" s="11"/>
      <c r="J4" s="11"/>
      <c r="K4" s="11"/>
      <c r="L4" s="11"/>
    </row>
    <row r="5" spans="2:13" x14ac:dyDescent="0.35">
      <c r="B5" s="12"/>
      <c r="C5" s="13" t="s">
        <v>6</v>
      </c>
      <c r="D5" s="14">
        <v>240747814.15999997</v>
      </c>
      <c r="E5" s="14">
        <v>258337777.10999939</v>
      </c>
      <c r="F5" s="14">
        <v>971201516.03999937</v>
      </c>
      <c r="G5" s="14">
        <v>994681023.6700002</v>
      </c>
      <c r="H5" s="31" t="s">
        <v>7</v>
      </c>
      <c r="I5" s="31"/>
      <c r="J5" s="31"/>
      <c r="K5" s="31"/>
      <c r="L5" s="31"/>
    </row>
    <row r="6" spans="2:13" x14ac:dyDescent="0.35">
      <c r="B6" s="12"/>
      <c r="C6" s="13" t="s">
        <v>8</v>
      </c>
      <c r="D6" s="15">
        <v>-5540111.1099999994</v>
      </c>
      <c r="E6" s="15">
        <v>-5903277.7699999958</v>
      </c>
      <c r="F6" s="15">
        <v>-22819874.420000002</v>
      </c>
      <c r="G6" s="15">
        <v>-24112305.529999994</v>
      </c>
      <c r="H6" s="31"/>
      <c r="I6" s="31"/>
      <c r="J6" s="31"/>
      <c r="K6" s="31"/>
      <c r="L6" s="31"/>
    </row>
    <row r="7" spans="2:13" x14ac:dyDescent="0.35">
      <c r="B7" s="12"/>
      <c r="C7" s="13" t="s">
        <v>9</v>
      </c>
      <c r="D7" s="15">
        <v>-1279943.7500000149</v>
      </c>
      <c r="E7" s="15">
        <v>-6514439.6900000032</v>
      </c>
      <c r="F7" s="15">
        <v>-9274718.8800000008</v>
      </c>
      <c r="G7" s="15">
        <v>-33816720.119999997</v>
      </c>
      <c r="H7" s="31"/>
      <c r="I7" s="31"/>
      <c r="J7" s="31"/>
      <c r="K7" s="31"/>
      <c r="L7" s="31"/>
    </row>
    <row r="8" spans="2:13" x14ac:dyDescent="0.35">
      <c r="B8" s="12"/>
      <c r="C8" s="13" t="s">
        <v>10</v>
      </c>
      <c r="D8" s="15">
        <v>76651164734.044998</v>
      </c>
      <c r="E8" s="15">
        <v>72499785096.342499</v>
      </c>
      <c r="F8" s="15">
        <v>74854424301.674606</v>
      </c>
      <c r="G8" s="15">
        <v>70019377402.923355</v>
      </c>
      <c r="H8" s="31"/>
      <c r="I8" s="31"/>
      <c r="J8" s="31"/>
      <c r="K8" s="31"/>
      <c r="L8" s="31"/>
    </row>
    <row r="9" spans="2:13" x14ac:dyDescent="0.35">
      <c r="B9" s="16">
        <v>2</v>
      </c>
      <c r="C9" s="17" t="s">
        <v>50</v>
      </c>
      <c r="D9" s="18">
        <f>((D5+D6+D7)/D71*D70)/D$8</f>
        <v>1.2107878090470535E-2</v>
      </c>
      <c r="E9" s="18">
        <f>((E5+E6+E7)/E71*E70)/E$8</f>
        <v>1.3494304142373136E-2</v>
      </c>
      <c r="F9" s="18">
        <f>((F5+F6+F7)/F71*F70)/F$8</f>
        <v>1.2545777106711247E-2</v>
      </c>
      <c r="G9" s="18">
        <f>((G5+G6+G7)/G71*G70)/G$8</f>
        <v>1.3378467972222932E-2</v>
      </c>
      <c r="H9" s="31"/>
      <c r="I9" s="31"/>
      <c r="J9" s="31"/>
      <c r="K9" s="31"/>
      <c r="L9" s="31"/>
    </row>
    <row r="10" spans="2:13" ht="15" thickBot="1" x14ac:dyDescent="0.4">
      <c r="B10" s="6"/>
      <c r="C10" s="7"/>
      <c r="D10" s="20"/>
      <c r="E10" s="20"/>
      <c r="F10" s="20"/>
      <c r="G10" s="20"/>
      <c r="H10" s="21"/>
      <c r="I10" s="21"/>
      <c r="J10" s="21"/>
      <c r="K10" s="21"/>
      <c r="L10" s="21"/>
    </row>
    <row r="11" spans="2:13" x14ac:dyDescent="0.35">
      <c r="B11" s="8"/>
      <c r="C11" s="9"/>
      <c r="D11" s="22"/>
      <c r="E11" s="22"/>
      <c r="F11" s="22"/>
      <c r="G11" s="22"/>
      <c r="H11" s="23"/>
      <c r="I11" s="19"/>
      <c r="J11" s="19"/>
      <c r="K11" s="19"/>
      <c r="L11" s="19"/>
    </row>
    <row r="12" spans="2:13" x14ac:dyDescent="0.35">
      <c r="B12" s="12"/>
      <c r="C12" s="13" t="s">
        <v>11</v>
      </c>
      <c r="D12" s="15">
        <v>-115870258.38999987</v>
      </c>
      <c r="E12" s="15">
        <v>-102852821.66999996</v>
      </c>
      <c r="F12" s="15">
        <v>-427407989.73999989</v>
      </c>
      <c r="G12" s="15">
        <v>-408948504.57999992</v>
      </c>
      <c r="H12" s="31" t="s">
        <v>12</v>
      </c>
      <c r="I12" s="31"/>
      <c r="J12" s="31"/>
      <c r="K12" s="31"/>
      <c r="L12" s="31"/>
    </row>
    <row r="13" spans="2:13" x14ac:dyDescent="0.35">
      <c r="B13" s="12"/>
      <c r="C13" s="13" t="s">
        <v>6</v>
      </c>
      <c r="D13" s="15">
        <v>240747814.15999997</v>
      </c>
      <c r="E13" s="15">
        <v>258337777.10999939</v>
      </c>
      <c r="F13" s="15">
        <v>971201516.03999937</v>
      </c>
      <c r="G13" s="15">
        <v>994681023.6700002</v>
      </c>
      <c r="H13" s="31"/>
      <c r="I13" s="31"/>
      <c r="J13" s="31"/>
      <c r="K13" s="31"/>
      <c r="L13" s="31"/>
    </row>
    <row r="14" spans="2:13" x14ac:dyDescent="0.35">
      <c r="B14" s="12"/>
      <c r="C14" s="13" t="s">
        <v>8</v>
      </c>
      <c r="D14" s="15">
        <v>-5540111.1099999994</v>
      </c>
      <c r="E14" s="15">
        <v>-5903277.7699999958</v>
      </c>
      <c r="F14" s="15">
        <v>-22819874.420000002</v>
      </c>
      <c r="G14" s="15">
        <v>-24112305.529999994</v>
      </c>
      <c r="H14" s="31"/>
      <c r="I14" s="31"/>
      <c r="J14" s="31"/>
      <c r="K14" s="31"/>
      <c r="L14" s="31"/>
    </row>
    <row r="15" spans="2:13" x14ac:dyDescent="0.35">
      <c r="B15" s="12"/>
      <c r="C15" s="13" t="s">
        <v>13</v>
      </c>
      <c r="D15" s="15">
        <v>0</v>
      </c>
      <c r="E15" s="15">
        <v>0</v>
      </c>
      <c r="F15" s="15">
        <v>0</v>
      </c>
      <c r="G15" s="15">
        <v>0</v>
      </c>
      <c r="H15" s="31"/>
      <c r="I15" s="31"/>
      <c r="J15" s="31"/>
      <c r="K15" s="31"/>
      <c r="L15" s="31"/>
    </row>
    <row r="16" spans="2:13" x14ac:dyDescent="0.35">
      <c r="B16" s="12"/>
      <c r="C16" s="13" t="s">
        <v>14</v>
      </c>
      <c r="D16" s="15">
        <v>-4515589.5100000463</v>
      </c>
      <c r="E16" s="15">
        <v>-32078601.61000004</v>
      </c>
      <c r="F16" s="15">
        <v>3985973.7699999809</v>
      </c>
      <c r="G16" s="15">
        <v>-44679519.930000007</v>
      </c>
      <c r="H16" s="31"/>
      <c r="I16" s="31"/>
      <c r="J16" s="31"/>
      <c r="K16" s="31"/>
      <c r="L16" s="31"/>
    </row>
    <row r="17" spans="2:12" x14ac:dyDescent="0.35">
      <c r="B17" s="12"/>
      <c r="C17" s="13" t="s">
        <v>15</v>
      </c>
      <c r="D17" s="15">
        <v>3168003.59</v>
      </c>
      <c r="E17" s="15">
        <v>2561171.849999994</v>
      </c>
      <c r="F17" s="15">
        <v>3490588.7699999958</v>
      </c>
      <c r="G17" s="15">
        <v>6058706.2599999979</v>
      </c>
      <c r="H17" s="31"/>
      <c r="I17" s="31"/>
      <c r="J17" s="31"/>
      <c r="K17" s="31"/>
      <c r="L17" s="31"/>
    </row>
    <row r="18" spans="2:12" x14ac:dyDescent="0.35">
      <c r="B18" s="12"/>
      <c r="C18" s="13" t="s">
        <v>16</v>
      </c>
      <c r="D18" s="15">
        <v>24667166.000000015</v>
      </c>
      <c r="E18" s="15">
        <v>26074284.000000015</v>
      </c>
      <c r="F18" s="15">
        <v>105384300.00000001</v>
      </c>
      <c r="G18" s="15">
        <v>104571224.00000001</v>
      </c>
      <c r="H18" s="31"/>
      <c r="I18" s="31"/>
      <c r="J18" s="31"/>
      <c r="K18" s="31"/>
      <c r="L18" s="31"/>
    </row>
    <row r="19" spans="2:12" x14ac:dyDescent="0.35">
      <c r="B19" s="16">
        <v>3</v>
      </c>
      <c r="C19" s="17" t="s">
        <v>17</v>
      </c>
      <c r="D19" s="24">
        <f>-D12/(SUM(D13:D18))</f>
        <v>0.44819354068612843</v>
      </c>
      <c r="E19" s="24">
        <f t="shared" ref="E19:F19" si="0">-E12/(SUM(E13:E18))</f>
        <v>0.41307788479873458</v>
      </c>
      <c r="F19" s="24">
        <f t="shared" si="0"/>
        <v>0.40274299989360512</v>
      </c>
      <c r="G19" s="24">
        <f t="shared" ref="G19" si="1">-G12/(SUM(G13:G18))</f>
        <v>0.39454023890870821</v>
      </c>
      <c r="H19" s="31"/>
      <c r="I19" s="31"/>
      <c r="J19" s="31"/>
      <c r="K19" s="31"/>
      <c r="L19" s="31"/>
    </row>
    <row r="20" spans="2:12" ht="15" thickBot="1" x14ac:dyDescent="0.4">
      <c r="B20" s="6"/>
      <c r="C20" s="7"/>
      <c r="D20" s="20"/>
      <c r="E20" s="20"/>
      <c r="F20" s="20"/>
      <c r="G20" s="20"/>
      <c r="H20" s="21"/>
      <c r="I20" s="21"/>
      <c r="J20" s="21"/>
      <c r="K20" s="21"/>
      <c r="L20" s="21"/>
    </row>
    <row r="21" spans="2:12" x14ac:dyDescent="0.35">
      <c r="B21" s="8"/>
      <c r="C21" s="9"/>
      <c r="D21" s="22"/>
      <c r="E21" s="22"/>
      <c r="F21" s="22"/>
      <c r="G21" s="22"/>
      <c r="H21" s="19"/>
      <c r="I21" s="19"/>
      <c r="J21" s="19"/>
      <c r="K21" s="19"/>
      <c r="L21" s="19"/>
    </row>
    <row r="22" spans="2:12" x14ac:dyDescent="0.35">
      <c r="B22" s="12"/>
      <c r="C22" s="13" t="s">
        <v>11</v>
      </c>
      <c r="D22" s="15">
        <v>-115870258.38999987</v>
      </c>
      <c r="E22" s="15">
        <v>-102852821.66999996</v>
      </c>
      <c r="F22" s="15">
        <v>-427407989.73999989</v>
      </c>
      <c r="G22" s="15">
        <v>-408948504.57999992</v>
      </c>
      <c r="H22" s="31" t="s">
        <v>18</v>
      </c>
      <c r="I22" s="31"/>
      <c r="J22" s="31"/>
      <c r="K22" s="31"/>
      <c r="L22" s="31"/>
    </row>
    <row r="23" spans="2:12" x14ac:dyDescent="0.35">
      <c r="B23" s="12"/>
      <c r="C23" s="13" t="s">
        <v>6</v>
      </c>
      <c r="D23" s="15">
        <v>240747814.15999997</v>
      </c>
      <c r="E23" s="15">
        <v>258337777.10999939</v>
      </c>
      <c r="F23" s="15">
        <v>971201516.03999937</v>
      </c>
      <c r="G23" s="15">
        <v>994681023.6700002</v>
      </c>
      <c r="H23" s="31"/>
      <c r="I23" s="31"/>
      <c r="J23" s="31"/>
      <c r="K23" s="31"/>
      <c r="L23" s="31"/>
    </row>
    <row r="24" spans="2:12" x14ac:dyDescent="0.35">
      <c r="B24" s="12"/>
      <c r="C24" s="13" t="s">
        <v>8</v>
      </c>
      <c r="D24" s="15">
        <v>-5540111.1099999994</v>
      </c>
      <c r="E24" s="15">
        <v>-5903277.7699999958</v>
      </c>
      <c r="F24" s="15">
        <v>-22819874.420000002</v>
      </c>
      <c r="G24" s="15">
        <v>-24112305.529999994</v>
      </c>
      <c r="H24" s="31"/>
      <c r="I24" s="31"/>
      <c r="J24" s="31"/>
      <c r="K24" s="31"/>
      <c r="L24" s="31"/>
    </row>
    <row r="25" spans="2:12" x14ac:dyDescent="0.35">
      <c r="B25" s="12"/>
      <c r="C25" s="13" t="s">
        <v>13</v>
      </c>
      <c r="D25" s="15">
        <v>0</v>
      </c>
      <c r="E25" s="15">
        <v>0</v>
      </c>
      <c r="F25" s="15">
        <v>0</v>
      </c>
      <c r="G25" s="15">
        <v>0</v>
      </c>
      <c r="H25" s="31"/>
      <c r="I25" s="31"/>
      <c r="J25" s="31"/>
      <c r="K25" s="31"/>
      <c r="L25" s="31"/>
    </row>
    <row r="26" spans="2:12" x14ac:dyDescent="0.35">
      <c r="B26" s="12"/>
      <c r="C26" s="13" t="s">
        <v>9</v>
      </c>
      <c r="D26" s="15">
        <v>-1279943.7500000149</v>
      </c>
      <c r="E26" s="15">
        <v>-6514439.6900000032</v>
      </c>
      <c r="F26" s="15">
        <v>-9274718.8800000008</v>
      </c>
      <c r="G26" s="15">
        <v>-33816720.119999997</v>
      </c>
      <c r="H26" s="31"/>
      <c r="I26" s="31"/>
      <c r="J26" s="31"/>
      <c r="K26" s="31"/>
      <c r="L26" s="31"/>
    </row>
    <row r="27" spans="2:12" x14ac:dyDescent="0.35">
      <c r="B27" s="12"/>
      <c r="C27" s="13" t="s">
        <v>15</v>
      </c>
      <c r="D27" s="15">
        <v>3168003.59</v>
      </c>
      <c r="E27" s="15">
        <v>2561171.849999994</v>
      </c>
      <c r="F27" s="15">
        <v>3490588.7699999958</v>
      </c>
      <c r="G27" s="15">
        <v>6058706.2599999979</v>
      </c>
      <c r="H27" s="31"/>
      <c r="I27" s="31"/>
      <c r="J27" s="31"/>
      <c r="K27" s="31"/>
      <c r="L27" s="31"/>
    </row>
    <row r="28" spans="2:12" x14ac:dyDescent="0.35">
      <c r="B28" s="12"/>
      <c r="C28" s="13" t="s">
        <v>16</v>
      </c>
      <c r="D28" s="15">
        <v>24667166.000000015</v>
      </c>
      <c r="E28" s="15">
        <v>26074284.000000015</v>
      </c>
      <c r="F28" s="15">
        <v>105384300.00000001</v>
      </c>
      <c r="G28" s="15">
        <v>104571224.00000001</v>
      </c>
      <c r="H28" s="31"/>
      <c r="I28" s="31"/>
      <c r="J28" s="31"/>
      <c r="K28" s="31"/>
      <c r="L28" s="31"/>
    </row>
    <row r="29" spans="2:12" x14ac:dyDescent="0.35">
      <c r="B29" s="16">
        <v>4</v>
      </c>
      <c r="C29" s="17" t="s">
        <v>19</v>
      </c>
      <c r="D29" s="24">
        <f>-D22/(SUM(D23:D28))</f>
        <v>0.44265343026739951</v>
      </c>
      <c r="E29" s="24">
        <f t="shared" ref="E29:F29" si="2">-E22/(SUM(E23:E28))</f>
        <v>0.37461575478712311</v>
      </c>
      <c r="F29" s="24">
        <f t="shared" si="2"/>
        <v>0.40783912950184037</v>
      </c>
      <c r="G29" s="24">
        <f t="shared" ref="G29" si="3">-G22/(SUM(G23:G28))</f>
        <v>0.39044831072421782</v>
      </c>
      <c r="H29" s="31"/>
      <c r="I29" s="31"/>
      <c r="J29" s="31"/>
      <c r="K29" s="31"/>
      <c r="L29" s="31"/>
    </row>
    <row r="30" spans="2:12" ht="15" thickBot="1" x14ac:dyDescent="0.4">
      <c r="B30" s="6"/>
      <c r="C30" s="7"/>
      <c r="D30" s="20"/>
      <c r="E30" s="20"/>
      <c r="F30" s="20"/>
      <c r="G30" s="20"/>
      <c r="H30" s="21"/>
      <c r="I30" s="21"/>
      <c r="J30" s="21"/>
      <c r="K30" s="21"/>
      <c r="L30" s="21"/>
    </row>
    <row r="31" spans="2:12" x14ac:dyDescent="0.35">
      <c r="B31" s="8"/>
      <c r="C31" s="9"/>
      <c r="D31" s="22"/>
      <c r="E31" s="22"/>
      <c r="F31" s="22"/>
      <c r="G31" s="22"/>
      <c r="H31" s="19"/>
      <c r="I31" s="19"/>
      <c r="J31" s="19"/>
      <c r="K31" s="19"/>
      <c r="L31" s="19"/>
    </row>
    <row r="32" spans="2:12" x14ac:dyDescent="0.35">
      <c r="B32" s="12"/>
      <c r="C32" s="13" t="s">
        <v>20</v>
      </c>
      <c r="D32" s="15">
        <v>110751461.60709959</v>
      </c>
      <c r="E32" s="15">
        <v>114256713.75450033</v>
      </c>
      <c r="F32" s="15">
        <v>472564816.35709953</v>
      </c>
      <c r="G32" s="15">
        <v>474343993.74450034</v>
      </c>
      <c r="H32" s="31" t="s">
        <v>21</v>
      </c>
      <c r="I32" s="31"/>
      <c r="J32" s="31"/>
      <c r="K32" s="31"/>
      <c r="L32" s="31"/>
    </row>
    <row r="33" spans="2:12" x14ac:dyDescent="0.35">
      <c r="B33" s="12"/>
      <c r="C33" s="25" t="s">
        <v>22</v>
      </c>
      <c r="D33" s="15">
        <v>-3004228.8400000003</v>
      </c>
      <c r="E33" s="15">
        <v>3544664.1899999995</v>
      </c>
      <c r="F33" s="15">
        <v>-8615905.5500000007</v>
      </c>
      <c r="G33" s="15">
        <v>2608563.6999999993</v>
      </c>
      <c r="H33" s="31"/>
      <c r="I33" s="31"/>
      <c r="J33" s="31"/>
      <c r="K33" s="31"/>
      <c r="L33" s="31"/>
    </row>
    <row r="34" spans="2:12" x14ac:dyDescent="0.35">
      <c r="B34" s="12"/>
      <c r="C34" s="13" t="s">
        <v>23</v>
      </c>
      <c r="D34" s="15">
        <v>4413321608.2617006</v>
      </c>
      <c r="E34" s="15">
        <v>4563031662.4749994</v>
      </c>
      <c r="F34" s="15">
        <v>4536426571.6690683</v>
      </c>
      <c r="G34" s="15">
        <v>4423120001.0901966</v>
      </c>
      <c r="H34" s="31"/>
      <c r="I34" s="31"/>
      <c r="J34" s="31"/>
      <c r="K34" s="31"/>
      <c r="L34" s="31"/>
    </row>
    <row r="35" spans="2:12" x14ac:dyDescent="0.35">
      <c r="B35" s="16">
        <v>5</v>
      </c>
      <c r="C35" s="17" t="s">
        <v>24</v>
      </c>
      <c r="D35" s="24">
        <f>(D32-(D33)*0.75)/D34/D71*D70</f>
        <v>0.10158643286195314</v>
      </c>
      <c r="E35" s="24">
        <f>(E32-(E33)*0.75)/E34/E71*E70</f>
        <v>9.7296457075582599E-2</v>
      </c>
      <c r="F35" s="24">
        <f>(F32-(F33)*0.75)/F34/F71*F70</f>
        <v>0.10559561318841171</v>
      </c>
      <c r="G35" s="24">
        <f>(G32-(G33)*0.75)/G34/G71*G70</f>
        <v>0.10679962805735946</v>
      </c>
      <c r="H35" s="31"/>
      <c r="I35" s="31"/>
      <c r="J35" s="31"/>
      <c r="K35" s="31"/>
      <c r="L35" s="31"/>
    </row>
    <row r="36" spans="2:12" ht="15" thickBot="1" x14ac:dyDescent="0.4">
      <c r="B36" s="6"/>
      <c r="C36" s="7"/>
      <c r="D36" s="20"/>
      <c r="E36" s="20"/>
      <c r="F36" s="20"/>
      <c r="G36" s="20"/>
      <c r="H36" s="21"/>
      <c r="I36" s="21"/>
      <c r="J36" s="21"/>
      <c r="K36" s="21"/>
      <c r="L36" s="21"/>
    </row>
    <row r="37" spans="2:12" x14ac:dyDescent="0.35">
      <c r="B37" s="8"/>
      <c r="C37" s="9"/>
      <c r="D37" s="22"/>
      <c r="E37" s="22"/>
      <c r="F37" s="22"/>
      <c r="G37" s="22"/>
      <c r="H37" s="19"/>
      <c r="I37" s="19"/>
      <c r="J37" s="19"/>
      <c r="K37" s="19"/>
      <c r="L37" s="19"/>
    </row>
    <row r="38" spans="2:12" x14ac:dyDescent="0.35">
      <c r="B38" s="12"/>
      <c r="C38" s="13" t="s">
        <v>25</v>
      </c>
      <c r="D38" s="15">
        <v>65967550322.12999</v>
      </c>
      <c r="E38" s="15">
        <v>61499569417.07</v>
      </c>
      <c r="F38" s="15">
        <v>62904239789.080002</v>
      </c>
      <c r="G38" s="15">
        <v>56811511085.976799</v>
      </c>
      <c r="H38" s="31" t="s">
        <v>26</v>
      </c>
      <c r="I38" s="31"/>
      <c r="J38" s="31"/>
      <c r="K38" s="31"/>
      <c r="L38" s="31"/>
    </row>
    <row r="39" spans="2:12" x14ac:dyDescent="0.35">
      <c r="B39" s="12"/>
      <c r="C39" s="25" t="s">
        <v>27</v>
      </c>
      <c r="D39" s="15">
        <v>67181490675.720009</v>
      </c>
      <c r="E39" s="15">
        <v>62904239789.080002</v>
      </c>
      <c r="F39" s="15">
        <v>67181490675.720009</v>
      </c>
      <c r="G39" s="15">
        <v>62904239789.080002</v>
      </c>
      <c r="H39" s="31"/>
      <c r="I39" s="31"/>
      <c r="J39" s="31"/>
      <c r="K39" s="31"/>
      <c r="L39" s="31"/>
    </row>
    <row r="40" spans="2:12" x14ac:dyDescent="0.35">
      <c r="B40" s="12"/>
      <c r="C40" s="25" t="s">
        <v>28</v>
      </c>
      <c r="D40" s="15">
        <v>1213940353.5900192</v>
      </c>
      <c r="E40" s="15">
        <v>1404670372.0100021</v>
      </c>
      <c r="F40" s="15">
        <v>4277250886.640007</v>
      </c>
      <c r="G40" s="15">
        <v>6092728703.1032028</v>
      </c>
      <c r="H40" s="31"/>
      <c r="I40" s="31"/>
      <c r="J40" s="31"/>
      <c r="K40" s="31"/>
      <c r="L40" s="31"/>
    </row>
    <row r="41" spans="2:12" x14ac:dyDescent="0.35">
      <c r="B41" s="16">
        <v>7</v>
      </c>
      <c r="C41" s="17" t="s">
        <v>29</v>
      </c>
      <c r="D41" s="24">
        <f>D40/D38</f>
        <v>1.8402083261575674E-2</v>
      </c>
      <c r="E41" s="24">
        <f t="shared" ref="E41:G41" si="4">E40/E38</f>
        <v>2.2840328563668248E-2</v>
      </c>
      <c r="F41" s="24">
        <f t="shared" si="4"/>
        <v>6.7996225707230087E-2</v>
      </c>
      <c r="G41" s="24">
        <f t="shared" si="4"/>
        <v>0.10724461621664409</v>
      </c>
      <c r="H41" s="31"/>
      <c r="I41" s="31"/>
      <c r="J41" s="31"/>
      <c r="K41" s="31"/>
      <c r="L41" s="31"/>
    </row>
    <row r="42" spans="2:12" ht="15" thickBot="1" x14ac:dyDescent="0.4">
      <c r="B42" s="6"/>
      <c r="C42" s="7"/>
      <c r="D42" s="20"/>
      <c r="E42" s="20"/>
      <c r="F42" s="20"/>
      <c r="G42" s="20"/>
      <c r="H42" s="21"/>
      <c r="I42" s="21"/>
      <c r="J42" s="21"/>
      <c r="K42" s="21"/>
      <c r="L42" s="21"/>
    </row>
    <row r="43" spans="2:12" x14ac:dyDescent="0.35">
      <c r="B43" s="8"/>
      <c r="C43" s="9"/>
      <c r="D43" s="22"/>
      <c r="E43" s="22"/>
      <c r="F43" s="22"/>
      <c r="G43" s="22"/>
      <c r="H43" s="19"/>
      <c r="I43" s="19"/>
      <c r="J43" s="19"/>
      <c r="K43" s="19"/>
      <c r="L43" s="19"/>
    </row>
    <row r="44" spans="2:12" x14ac:dyDescent="0.35">
      <c r="B44" s="12"/>
      <c r="C44" s="13" t="s">
        <v>30</v>
      </c>
      <c r="D44" s="15">
        <v>30451580172.410004</v>
      </c>
      <c r="E44" s="15">
        <v>29090219709.189995</v>
      </c>
      <c r="F44" s="15">
        <v>30451580172.410004</v>
      </c>
      <c r="G44" s="15">
        <v>29090219709.189995</v>
      </c>
      <c r="H44" s="31" t="s">
        <v>31</v>
      </c>
      <c r="I44" s="31"/>
      <c r="J44" s="31"/>
      <c r="K44" s="31"/>
      <c r="L44" s="31"/>
    </row>
    <row r="45" spans="2:12" x14ac:dyDescent="0.35">
      <c r="B45" s="12"/>
      <c r="C45" s="25" t="s">
        <v>32</v>
      </c>
      <c r="D45" s="15">
        <v>67181490675.720009</v>
      </c>
      <c r="E45" s="15">
        <v>62904239789.080002</v>
      </c>
      <c r="F45" s="15">
        <v>67181490675.720009</v>
      </c>
      <c r="G45" s="15">
        <v>62904239789.080002</v>
      </c>
      <c r="H45" s="31"/>
      <c r="I45" s="31"/>
      <c r="J45" s="31"/>
      <c r="K45" s="31"/>
      <c r="L45" s="31"/>
    </row>
    <row r="46" spans="2:12" x14ac:dyDescent="0.35">
      <c r="B46" s="16">
        <v>11</v>
      </c>
      <c r="C46" s="17" t="s">
        <v>33</v>
      </c>
      <c r="D46" s="24">
        <f>D44/D45</f>
        <v>0.45327336244141242</v>
      </c>
      <c r="E46" s="24">
        <f t="shared" ref="E46:G46" si="5">E44/E45</f>
        <v>0.46245244846341782</v>
      </c>
      <c r="F46" s="24">
        <f t="shared" si="5"/>
        <v>0.45327336244141242</v>
      </c>
      <c r="G46" s="24">
        <f t="shared" si="5"/>
        <v>0.46245244846341782</v>
      </c>
      <c r="H46" s="31"/>
      <c r="I46" s="31"/>
      <c r="J46" s="31"/>
      <c r="K46" s="31"/>
      <c r="L46" s="31"/>
    </row>
    <row r="47" spans="2:12" ht="15" thickBot="1" x14ac:dyDescent="0.4">
      <c r="B47" s="6"/>
      <c r="C47" s="7"/>
      <c r="D47" s="20"/>
      <c r="E47" s="20"/>
      <c r="F47" s="20"/>
      <c r="G47" s="20"/>
      <c r="H47" s="21"/>
      <c r="I47" s="21"/>
      <c r="J47" s="21"/>
      <c r="K47" s="21"/>
      <c r="L47" s="21"/>
    </row>
    <row r="48" spans="2:12" x14ac:dyDescent="0.35">
      <c r="B48" s="8"/>
      <c r="C48" s="9"/>
      <c r="D48" s="22"/>
      <c r="E48" s="22"/>
      <c r="F48" s="22"/>
      <c r="G48" s="22"/>
      <c r="H48" s="19"/>
      <c r="I48" s="19"/>
      <c r="J48" s="19"/>
      <c r="K48" s="19"/>
      <c r="L48" s="19"/>
    </row>
    <row r="49" spans="2:12" x14ac:dyDescent="0.35">
      <c r="B49" s="12"/>
      <c r="C49" s="13" t="s">
        <v>34</v>
      </c>
      <c r="D49" s="15">
        <v>30840596043.870007</v>
      </c>
      <c r="E49" s="15">
        <v>28280444350.559998</v>
      </c>
      <c r="F49" s="15">
        <v>29090219709.189995</v>
      </c>
      <c r="G49" s="15">
        <v>25678105835.130001</v>
      </c>
      <c r="H49" s="31" t="s">
        <v>35</v>
      </c>
      <c r="I49" s="31"/>
      <c r="J49" s="31"/>
      <c r="K49" s="31"/>
      <c r="L49" s="31"/>
    </row>
    <row r="50" spans="2:12" x14ac:dyDescent="0.35">
      <c r="B50" s="12"/>
      <c r="C50" s="13" t="s">
        <v>36</v>
      </c>
      <c r="D50" s="15">
        <v>30451580172.410004</v>
      </c>
      <c r="E50" s="15">
        <v>29090219709.189995</v>
      </c>
      <c r="F50" s="15">
        <v>30451580172.410004</v>
      </c>
      <c r="G50" s="15">
        <v>29090219709.189995</v>
      </c>
      <c r="H50" s="31"/>
      <c r="I50" s="31"/>
      <c r="J50" s="31"/>
      <c r="K50" s="31"/>
      <c r="L50" s="31"/>
    </row>
    <row r="51" spans="2:12" x14ac:dyDescent="0.35">
      <c r="B51" s="12"/>
      <c r="C51" s="13" t="s">
        <v>28</v>
      </c>
      <c r="D51" s="15">
        <v>-389015871.4600029</v>
      </c>
      <c r="E51" s="15">
        <v>809775358.62999725</v>
      </c>
      <c r="F51" s="15">
        <v>1361360463.2200089</v>
      </c>
      <c r="G51" s="15">
        <v>3412113874.0599937</v>
      </c>
      <c r="H51" s="31"/>
      <c r="I51" s="31"/>
      <c r="J51" s="31"/>
      <c r="K51" s="31"/>
      <c r="L51" s="31"/>
    </row>
    <row r="52" spans="2:12" x14ac:dyDescent="0.35">
      <c r="B52" s="16">
        <v>12</v>
      </c>
      <c r="C52" s="17" t="s">
        <v>37</v>
      </c>
      <c r="D52" s="24">
        <f>D51/D49</f>
        <v>-1.2613759828332669E-2</v>
      </c>
      <c r="E52" s="24">
        <f t="shared" ref="E52:G52" si="6">E51/E49</f>
        <v>2.8633756548947661E-2</v>
      </c>
      <c r="F52" s="24">
        <f t="shared" si="6"/>
        <v>4.6797874915669224E-2</v>
      </c>
      <c r="G52" s="24">
        <f t="shared" si="6"/>
        <v>0.13288027925299339</v>
      </c>
      <c r="H52" s="31"/>
      <c r="I52" s="31"/>
      <c r="J52" s="31"/>
      <c r="K52" s="31"/>
      <c r="L52" s="31"/>
    </row>
    <row r="53" spans="2:12" ht="15" thickBot="1" x14ac:dyDescent="0.4">
      <c r="B53" s="6"/>
      <c r="C53" s="7"/>
      <c r="D53" s="20"/>
      <c r="E53" s="20"/>
      <c r="F53" s="20"/>
      <c r="G53" s="20"/>
      <c r="H53" s="21"/>
      <c r="I53" s="21"/>
      <c r="J53" s="21"/>
      <c r="K53" s="21"/>
      <c r="L53" s="21"/>
    </row>
    <row r="54" spans="2:12" x14ac:dyDescent="0.35">
      <c r="B54" s="8"/>
      <c r="C54" s="9"/>
      <c r="D54" s="22"/>
      <c r="E54" s="22"/>
      <c r="F54" s="22"/>
      <c r="G54" s="22"/>
      <c r="H54" s="23"/>
      <c r="I54" s="23"/>
      <c r="J54" s="23"/>
      <c r="K54" s="23"/>
      <c r="L54" s="23"/>
    </row>
    <row r="55" spans="2:12" x14ac:dyDescent="0.35">
      <c r="B55" s="12"/>
      <c r="C55" s="13" t="s">
        <v>38</v>
      </c>
      <c r="D55" s="26">
        <v>728284.83999999985</v>
      </c>
      <c r="E55" s="15">
        <v>3132710.4600000018</v>
      </c>
      <c r="F55" s="15">
        <v>5725287.3699999992</v>
      </c>
      <c r="G55" s="15">
        <v>3568957.7600000016</v>
      </c>
      <c r="H55" s="32" t="s">
        <v>39</v>
      </c>
      <c r="I55" s="32"/>
      <c r="J55" s="32"/>
      <c r="K55" s="32"/>
      <c r="L55" s="32"/>
    </row>
    <row r="56" spans="2:12" x14ac:dyDescent="0.35">
      <c r="B56" s="12"/>
      <c r="C56" s="25" t="s">
        <v>40</v>
      </c>
      <c r="D56" s="15">
        <v>66547274037.285004</v>
      </c>
      <c r="E56" s="15">
        <v>62237871912.815002</v>
      </c>
      <c r="F56" s="15">
        <v>64887834005.380768</v>
      </c>
      <c r="G56" s="15">
        <v>59948426941.119751</v>
      </c>
      <c r="H56" s="32"/>
      <c r="I56" s="32"/>
      <c r="J56" s="32"/>
      <c r="K56" s="32"/>
      <c r="L56" s="32"/>
    </row>
    <row r="57" spans="2:12" x14ac:dyDescent="0.35">
      <c r="B57" s="16">
        <v>17</v>
      </c>
      <c r="C57" s="17" t="s">
        <v>41</v>
      </c>
      <c r="D57" s="27">
        <f>D55/D56</f>
        <v>1.094387186456289E-5</v>
      </c>
      <c r="E57" s="18">
        <f t="shared" ref="E57:G57" si="7">E55/E56</f>
        <v>5.0334472624456257E-5</v>
      </c>
      <c r="F57" s="18">
        <f t="shared" si="7"/>
        <v>8.8233602766355784E-5</v>
      </c>
      <c r="G57" s="18">
        <f t="shared" si="7"/>
        <v>5.9533801670982406E-5</v>
      </c>
      <c r="H57" s="32"/>
      <c r="I57" s="32"/>
      <c r="J57" s="32"/>
      <c r="K57" s="32"/>
      <c r="L57" s="32"/>
    </row>
    <row r="58" spans="2:12" ht="15" thickBot="1" x14ac:dyDescent="0.4">
      <c r="B58" s="6"/>
      <c r="C58" s="7"/>
      <c r="D58" s="20"/>
      <c r="E58" s="20"/>
      <c r="F58" s="20"/>
      <c r="G58" s="20"/>
      <c r="H58" s="21"/>
      <c r="I58" s="21"/>
      <c r="J58" s="21"/>
      <c r="K58" s="21"/>
      <c r="L58" s="21"/>
    </row>
    <row r="59" spans="2:12" x14ac:dyDescent="0.35">
      <c r="B59" s="8"/>
      <c r="C59" s="9"/>
      <c r="D59" s="22"/>
      <c r="E59" s="22"/>
      <c r="F59" s="22"/>
      <c r="G59" s="22"/>
      <c r="H59" s="23"/>
      <c r="I59" s="23"/>
      <c r="J59" s="23"/>
      <c r="K59" s="23"/>
      <c r="L59" s="23"/>
    </row>
    <row r="60" spans="2:12" x14ac:dyDescent="0.35">
      <c r="B60" s="12"/>
      <c r="C60" s="13" t="s">
        <v>42</v>
      </c>
      <c r="D60" s="15">
        <v>47247882.549917795</v>
      </c>
      <c r="E60" s="15">
        <v>42297412.259917803</v>
      </c>
      <c r="F60" s="15">
        <v>47247882.549917795</v>
      </c>
      <c r="G60" s="15">
        <v>42297412.259917803</v>
      </c>
      <c r="H60" s="31" t="s">
        <v>43</v>
      </c>
      <c r="I60" s="31"/>
      <c r="J60" s="31"/>
      <c r="K60" s="31"/>
      <c r="L60" s="31"/>
    </row>
    <row r="61" spans="2:12" x14ac:dyDescent="0.35">
      <c r="B61" s="12"/>
      <c r="C61" s="25" t="s">
        <v>32</v>
      </c>
      <c r="D61" s="15">
        <v>67181490675.720009</v>
      </c>
      <c r="E61" s="15">
        <v>62904239789.080002</v>
      </c>
      <c r="F61" s="15">
        <v>67181490675.720009</v>
      </c>
      <c r="G61" s="15">
        <v>62904239789.080002</v>
      </c>
      <c r="H61" s="31"/>
      <c r="I61" s="31"/>
      <c r="J61" s="31"/>
      <c r="K61" s="31"/>
      <c r="L61" s="31"/>
    </row>
    <row r="62" spans="2:12" x14ac:dyDescent="0.35">
      <c r="B62" s="16">
        <v>18</v>
      </c>
      <c r="C62" s="17" t="s">
        <v>44</v>
      </c>
      <c r="D62" s="18">
        <f>D60/D61</f>
        <v>7.0328720120218472E-4</v>
      </c>
      <c r="E62" s="18">
        <f t="shared" ref="E62:G62" si="8">E60/E61</f>
        <v>6.7240956097303496E-4</v>
      </c>
      <c r="F62" s="18">
        <f t="shared" si="8"/>
        <v>7.0328720120218472E-4</v>
      </c>
      <c r="G62" s="18">
        <f t="shared" si="8"/>
        <v>6.7240956097303496E-4</v>
      </c>
      <c r="H62" s="31"/>
      <c r="I62" s="31"/>
      <c r="J62" s="31"/>
      <c r="K62" s="31"/>
      <c r="L62" s="31"/>
    </row>
    <row r="63" spans="2:12" ht="15" thickBot="1" x14ac:dyDescent="0.4">
      <c r="B63" s="6"/>
      <c r="C63" s="7"/>
      <c r="D63" s="28"/>
      <c r="E63" s="20"/>
      <c r="F63" s="20"/>
      <c r="G63" s="20"/>
      <c r="H63" s="21"/>
      <c r="I63" s="21"/>
      <c r="J63" s="21"/>
      <c r="K63" s="21"/>
      <c r="L63" s="21"/>
    </row>
    <row r="64" spans="2:12" x14ac:dyDescent="0.35">
      <c r="B64" s="8"/>
      <c r="C64" s="9"/>
      <c r="D64" s="22"/>
      <c r="E64" s="22"/>
      <c r="F64" s="22"/>
      <c r="G64" s="22"/>
      <c r="H64" s="19"/>
      <c r="I64" s="19"/>
      <c r="J64" s="19"/>
      <c r="K64" s="19"/>
      <c r="L64" s="19"/>
    </row>
    <row r="65" spans="2:12" x14ac:dyDescent="0.35">
      <c r="B65" s="12"/>
      <c r="C65" s="13" t="s">
        <v>45</v>
      </c>
      <c r="D65" s="15">
        <v>11418000</v>
      </c>
      <c r="E65" s="15">
        <v>19509000</v>
      </c>
      <c r="F65" s="15">
        <v>11418000</v>
      </c>
      <c r="G65" s="15">
        <v>19509000</v>
      </c>
      <c r="H65" s="31" t="s">
        <v>46</v>
      </c>
      <c r="I65" s="31"/>
      <c r="J65" s="31"/>
      <c r="K65" s="31"/>
      <c r="L65" s="31"/>
    </row>
    <row r="66" spans="2:12" x14ac:dyDescent="0.35">
      <c r="B66" s="12"/>
      <c r="C66" s="25" t="s">
        <v>32</v>
      </c>
      <c r="D66" s="15">
        <v>67181490675.720009</v>
      </c>
      <c r="E66" s="15">
        <v>62904239789.080002</v>
      </c>
      <c r="F66" s="15">
        <v>67181490675.720009</v>
      </c>
      <c r="G66" s="15">
        <v>62904239789.080002</v>
      </c>
      <c r="H66" s="31"/>
      <c r="I66" s="31"/>
      <c r="J66" s="31"/>
      <c r="K66" s="31"/>
      <c r="L66" s="31"/>
    </row>
    <row r="67" spans="2:12" x14ac:dyDescent="0.35">
      <c r="B67" s="16">
        <v>19</v>
      </c>
      <c r="C67" s="17" t="s">
        <v>47</v>
      </c>
      <c r="D67" s="18">
        <f>D65/D66</f>
        <v>1.6995752677048841E-4</v>
      </c>
      <c r="E67" s="18">
        <f t="shared" ref="E67:G67" si="9">E65/E66</f>
        <v>3.101380775829153E-4</v>
      </c>
      <c r="F67" s="18">
        <f t="shared" si="9"/>
        <v>1.6995752677048841E-4</v>
      </c>
      <c r="G67" s="18">
        <f t="shared" si="9"/>
        <v>3.101380775829153E-4</v>
      </c>
      <c r="H67" s="31"/>
      <c r="I67" s="31"/>
      <c r="J67" s="31"/>
      <c r="K67" s="31"/>
      <c r="L67" s="31"/>
    </row>
    <row r="68" spans="2:12" ht="15" thickBot="1" x14ac:dyDescent="0.4">
      <c r="B68" s="6"/>
      <c r="C68" s="7"/>
      <c r="D68" s="20"/>
      <c r="E68" s="20"/>
      <c r="F68" s="20"/>
      <c r="G68" s="20"/>
      <c r="H68" s="21"/>
      <c r="I68" s="21"/>
      <c r="J68" s="21"/>
      <c r="K68" s="21"/>
      <c r="L68" s="21"/>
    </row>
    <row r="69" spans="2:12" x14ac:dyDescent="0.35">
      <c r="B69" s="8"/>
      <c r="C69" s="9"/>
      <c r="D69" s="22"/>
      <c r="E69" s="22"/>
      <c r="F69" s="22"/>
      <c r="G69" s="22"/>
      <c r="H69" s="19"/>
      <c r="I69" s="19"/>
      <c r="J69" s="19"/>
      <c r="K69" s="19"/>
      <c r="L69" s="19"/>
    </row>
    <row r="70" spans="2:12" x14ac:dyDescent="0.35">
      <c r="C70" s="19" t="s">
        <v>48</v>
      </c>
      <c r="D70" s="19">
        <v>365</v>
      </c>
      <c r="E70" s="19">
        <v>366</v>
      </c>
      <c r="F70" s="19">
        <v>365</v>
      </c>
      <c r="G70" s="19">
        <v>366</v>
      </c>
      <c r="H70" s="19"/>
      <c r="I70" s="19"/>
      <c r="J70" s="19"/>
      <c r="K70" s="19"/>
      <c r="L70" s="19"/>
    </row>
    <row r="71" spans="2:12" x14ac:dyDescent="0.35">
      <c r="C71" s="19" t="s">
        <v>49</v>
      </c>
      <c r="D71" s="19">
        <v>92</v>
      </c>
      <c r="E71" s="19">
        <v>92</v>
      </c>
      <c r="F71" s="19">
        <v>365</v>
      </c>
      <c r="G71" s="19">
        <v>366</v>
      </c>
      <c r="H71" s="19"/>
      <c r="I71" s="19"/>
      <c r="J71" s="19"/>
      <c r="K71" s="19"/>
      <c r="L71" s="19"/>
    </row>
    <row r="72" spans="2:12" ht="15" thickBot="1" x14ac:dyDescent="0.4">
      <c r="B72" s="6"/>
      <c r="C72" s="7"/>
      <c r="D72" s="20"/>
      <c r="E72" s="20"/>
      <c r="F72" s="20"/>
      <c r="G72" s="20"/>
      <c r="H72" s="21"/>
      <c r="I72" s="21"/>
      <c r="J72" s="21"/>
      <c r="K72" s="21"/>
      <c r="L72" s="21"/>
    </row>
    <row r="73" spans="2:12" x14ac:dyDescent="0.35">
      <c r="B73" s="8"/>
      <c r="C73" s="9"/>
      <c r="D73" s="22"/>
      <c r="E73" s="22"/>
      <c r="F73" s="22"/>
      <c r="G73" s="22"/>
      <c r="H73" s="19"/>
      <c r="I73" s="19"/>
      <c r="J73" s="19"/>
      <c r="K73" s="19"/>
      <c r="L73" s="19"/>
    </row>
    <row r="76" spans="2:12" x14ac:dyDescent="0.35">
      <c r="D76" s="3"/>
    </row>
  </sheetData>
  <mergeCells count="11">
    <mergeCell ref="H38:L41"/>
    <mergeCell ref="H3:L3"/>
    <mergeCell ref="H5:L9"/>
    <mergeCell ref="H12:L19"/>
    <mergeCell ref="H22:L29"/>
    <mergeCell ref="H32:L35"/>
    <mergeCell ref="H44:L46"/>
    <mergeCell ref="H49:L52"/>
    <mergeCell ref="H55:L57"/>
    <mergeCell ref="H60:L62"/>
    <mergeCell ref="H65:L6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19423855179AF4E94482673ACB6BE46" ma:contentTypeVersion="16" ma:contentTypeDescription="Opprett et nytt dokument." ma:contentTypeScope="" ma:versionID="1f9e7056d7d92c405fb2eb8d7c7114ff">
  <xsd:schema xmlns:xsd="http://www.w3.org/2001/XMLSchema" xmlns:xs="http://www.w3.org/2001/XMLSchema" xmlns:p="http://schemas.microsoft.com/office/2006/metadata/properties" xmlns:ns2="ff2593fc-91ae-4c03-82a7-e60e9eb47416" xmlns:ns3="709f70ce-d2cb-4a46-8c72-f83f41b82c5f" targetNamespace="http://schemas.microsoft.com/office/2006/metadata/properties" ma:root="true" ma:fieldsID="0b6f49be1760306a0f041b463f7ab6cd" ns2:_="" ns3:_="">
    <xsd:import namespace="ff2593fc-91ae-4c03-82a7-e60e9eb47416"/>
    <xsd:import namespace="709f70ce-d2cb-4a46-8c72-f83f41b82c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593fc-91ae-4c03-82a7-e60e9eb474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emerkelapper" ma:readOnly="false" ma:fieldId="{5cf76f15-5ced-4ddc-b409-7134ff3c332f}" ma:taxonomyMulti="true" ma:sspId="70e1d460-43d4-4c34-8f42-fbf0878efc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9f70ce-d2cb-4a46-8c72-f83f41b82c5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ca32032-f31c-4a6a-b625-b43d18ec7464}" ma:internalName="TaxCatchAll" ma:showField="CatchAllData" ma:web="709f70ce-d2cb-4a46-8c72-f83f41b82c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2593fc-91ae-4c03-82a7-e60e9eb47416">
      <Terms xmlns="http://schemas.microsoft.com/office/infopath/2007/PartnerControls"/>
    </lcf76f155ced4ddcb4097134ff3c332f>
    <TaxCatchAll xmlns="709f70ce-d2cb-4a46-8c72-f83f41b82c5f" xsi:nil="true"/>
  </documentManagement>
</p:properties>
</file>

<file path=customXml/itemProps1.xml><?xml version="1.0" encoding="utf-8"?>
<ds:datastoreItem xmlns:ds="http://schemas.openxmlformats.org/officeDocument/2006/customXml" ds:itemID="{80D60BFC-C764-4BE0-B32D-FA8606C237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748CA3-F06D-4750-AE39-BA36623C5A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2593fc-91ae-4c03-82a7-e60e9eb47416"/>
    <ds:schemaRef ds:uri="709f70ce-d2cb-4a46-8c72-f83f41b82c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E7AFD3-B2DE-4D3C-AA47-D8C3ECE646BA}">
  <ds:schemaRefs>
    <ds:schemaRef ds:uri="http://schemas.microsoft.com/office/2006/metadata/properties"/>
    <ds:schemaRef ds:uri="http://schemas.microsoft.com/office/infopath/2007/PartnerControls"/>
    <ds:schemaRef ds:uri="ff2593fc-91ae-4c03-82a7-e60e9eb47416"/>
    <ds:schemaRef ds:uri="709f70ce-d2cb-4a46-8c72-f83f41b82c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Marie Dolmseth</dc:creator>
  <cp:lastModifiedBy>Nora Marie Dolmseth</cp:lastModifiedBy>
  <dcterms:created xsi:type="dcterms:W3CDTF">2026-02-06T13:09:52Z</dcterms:created>
  <dcterms:modified xsi:type="dcterms:W3CDTF">2026-02-06T13:25:42Z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3935d16-40dc-4430-9c17-1fbb977304a4_Enabled">
    <vt:lpwstr>true</vt:lpwstr>
  </property>
  <property fmtid="{D5CDD505-2E9C-101B-9397-08002B2CF9AE}" pid="3" name="MSIP_Label_53935d16-40dc-4430-9c17-1fbb977304a4_SetDate">
    <vt:lpwstr>2026-02-06T13:18:33Z</vt:lpwstr>
  </property>
  <property fmtid="{D5CDD505-2E9C-101B-9397-08002B2CF9AE}" pid="4" name="MSIP_Label_53935d16-40dc-4430-9c17-1fbb977304a4_Method">
    <vt:lpwstr>Privileged</vt:lpwstr>
  </property>
  <property fmtid="{D5CDD505-2E9C-101B-9397-08002B2CF9AE}" pid="5" name="MSIP_Label_53935d16-40dc-4430-9c17-1fbb977304a4_Name">
    <vt:lpwstr>OBOS Åpen</vt:lpwstr>
  </property>
  <property fmtid="{D5CDD505-2E9C-101B-9397-08002B2CF9AE}" pid="6" name="MSIP_Label_53935d16-40dc-4430-9c17-1fbb977304a4_SiteId">
    <vt:lpwstr>b4377ef1-c046-4443-9d44-349c6e4902fa</vt:lpwstr>
  </property>
  <property fmtid="{D5CDD505-2E9C-101B-9397-08002B2CF9AE}" pid="7" name="MSIP_Label_53935d16-40dc-4430-9c17-1fbb977304a4_ActionId">
    <vt:lpwstr>a1cfd5c7-9bb5-4832-8b93-5e3116c64d01</vt:lpwstr>
  </property>
  <property fmtid="{D5CDD505-2E9C-101B-9397-08002B2CF9AE}" pid="8" name="MSIP_Label_53935d16-40dc-4430-9c17-1fbb977304a4_ContentBits">
    <vt:lpwstr>0</vt:lpwstr>
  </property>
  <property fmtid="{D5CDD505-2E9C-101B-9397-08002B2CF9AE}" pid="9" name="MSIP_Label_53935d16-40dc-4430-9c17-1fbb977304a4_Tag">
    <vt:lpwstr>10, 0, 1, 1</vt:lpwstr>
  </property>
  <property fmtid="{D5CDD505-2E9C-101B-9397-08002B2CF9AE}" pid="10" name="ContentTypeId">
    <vt:lpwstr>0x010100C19423855179AF4E94482673ACB6BE46</vt:lpwstr>
  </property>
</Properties>
</file>