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obosonline.sharepoint.com/sites/OBOSbankenkfin-AVD-9303/Delte dokumenter/General/01 Regnskap/03 Kvartalsregnskap/2026/Q2/00 Rapporten og covernote/"/>
    </mc:Choice>
  </mc:AlternateContent>
  <xr:revisionPtr revIDLastSave="11" documentId="8_{EDCC460C-BCEF-4650-B2BE-3C3549A641B0}" xr6:coauthVersionLast="47" xr6:coauthVersionMax="47" xr10:uidLastSave="{886C598A-3F37-41FE-87CC-6EA7D309DB13}"/>
  <bookViews>
    <workbookView xWindow="14820" yWindow="-21600" windowWidth="26010" windowHeight="20985" xr2:uid="{B34B3B4F-9297-4C78-B19A-F2131AA52848}"/>
  </bookViews>
  <sheets>
    <sheet name="Ar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3" i="1" l="1"/>
  <c r="F63" i="1"/>
  <c r="E63" i="1"/>
  <c r="D63" i="1"/>
  <c r="C63" i="1"/>
  <c r="F58" i="1"/>
  <c r="C58" i="1"/>
  <c r="G58" i="1"/>
  <c r="E58" i="1"/>
  <c r="D58" i="1"/>
  <c r="G53" i="1"/>
  <c r="F53" i="1"/>
  <c r="E53" i="1"/>
  <c r="D53" i="1"/>
  <c r="C53" i="1"/>
  <c r="G48" i="1"/>
  <c r="F48" i="1"/>
  <c r="E48" i="1"/>
  <c r="D48" i="1"/>
  <c r="C48" i="1"/>
  <c r="G42" i="1"/>
  <c r="F42" i="1"/>
  <c r="E42" i="1"/>
  <c r="D42" i="1"/>
  <c r="C42" i="1"/>
  <c r="D37" i="1"/>
  <c r="G37" i="1"/>
  <c r="F37" i="1"/>
  <c r="E37" i="1"/>
  <c r="C37" i="1"/>
  <c r="G31" i="1"/>
  <c r="F31" i="1"/>
  <c r="E31" i="1"/>
  <c r="D31" i="1"/>
  <c r="C31" i="1"/>
  <c r="G25" i="1"/>
  <c r="F25" i="1"/>
  <c r="E25" i="1"/>
  <c r="D25" i="1"/>
  <c r="C25" i="1"/>
  <c r="G16" i="1"/>
  <c r="F16" i="1"/>
  <c r="E16" i="1"/>
  <c r="D16" i="1"/>
  <c r="C16" i="1"/>
  <c r="B7" i="1"/>
  <c r="G7" i="1"/>
  <c r="F7" i="1"/>
  <c r="D7" i="1"/>
  <c r="C7" i="1"/>
  <c r="E7" i="1"/>
</calcChain>
</file>

<file path=xl/sharedStrings.xml><?xml version="1.0" encoding="utf-8"?>
<sst xmlns="http://schemas.openxmlformats.org/spreadsheetml/2006/main" count="59" uniqueCount="48">
  <si>
    <t>#</t>
  </si>
  <si>
    <t>mNOK</t>
  </si>
  <si>
    <t>2. kvartal 2026</t>
  </si>
  <si>
    <t>2. kvartal 2025</t>
  </si>
  <si>
    <t>1.1 - 30.6
2026</t>
  </si>
  <si>
    <t>1.1 - 30.6
2025</t>
  </si>
  <si>
    <t>Definisjon</t>
  </si>
  <si>
    <t>Netto renteinntekter</t>
  </si>
  <si>
    <t>Netto renteinntekter inkl. netto renteinntekter på derivater og fondsobligasjoner i prosent av gjennomsnittlig forvaltningskapital</t>
  </si>
  <si>
    <t>Rentekostnad fondsobligasjoner</t>
  </si>
  <si>
    <t>Netto renteinntekter derivater rapportert som verdiendringer</t>
  </si>
  <si>
    <t>Gjennomsnittlig forvaltningskapital</t>
  </si>
  <si>
    <t>Sum driftskostnader</t>
  </si>
  <si>
    <t>Sum driftskostnader før tap på utlån i prosent av netto inntekter</t>
  </si>
  <si>
    <t>Netto verdiendr. og gevinst/(tap) på fin. instrumenter</t>
  </si>
  <si>
    <t>Netto provisjonsinntekter</t>
  </si>
  <si>
    <t>Andre driftsinntekter</t>
  </si>
  <si>
    <t>Kostnadsprosent</t>
  </si>
  <si>
    <t>Kostnadsprosent eks. 'Netto verdiendring og gevinst/(tap) på fin. Instrumenter', men inkl. 'netto renteinntekter på derivater'</t>
  </si>
  <si>
    <t>Kostnadsprosent justert for verdiendringer på finansielle instrument</t>
  </si>
  <si>
    <t>Andel tilordnet kontrollerende eierinteresse</t>
  </si>
  <si>
    <t xml:space="preserve">Egenkapitalavkastning etter skatt justert for renter på fondsobligasjoner </t>
  </si>
  <si>
    <t>Netto verdiendring fra egen kredittrisiko</t>
  </si>
  <si>
    <t>Gjennomsnittlig egenkapital eks. kredittspread og fondsobligasjon</t>
  </si>
  <si>
    <t>Egenkapitalavkastning etter skatt</t>
  </si>
  <si>
    <t>IB utlån på egen balanse</t>
  </si>
  <si>
    <t>Endring i netto utlån på egen balanse ved periodeslutt i prosent av netto utlån 12 mnd. før (3 mnd. før på kvartal)</t>
  </si>
  <si>
    <t>UB på egen balanse</t>
  </si>
  <si>
    <t>Endring</t>
  </si>
  <si>
    <t>Utlånsvekst på egen balanse %</t>
  </si>
  <si>
    <t>Innskudd fra kunder</t>
  </si>
  <si>
    <t>Innskudd fra kunder i % av brutto utlån på egen balanse</t>
  </si>
  <si>
    <t>Brutto utlån til kunder på egen balanse</t>
  </si>
  <si>
    <t>Innskuddsdekning %</t>
  </si>
  <si>
    <t>IB innskudd fra kunder</t>
  </si>
  <si>
    <t>Endring i innskudd fra kunder ved periodeslutt i prosent av innskudd 12 mnd. før (3 mnd. før på kvartal)</t>
  </si>
  <si>
    <t>UB innskudd fra kunder</t>
  </si>
  <si>
    <t>Innskuddsvekst %</t>
  </si>
  <si>
    <t>Tap på utlån og garantier mv.</t>
  </si>
  <si>
    <t>Gjennomsnittlig brutto utlån</t>
  </si>
  <si>
    <t>Resultatførte tap på utlån i % av gjennomsnittlig brutto utlån</t>
  </si>
  <si>
    <t>Balanseførte tap</t>
  </si>
  <si>
    <t>Balanseførte tap i % av brutto utlån</t>
  </si>
  <si>
    <t>Misligholdte engasjementer</t>
  </si>
  <si>
    <t>Brutto misligholdte engasjement 90 dager eller mer i prosent av brutto utlån til kunder på egen balanse</t>
  </si>
  <si>
    <t>Betalingsmislighold over 90 dager i % av brutto utlån</t>
  </si>
  <si>
    <t>Antall dager i året</t>
  </si>
  <si>
    <t>Antall dager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</si>
</sst>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,,"/>
    <numFmt numFmtId="166" formatCode="0.0\ %"/>
  </numFmts>
  <fonts count="9" x14ac:knownFonts="1">
    <font>
      <sz val="11"/>
      <color theme="1"/>
      <name val="OBOS Text"/>
      <family val="2"/>
      <scheme val="minor"/>
    </font>
    <font>
      <sz val="11"/>
      <color theme="1"/>
      <name val="OBOS Text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1"/>
      <color rgb="FF1F497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 style="dashed">
        <color theme="2"/>
      </top>
      <bottom style="dashed">
        <color theme="2"/>
      </bottom>
      <diagonal/>
    </border>
    <border>
      <left/>
      <right/>
      <top style="dashed">
        <color theme="2"/>
      </top>
      <bottom/>
      <diagonal/>
    </border>
    <border>
      <left/>
      <right/>
      <top/>
      <bottom style="dashed">
        <color theme="2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49" fontId="7" fillId="0" borderId="1" xfId="3" applyNumberFormat="1" applyFont="1" applyBorder="1" applyAlignment="1">
      <alignment horizontal="right"/>
    </xf>
    <xf numFmtId="49" fontId="7" fillId="0" borderId="1" xfId="3" applyNumberFormat="1" applyFont="1" applyBorder="1" applyAlignment="1">
      <alignment horizontal="left"/>
    </xf>
    <xf numFmtId="49" fontId="7" fillId="0" borderId="0" xfId="3" applyNumberFormat="1" applyFont="1" applyAlignment="1">
      <alignment horizontal="right"/>
    </xf>
    <xf numFmtId="49" fontId="7" fillId="0" borderId="0" xfId="3" applyNumberFormat="1" applyFont="1" applyAlignment="1">
      <alignment horizontal="left"/>
    </xf>
    <xf numFmtId="0" fontId="7" fillId="0" borderId="0" xfId="3" applyFont="1" applyAlignment="1">
      <alignment vertical="top" wrapText="1"/>
    </xf>
    <xf numFmtId="0" fontId="8" fillId="0" borderId="0" xfId="3" applyFont="1" applyAlignment="1">
      <alignment wrapText="1"/>
    </xf>
    <xf numFmtId="0" fontId="3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165" fontId="3" fillId="0" borderId="2" xfId="4" applyNumberFormat="1" applyFont="1" applyFill="1" applyBorder="1" applyAlignment="1">
      <alignment wrapText="1"/>
    </xf>
    <xf numFmtId="165" fontId="3" fillId="0" borderId="2" xfId="4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wrapText="1"/>
    </xf>
    <xf numFmtId="10" fontId="4" fillId="0" borderId="2" xfId="1" applyNumberFormat="1" applyFont="1" applyFill="1" applyBorder="1" applyAlignment="1">
      <alignment horizontal="right" wrapText="1"/>
    </xf>
    <xf numFmtId="0" fontId="5" fillId="0" borderId="0" xfId="0" applyFont="1"/>
    <xf numFmtId="0" fontId="7" fillId="0" borderId="1" xfId="3" applyFont="1" applyBorder="1" applyAlignment="1">
      <alignment horizontal="right" vertical="top" wrapText="1"/>
    </xf>
    <xf numFmtId="0" fontId="7" fillId="0" borderId="1" xfId="3" applyFont="1" applyBorder="1" applyAlignment="1">
      <alignment horizontal="right" wrapText="1"/>
    </xf>
    <xf numFmtId="0" fontId="7" fillId="0" borderId="0" xfId="3" applyFont="1" applyAlignment="1">
      <alignment horizontal="right" vertical="top" wrapText="1"/>
    </xf>
    <xf numFmtId="0" fontId="7" fillId="0" borderId="0" xfId="3" applyFont="1" applyAlignment="1">
      <alignment horizontal="right" wrapText="1"/>
    </xf>
    <xf numFmtId="166" fontId="4" fillId="0" borderId="2" xfId="1" applyNumberFormat="1" applyFont="1" applyFill="1" applyBorder="1" applyAlignment="1">
      <alignment horizontal="right" wrapText="1"/>
    </xf>
    <xf numFmtId="3" fontId="3" fillId="2" borderId="2" xfId="0" applyNumberFormat="1" applyFont="1" applyFill="1" applyBorder="1" applyAlignment="1">
      <alignment wrapText="1"/>
    </xf>
    <xf numFmtId="165" fontId="3" fillId="0" borderId="3" xfId="4" applyNumberFormat="1" applyFont="1" applyFill="1" applyBorder="1" applyAlignment="1">
      <alignment horizontal="right" wrapText="1"/>
    </xf>
    <xf numFmtId="10" fontId="4" fillId="0" borderId="4" xfId="1" applyNumberFormat="1" applyFont="1" applyFill="1" applyBorder="1" applyAlignment="1">
      <alignment horizontal="right" wrapText="1"/>
    </xf>
    <xf numFmtId="9" fontId="7" fillId="0" borderId="1" xfId="1" applyFont="1" applyBorder="1" applyAlignment="1">
      <alignment horizontal="right" vertical="top" wrapText="1"/>
    </xf>
    <xf numFmtId="0" fontId="5" fillId="0" borderId="0" xfId="0" applyFont="1" applyAlignment="1">
      <alignment horizontal="left" vertical="center" wrapText="1"/>
    </xf>
    <xf numFmtId="0" fontId="7" fillId="0" borderId="1" xfId="3" applyFont="1" applyBorder="1" applyAlignment="1">
      <alignment horizontal="center" wrapText="1"/>
    </xf>
  </cellXfs>
  <cellStyles count="5">
    <cellStyle name="Komma 3" xfId="4" xr:uid="{D2E6B320-8092-46E1-ACEB-30A417874A86}"/>
    <cellStyle name="Normal" xfId="0" builtinId="0"/>
    <cellStyle name="Normal 2 3 2 2 2 2" xfId="2" xr:uid="{17F7334C-7935-4945-B774-12F0503FBFE5}"/>
    <cellStyle name="Normal 2 3 3 2" xfId="3" xr:uid="{E55024DC-EC1E-423F-83C6-BD83AFF9D949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01%20Driftsrapportering/02%20Driftsrapport/2026/06/2606%20Driftsrapport%20v02_kvartalsrapport.xlsx" TargetMode="External"/><Relationship Id="rId2" Type="http://schemas.openxmlformats.org/officeDocument/2006/relationships/externalLinkPath" Target="https://obosonline.sharepoint.com/sites/OBOSbankenkfin-AVD-9303/Delte%20dokumenter/General/01%20Driftsrapportering/02%20Driftsrapport/2026/06/2606%20Driftsrapport%20v02_kvartalsrapport.xlsx" TargetMode="External"/><Relationship Id="rId1" Type="http://schemas.openxmlformats.org/officeDocument/2006/relationships/externalLinkPath" Target="/sites/OBOSbankenkfin-AVD-9303/Delte%20dokumenter/General/01%20Driftsrapportering/02%20Driftsrapport/2026/06/2606%20Driftsrapport%20v02_kvartalsrap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o"/>
      <sheetName val="Sjekkliste"/>
      <sheetName val="Samleside avstemminger"/>
      <sheetName val="Endringslogg"/>
      <sheetName val="OBOS BBL Rapp Nøkkeltal"/>
      <sheetName val="Definisjoner Nøkkeltall ink.OEM"/>
      <sheetName val="Kvartalsr Nøkkeltall eks. OEM"/>
      <sheetName val="Kvartalsr. Nøkkeltall ink. OEM"/>
      <sheetName val="Forskj. nøkkelt. ink_eks OEM"/>
      <sheetName val="Kvartalsr. Nøkkeltall OBK"/>
      <sheetName val="Definisjoner Nøkkeltall OBK"/>
      <sheetName val="Kvartalsr. Nøkkeltall ink OEM1"/>
      <sheetName val="DRIFT Rapport Totalkonsern"/>
      <sheetName val="Mapping Totalkonsern"/>
      <sheetName val="Mapping Bankkonsern"/>
      <sheetName val="DRIFT Balanse Totalkonsern"/>
      <sheetName val="DRIFT Resultat Totalkonsern"/>
      <sheetName val="DRIFT Resultat"/>
      <sheetName val="DRIFT Res. BM_PM_OEM"/>
      <sheetName val="Drift nøkkeltall Totalkonsern"/>
      <sheetName val="DRIFT Resultat Prognose"/>
      <sheetName val="Drift data regnskap Totalkonser"/>
      <sheetName val="Drift data regnskap"/>
      <sheetName val="Resultat OEM BGL"/>
      <sheetName val="Resultat TotalKonsern BGL"/>
      <sheetName val="Balanse TotalKonsern BGL"/>
      <sheetName val="Resultat Bankkonsern BGL"/>
      <sheetName val="Balanse Bankkonsern BGL"/>
      <sheetName val="Resultat Bank BGL"/>
      <sheetName val="Balanse Bank BGL"/>
      <sheetName val="Resultat OBK BGL"/>
      <sheetName val="Balanse OBK BGL"/>
      <sheetName val="Kjernebankkostnader"/>
      <sheetName val="Prosjektoppfølging"/>
      <sheetName val="Fordeling funding"/>
      <sheetName val="Resultat Konsern Fordeling Avd"/>
      <sheetName val="Resultat BGL Avdeling"/>
      <sheetName val="Resultat Konsern BM"/>
      <sheetName val="Resultat Konsern PM"/>
      <sheetName val="Avskrivninger kjernebank"/>
      <sheetName val="Resultat TotalKonsern"/>
      <sheetName val="Resultat Konsern"/>
      <sheetName val="Resultat Morbank"/>
      <sheetName val="Resultat BK"/>
      <sheetName val="Balanse TotalKonsern"/>
      <sheetName val="Balanse Bankkonsern"/>
      <sheetName val="Balanse Morbank"/>
      <sheetName val="Balanse BK"/>
      <sheetName val="DWH"/>
      <sheetName val="NIBOR"/>
      <sheetName val="EBK"/>
      <sheetName val="Strategi og mål"/>
      <sheetName val="DRIFT Rapport Bankkonsern"/>
      <sheetName val="Drift nøkkeltall"/>
      <sheetName val="DRIFT Balanse bankkonsern"/>
      <sheetName val="Input Risikorapport"/>
      <sheetName val="OBOS BBL Rapp Resultat"/>
      <sheetName val="PQ323 Resultat oppstilling"/>
      <sheetName val="PQ422 Resultat oppstilling"/>
      <sheetName val="Utvikling Driftskostnader"/>
      <sheetName val="Måned BK"/>
      <sheetName val="Måned Morbank"/>
      <sheetName val="Cognoskonti"/>
      <sheetName val="Mapping BGL, Dynamics,Cognos"/>
      <sheetName val="COGNOS Resultat Budsjett"/>
      <sheetName val="COGNOS Resultat"/>
      <sheetName val="Kvartalsrapport graf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Rentenetto i % av gjennomsnittlig forvaltningskapital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Mal til investor presentasjoner">
  <a:themeElements>
    <a:clrScheme name="Office">
      <a:dk1>
        <a:srgbClr val="0C0C0C"/>
      </a:dk1>
      <a:lt1>
        <a:sysClr val="window" lastClr="FFFFFF"/>
      </a:lt1>
      <a:dk2>
        <a:srgbClr val="002169"/>
      </a:dk2>
      <a:lt2>
        <a:srgbClr val="CDECE2"/>
      </a:lt2>
      <a:accent1>
        <a:srgbClr val="0047BA"/>
      </a:accent1>
      <a:accent2>
        <a:srgbClr val="BEDFEC"/>
      </a:accent2>
      <a:accent3>
        <a:srgbClr val="002169"/>
      </a:accent3>
      <a:accent4>
        <a:srgbClr val="008761"/>
      </a:accent4>
      <a:accent5>
        <a:srgbClr val="00524C"/>
      </a:accent5>
      <a:accent6>
        <a:srgbClr val="C4C4C4"/>
      </a:accent6>
      <a:hlink>
        <a:srgbClr val="0563C1"/>
      </a:hlink>
      <a:folHlink>
        <a:srgbClr val="954F72"/>
      </a:folHlink>
    </a:clrScheme>
    <a:fontScheme name="OBOS font">
      <a:majorFont>
        <a:latin typeface="OBOS Display Medium"/>
        <a:ea typeface=""/>
        <a:cs typeface=""/>
      </a:majorFont>
      <a:minorFont>
        <a:latin typeface="OBOS Tex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l til investor presentasjoner" id="{28DC73CF-44AC-43EE-B4EE-FC95457080CF}" vid="{D257CA9B-40D7-444F-AB40-6E7B6213E013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6B7C-EC62-486A-87DA-1EC9734F2314}">
  <dimension ref="A1:M72"/>
  <sheetViews>
    <sheetView showGridLines="0" tabSelected="1" workbookViewId="0"/>
  </sheetViews>
  <sheetFormatPr baseColWidth="10" defaultRowHeight="14.5" x14ac:dyDescent="0.35"/>
  <cols>
    <col min="1" max="1" width="3.61328125" customWidth="1"/>
    <col min="2" max="2" width="78.07421875" customWidth="1"/>
    <col min="3" max="3" width="16.84375" customWidth="1"/>
    <col min="4" max="4" width="17.23046875" customWidth="1"/>
    <col min="5" max="6" width="12.61328125" customWidth="1"/>
    <col min="7" max="7" width="12.23046875" customWidth="1"/>
    <col min="8" max="13" width="10.84375" customWidth="1"/>
  </cols>
  <sheetData>
    <row r="1" spans="1:13" ht="28.5" thickBot="1" x14ac:dyDescent="0.4">
      <c r="A1" s="2" t="s">
        <v>0</v>
      </c>
      <c r="B1" s="3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7">
        <v>2025</v>
      </c>
      <c r="H1" s="26" t="s">
        <v>6</v>
      </c>
      <c r="I1" s="26"/>
      <c r="J1" s="26"/>
      <c r="K1" s="26"/>
      <c r="L1" s="26"/>
      <c r="M1" s="1"/>
    </row>
    <row r="2" spans="1:13" x14ac:dyDescent="0.35">
      <c r="A2" s="4"/>
      <c r="B2" s="5"/>
      <c r="C2" s="6"/>
      <c r="D2" s="6"/>
      <c r="E2" s="6"/>
      <c r="F2" s="6"/>
      <c r="G2" s="6"/>
      <c r="H2" s="7"/>
      <c r="I2" s="7"/>
      <c r="J2" s="7"/>
      <c r="K2" s="7"/>
      <c r="L2" s="7"/>
    </row>
    <row r="3" spans="1:13" x14ac:dyDescent="0.35">
      <c r="A3" s="8"/>
      <c r="B3" s="9" t="s">
        <v>7</v>
      </c>
      <c r="C3" s="10">
        <v>210074698.05000034</v>
      </c>
      <c r="D3" s="10">
        <v>240588428.4299992</v>
      </c>
      <c r="E3" s="10">
        <v>432223671.51000011</v>
      </c>
      <c r="F3" s="10">
        <v>488108756.29999894</v>
      </c>
      <c r="G3" s="10">
        <v>971201516.03999937</v>
      </c>
      <c r="H3" s="25" t="s">
        <v>8</v>
      </c>
      <c r="I3" s="25"/>
      <c r="J3" s="25"/>
      <c r="K3" s="25"/>
      <c r="L3" s="25"/>
    </row>
    <row r="4" spans="1:13" x14ac:dyDescent="0.35">
      <c r="A4" s="8"/>
      <c r="B4" s="9" t="s">
        <v>9</v>
      </c>
      <c r="C4" s="11">
        <v>-5529138.8799999999</v>
      </c>
      <c r="D4" s="11">
        <v>-5698972.2200000007</v>
      </c>
      <c r="E4" s="11">
        <v>-10887916.66</v>
      </c>
      <c r="F4" s="11">
        <v>-11587096.65</v>
      </c>
      <c r="G4" s="11">
        <v>-22819874.420000002</v>
      </c>
      <c r="H4" s="25"/>
      <c r="I4" s="25"/>
      <c r="J4" s="25"/>
      <c r="K4" s="25"/>
      <c r="L4" s="25"/>
    </row>
    <row r="5" spans="1:13" x14ac:dyDescent="0.35">
      <c r="A5" s="8"/>
      <c r="B5" s="9" t="s">
        <v>10</v>
      </c>
      <c r="C5" s="11">
        <v>-1991433.16</v>
      </c>
      <c r="D5" s="11">
        <v>-2436244.3399999966</v>
      </c>
      <c r="E5" s="11">
        <v>-3576216.1300000008</v>
      </c>
      <c r="F5" s="11">
        <v>-6831098.3099999987</v>
      </c>
      <c r="G5" s="11">
        <v>-9274718.8800000008</v>
      </c>
      <c r="H5" s="25"/>
      <c r="I5" s="25"/>
      <c r="J5" s="25"/>
      <c r="K5" s="25"/>
      <c r="L5" s="25"/>
    </row>
    <row r="6" spans="1:13" x14ac:dyDescent="0.35">
      <c r="A6" s="8"/>
      <c r="B6" s="9" t="s">
        <v>11</v>
      </c>
      <c r="C6" s="11">
        <v>78000766102.587479</v>
      </c>
      <c r="D6" s="11">
        <v>73853599970.262497</v>
      </c>
      <c r="E6" s="11">
        <v>77920160757.592834</v>
      </c>
      <c r="F6" s="11">
        <v>73714897441.964279</v>
      </c>
      <c r="G6" s="11">
        <v>74854437957.336914</v>
      </c>
      <c r="H6" s="25"/>
      <c r="I6" s="25"/>
      <c r="J6" s="25"/>
      <c r="K6" s="25"/>
      <c r="L6" s="25"/>
    </row>
    <row r="7" spans="1:13" x14ac:dyDescent="0.35">
      <c r="A7" s="12">
        <v>2</v>
      </c>
      <c r="B7" s="13" t="str">
        <f>'[1]Kvartalsr. Nøkkeltall ink. OEM'!C6</f>
        <v>Rentenetto i % av gjennomsnittlig forvaltningskapital</v>
      </c>
      <c r="C7" s="14">
        <f>((C3+C4+C5)/C67*C66)/C$6</f>
        <v>1.0415825563662561E-2</v>
      </c>
      <c r="D7" s="14">
        <f>((D3+D4+D5)/D67*D66)/D$6</f>
        <v>1.2624533925970965E-2</v>
      </c>
      <c r="E7" s="14">
        <f>((E3+E4+E5)/E67*E66)/E$6</f>
        <v>1.0811621286438533E-2</v>
      </c>
      <c r="F7" s="14">
        <f>((F3+F4+F5)/F67*F66)/F$6</f>
        <v>1.2849045199537191E-2</v>
      </c>
      <c r="G7" s="14">
        <f>((G3+G4+G5)/G67*G66)/G$6</f>
        <v>1.2545774817990627E-2</v>
      </c>
      <c r="H7" s="25"/>
      <c r="I7" s="25"/>
      <c r="J7" s="25"/>
      <c r="K7" s="25"/>
      <c r="L7" s="25"/>
    </row>
    <row r="8" spans="1:13" ht="15" thickBot="1" x14ac:dyDescent="0.4">
      <c r="A8" s="2"/>
      <c r="B8" s="3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3" x14ac:dyDescent="0.35">
      <c r="A9" s="4"/>
      <c r="B9" s="5"/>
      <c r="C9" s="18"/>
      <c r="D9" s="18"/>
      <c r="E9" s="18"/>
      <c r="F9" s="18"/>
      <c r="G9" s="18"/>
      <c r="H9" s="19"/>
      <c r="I9" s="15"/>
      <c r="J9" s="15"/>
      <c r="K9" s="15"/>
      <c r="L9" s="15"/>
    </row>
    <row r="10" spans="1:13" x14ac:dyDescent="0.35">
      <c r="A10" s="8"/>
      <c r="B10" s="9" t="s">
        <v>12</v>
      </c>
      <c r="C10" s="11">
        <v>-113018227.73</v>
      </c>
      <c r="D10" s="11">
        <v>-100576784.14</v>
      </c>
      <c r="E10" s="11">
        <v>-225676207.94999999</v>
      </c>
      <c r="F10" s="11">
        <v>-206112070.13</v>
      </c>
      <c r="G10" s="11">
        <v>-427407989.73999989</v>
      </c>
      <c r="H10" s="25" t="s">
        <v>13</v>
      </c>
      <c r="I10" s="25"/>
      <c r="J10" s="25"/>
      <c r="K10" s="25"/>
      <c r="L10" s="25"/>
    </row>
    <row r="11" spans="1:13" x14ac:dyDescent="0.35">
      <c r="A11" s="8"/>
      <c r="B11" s="9" t="s">
        <v>7</v>
      </c>
      <c r="C11" s="11">
        <v>210074698.05000034</v>
      </c>
      <c r="D11" s="11">
        <v>240588428.4299992</v>
      </c>
      <c r="E11" s="11">
        <v>432223671.51000011</v>
      </c>
      <c r="F11" s="11">
        <v>488108756.29999894</v>
      </c>
      <c r="G11" s="11">
        <v>971201516.03999937</v>
      </c>
      <c r="H11" s="25"/>
      <c r="I11" s="25"/>
      <c r="J11" s="25"/>
      <c r="K11" s="25"/>
      <c r="L11" s="25"/>
    </row>
    <row r="12" spans="1:13" x14ac:dyDescent="0.35">
      <c r="A12" s="8"/>
      <c r="B12" s="9" t="s">
        <v>9</v>
      </c>
      <c r="C12" s="11">
        <v>-5529138.8799999999</v>
      </c>
      <c r="D12" s="11">
        <v>-5698972.2200000007</v>
      </c>
      <c r="E12" s="11">
        <v>-10887916.66</v>
      </c>
      <c r="F12" s="11">
        <v>-11587096.65</v>
      </c>
      <c r="G12" s="11">
        <v>-22819874.420000002</v>
      </c>
      <c r="H12" s="25"/>
      <c r="I12" s="25"/>
      <c r="J12" s="25"/>
      <c r="K12" s="25"/>
      <c r="L12" s="25"/>
    </row>
    <row r="13" spans="1:13" x14ac:dyDescent="0.35">
      <c r="A13" s="8"/>
      <c r="B13" s="9" t="s">
        <v>14</v>
      </c>
      <c r="C13" s="11">
        <v>4564108.5600000024</v>
      </c>
      <c r="D13" s="11">
        <v>7589198.8000000268</v>
      </c>
      <c r="E13" s="11">
        <v>-5169838.1999999993</v>
      </c>
      <c r="F13" s="11">
        <v>10748813.290000023</v>
      </c>
      <c r="G13" s="11">
        <v>3985973.7699999809</v>
      </c>
      <c r="H13" s="25"/>
      <c r="I13" s="25"/>
      <c r="J13" s="25"/>
      <c r="K13" s="25"/>
      <c r="L13" s="25"/>
    </row>
    <row r="14" spans="1:13" x14ac:dyDescent="0.35">
      <c r="A14" s="8"/>
      <c r="B14" s="9" t="s">
        <v>15</v>
      </c>
      <c r="C14" s="11">
        <v>1756409.4899999993</v>
      </c>
      <c r="D14" s="11">
        <v>-1496018.7300000014</v>
      </c>
      <c r="E14" s="11">
        <v>2535270.5</v>
      </c>
      <c r="F14" s="11">
        <v>-1815736.3699999992</v>
      </c>
      <c r="G14" s="11">
        <v>3490588.7699999958</v>
      </c>
      <c r="H14" s="25"/>
      <c r="I14" s="25"/>
      <c r="J14" s="25"/>
      <c r="K14" s="25"/>
      <c r="L14" s="25"/>
    </row>
    <row r="15" spans="1:13" x14ac:dyDescent="0.35">
      <c r="A15" s="8"/>
      <c r="B15" s="9" t="s">
        <v>16</v>
      </c>
      <c r="C15" s="11">
        <v>28062061</v>
      </c>
      <c r="D15" s="11">
        <v>27920084.999999993</v>
      </c>
      <c r="E15" s="11">
        <v>53039142</v>
      </c>
      <c r="F15" s="11">
        <v>57826816.999999993</v>
      </c>
      <c r="G15" s="11">
        <v>105384300.00000001</v>
      </c>
      <c r="H15" s="25"/>
      <c r="I15" s="25"/>
      <c r="J15" s="25"/>
      <c r="K15" s="25"/>
      <c r="L15" s="25"/>
    </row>
    <row r="16" spans="1:13" x14ac:dyDescent="0.35">
      <c r="A16" s="12">
        <v>3</v>
      </c>
      <c r="B16" s="13" t="s">
        <v>17</v>
      </c>
      <c r="C16" s="20">
        <f t="shared" ref="C16:G16" si="0">-C10/(SUM(C11:C15))</f>
        <v>0.47302184067552155</v>
      </c>
      <c r="D16" s="20">
        <f t="shared" si="0"/>
        <v>0.37402665046023403</v>
      </c>
      <c r="E16" s="20">
        <f t="shared" si="0"/>
        <v>0.47839074593565506</v>
      </c>
      <c r="F16" s="20">
        <f t="shared" si="0"/>
        <v>0.379383523654726</v>
      </c>
      <c r="G16" s="20">
        <f t="shared" si="0"/>
        <v>0.40274299989360512</v>
      </c>
      <c r="H16" s="25"/>
      <c r="I16" s="25"/>
      <c r="J16" s="25"/>
      <c r="K16" s="25"/>
      <c r="L16" s="25"/>
    </row>
    <row r="17" spans="1:12" ht="15" thickBot="1" x14ac:dyDescent="0.4">
      <c r="A17" s="2"/>
      <c r="B17" s="3"/>
      <c r="C17" s="16"/>
      <c r="D17" s="16"/>
      <c r="E17" s="16"/>
      <c r="F17" s="16"/>
      <c r="G17" s="16"/>
      <c r="H17" s="17"/>
      <c r="I17" s="17"/>
      <c r="J17" s="17"/>
      <c r="K17" s="17"/>
      <c r="L17" s="17"/>
    </row>
    <row r="18" spans="1:12" x14ac:dyDescent="0.35">
      <c r="A18" s="4"/>
      <c r="B18" s="5"/>
      <c r="C18" s="18"/>
      <c r="D18" s="18"/>
      <c r="E18" s="18"/>
      <c r="F18" s="18"/>
      <c r="G18" s="18"/>
      <c r="H18" s="15"/>
      <c r="I18" s="15"/>
      <c r="J18" s="15"/>
      <c r="K18" s="15"/>
      <c r="L18" s="15"/>
    </row>
    <row r="19" spans="1:12" x14ac:dyDescent="0.35">
      <c r="A19" s="8"/>
      <c r="B19" s="9" t="s">
        <v>12</v>
      </c>
      <c r="C19" s="11">
        <v>-113018227.73</v>
      </c>
      <c r="D19" s="11">
        <v>-100576784.14</v>
      </c>
      <c r="E19" s="11">
        <v>-225676207.94999999</v>
      </c>
      <c r="F19" s="11">
        <v>-206112070.13</v>
      </c>
      <c r="G19" s="11">
        <v>-427407989.73999989</v>
      </c>
      <c r="H19" s="25" t="s">
        <v>18</v>
      </c>
      <c r="I19" s="25"/>
      <c r="J19" s="25"/>
      <c r="K19" s="25"/>
      <c r="L19" s="25"/>
    </row>
    <row r="20" spans="1:12" x14ac:dyDescent="0.35">
      <c r="A20" s="8"/>
      <c r="B20" s="9" t="s">
        <v>7</v>
      </c>
      <c r="C20" s="11">
        <v>210074698.05000034</v>
      </c>
      <c r="D20" s="11">
        <v>240588428.4299992</v>
      </c>
      <c r="E20" s="11">
        <v>432223671.51000011</v>
      </c>
      <c r="F20" s="11">
        <v>488108756.29999894</v>
      </c>
      <c r="G20" s="11">
        <v>971201516.03999937</v>
      </c>
      <c r="H20" s="25"/>
      <c r="I20" s="25"/>
      <c r="J20" s="25"/>
      <c r="K20" s="25"/>
      <c r="L20" s="25"/>
    </row>
    <row r="21" spans="1:12" x14ac:dyDescent="0.35">
      <c r="A21" s="8"/>
      <c r="B21" s="9" t="s">
        <v>9</v>
      </c>
      <c r="C21" s="11">
        <v>-5529138.8799999999</v>
      </c>
      <c r="D21" s="11">
        <v>-5698972.2200000007</v>
      </c>
      <c r="E21" s="11">
        <v>-10887916.66</v>
      </c>
      <c r="F21" s="11">
        <v>-11587096.65</v>
      </c>
      <c r="G21" s="11">
        <v>-22819874.420000002</v>
      </c>
      <c r="H21" s="25"/>
      <c r="I21" s="25"/>
      <c r="J21" s="25"/>
      <c r="K21" s="25"/>
      <c r="L21" s="25"/>
    </row>
    <row r="22" spans="1:12" x14ac:dyDescent="0.35">
      <c r="A22" s="8"/>
      <c r="B22" s="9" t="s">
        <v>10</v>
      </c>
      <c r="C22" s="11">
        <v>-1991433.16</v>
      </c>
      <c r="D22" s="11">
        <v>-2436244.3399999966</v>
      </c>
      <c r="E22" s="11">
        <v>-3576216.1300000008</v>
      </c>
      <c r="F22" s="11">
        <v>-6831098.3099999987</v>
      </c>
      <c r="G22" s="11">
        <v>-9274718.8800000008</v>
      </c>
      <c r="H22" s="25"/>
      <c r="I22" s="25"/>
      <c r="J22" s="25"/>
      <c r="K22" s="25"/>
      <c r="L22" s="25"/>
    </row>
    <row r="23" spans="1:12" x14ac:dyDescent="0.35">
      <c r="A23" s="8"/>
      <c r="B23" s="9" t="s">
        <v>15</v>
      </c>
      <c r="C23" s="11">
        <v>1756409.4899999993</v>
      </c>
      <c r="D23" s="11">
        <v>-1496018.7300000014</v>
      </c>
      <c r="E23" s="11">
        <v>2535270.5</v>
      </c>
      <c r="F23" s="11">
        <v>-1815736.3699999992</v>
      </c>
      <c r="G23" s="11">
        <v>3490588.7699999958</v>
      </c>
      <c r="H23" s="25"/>
      <c r="I23" s="25"/>
      <c r="J23" s="25"/>
      <c r="K23" s="25"/>
      <c r="L23" s="25"/>
    </row>
    <row r="24" spans="1:12" x14ac:dyDescent="0.35">
      <c r="A24" s="8"/>
      <c r="B24" s="9" t="s">
        <v>16</v>
      </c>
      <c r="C24" s="11">
        <v>28062061</v>
      </c>
      <c r="D24" s="11">
        <v>27920084.999999993</v>
      </c>
      <c r="E24" s="11">
        <v>53039142</v>
      </c>
      <c r="F24" s="11">
        <v>57826816.999999993</v>
      </c>
      <c r="G24" s="11">
        <v>105384300.00000001</v>
      </c>
      <c r="H24" s="25"/>
      <c r="I24" s="25"/>
      <c r="J24" s="25"/>
      <c r="K24" s="25"/>
      <c r="L24" s="25"/>
    </row>
    <row r="25" spans="1:12" x14ac:dyDescent="0.35">
      <c r="A25" s="12">
        <v>4</v>
      </c>
      <c r="B25" s="13" t="s">
        <v>19</v>
      </c>
      <c r="C25" s="20">
        <f t="shared" ref="C25:G25" si="1">-C19/(SUM(C20:C24))</f>
        <v>0.48636641941555198</v>
      </c>
      <c r="D25" s="20">
        <f t="shared" si="1"/>
        <v>0.38851144010255201</v>
      </c>
      <c r="E25" s="20">
        <f t="shared" si="1"/>
        <v>0.47678009863507198</v>
      </c>
      <c r="F25" s="20">
        <f t="shared" si="1"/>
        <v>0.39207043249403151</v>
      </c>
      <c r="G25" s="20">
        <f t="shared" si="1"/>
        <v>0.40783912950184037</v>
      </c>
      <c r="H25" s="25"/>
      <c r="I25" s="25"/>
      <c r="J25" s="25"/>
      <c r="K25" s="25"/>
      <c r="L25" s="25"/>
    </row>
    <row r="26" spans="1:12" ht="15" thickBot="1" x14ac:dyDescent="0.4">
      <c r="A26" s="2"/>
      <c r="B26" s="3"/>
      <c r="C26" s="16"/>
      <c r="D26" s="16"/>
      <c r="E26" s="16"/>
      <c r="F26" s="16"/>
      <c r="G26" s="16"/>
      <c r="H26" s="17"/>
      <c r="I26" s="17"/>
      <c r="J26" s="17"/>
      <c r="K26" s="17"/>
      <c r="L26" s="17"/>
    </row>
    <row r="27" spans="1:12" x14ac:dyDescent="0.35">
      <c r="A27" s="4"/>
      <c r="B27" s="5"/>
      <c r="C27" s="18"/>
      <c r="D27" s="18"/>
      <c r="E27" s="18"/>
      <c r="F27" s="18"/>
      <c r="G27" s="18"/>
      <c r="H27" s="15"/>
      <c r="I27" s="15"/>
      <c r="J27" s="15"/>
      <c r="K27" s="15"/>
      <c r="L27" s="15"/>
    </row>
    <row r="28" spans="1:12" x14ac:dyDescent="0.35">
      <c r="A28" s="8"/>
      <c r="B28" s="9" t="s">
        <v>20</v>
      </c>
      <c r="C28" s="11">
        <v>89432005.394400612</v>
      </c>
      <c r="D28" s="11">
        <v>120609905.87999997</v>
      </c>
      <c r="E28" s="11">
        <v>183012760.22440061</v>
      </c>
      <c r="F28" s="11">
        <v>246275420.56999996</v>
      </c>
      <c r="G28" s="11">
        <v>473012020.45999956</v>
      </c>
      <c r="H28" s="25" t="s">
        <v>21</v>
      </c>
      <c r="I28" s="25"/>
      <c r="J28" s="25"/>
      <c r="K28" s="25"/>
      <c r="L28" s="25"/>
    </row>
    <row r="29" spans="1:12" x14ac:dyDescent="0.35">
      <c r="A29" s="8"/>
      <c r="B29" s="21" t="s">
        <v>22</v>
      </c>
      <c r="C29" s="11">
        <v>-4300078.4800000004</v>
      </c>
      <c r="D29" s="11">
        <v>-2293552.08</v>
      </c>
      <c r="E29" s="11">
        <v>-2276568.7600000002</v>
      </c>
      <c r="F29" s="11">
        <v>-3926766.1799999997</v>
      </c>
      <c r="G29" s="11">
        <v>-8615905.5500000007</v>
      </c>
      <c r="H29" s="25"/>
      <c r="I29" s="25"/>
      <c r="J29" s="25"/>
      <c r="K29" s="25"/>
      <c r="L29" s="25"/>
    </row>
    <row r="30" spans="1:12" x14ac:dyDescent="0.35">
      <c r="A30" s="8"/>
      <c r="B30" s="9" t="s">
        <v>23</v>
      </c>
      <c r="C30" s="11">
        <v>4227396659.1914506</v>
      </c>
      <c r="D30" s="11">
        <v>4612223571.5775003</v>
      </c>
      <c r="E30" s="11">
        <v>4181145300.2122574</v>
      </c>
      <c r="F30" s="11">
        <v>4554074359.3031435</v>
      </c>
      <c r="G30" s="11">
        <v>4536457804.9413767</v>
      </c>
      <c r="H30" s="25"/>
      <c r="I30" s="25"/>
      <c r="J30" s="25"/>
      <c r="K30" s="25"/>
      <c r="L30" s="25"/>
    </row>
    <row r="31" spans="1:12" x14ac:dyDescent="0.35">
      <c r="A31" s="12">
        <v>5</v>
      </c>
      <c r="B31" s="13" t="s">
        <v>24</v>
      </c>
      <c r="C31" s="20">
        <f>(C28-(C29)*0.75)/C30/C67*C66</f>
        <v>8.7913791034216829E-2</v>
      </c>
      <c r="D31" s="20">
        <f>(D28-(D29)*0.75)/D30/D67*D66</f>
        <v>0.10638351732698791</v>
      </c>
      <c r="E31" s="20">
        <f>(E28-(E29)*0.75)/E30/E67*E66</f>
        <v>8.9090908685831693E-2</v>
      </c>
      <c r="F31" s="20">
        <f>(F28-(F29)*0.75)/F30/F67*F66</f>
        <v>0.1103565021557453</v>
      </c>
      <c r="G31" s="20">
        <f>(G28-(G29)*0.75)/G30/G67*G66</f>
        <v>0.10569346618858184</v>
      </c>
      <c r="H31" s="25"/>
      <c r="I31" s="25"/>
      <c r="J31" s="25"/>
      <c r="K31" s="25"/>
      <c r="L31" s="25"/>
    </row>
    <row r="32" spans="1:12" ht="15" thickBot="1" x14ac:dyDescent="0.4">
      <c r="A32" s="2"/>
      <c r="B32" s="3"/>
      <c r="C32" s="16"/>
      <c r="D32" s="16"/>
      <c r="E32" s="16"/>
      <c r="F32" s="16"/>
      <c r="G32" s="16"/>
      <c r="H32" s="17"/>
      <c r="I32" s="17"/>
      <c r="J32" s="17"/>
      <c r="K32" s="17"/>
      <c r="L32" s="17"/>
    </row>
    <row r="33" spans="1:12" x14ac:dyDescent="0.35">
      <c r="A33" s="4"/>
      <c r="B33" s="5"/>
      <c r="C33" s="18"/>
      <c r="D33" s="18"/>
      <c r="E33" s="18"/>
      <c r="F33" s="18"/>
      <c r="G33" s="18"/>
      <c r="H33" s="15"/>
      <c r="I33" s="15"/>
      <c r="J33" s="15"/>
      <c r="K33" s="15"/>
      <c r="L33" s="15"/>
    </row>
    <row r="34" spans="1:12" x14ac:dyDescent="0.35">
      <c r="A34" s="8"/>
      <c r="B34" s="9" t="s">
        <v>25</v>
      </c>
      <c r="C34" s="11">
        <v>67367999650.18998</v>
      </c>
      <c r="D34" s="11">
        <v>63589814466.279984</v>
      </c>
      <c r="E34" s="11">
        <v>67181490675.720009</v>
      </c>
      <c r="F34" s="11">
        <v>62904239789.080002</v>
      </c>
      <c r="G34" s="11">
        <v>62904239789.080002</v>
      </c>
      <c r="H34" s="25" t="s">
        <v>26</v>
      </c>
      <c r="I34" s="25"/>
      <c r="J34" s="25"/>
      <c r="K34" s="25"/>
      <c r="L34" s="25"/>
    </row>
    <row r="35" spans="1:12" x14ac:dyDescent="0.35">
      <c r="A35" s="8"/>
      <c r="B35" s="21" t="s">
        <v>27</v>
      </c>
      <c r="C35" s="11">
        <v>68011634112.639984</v>
      </c>
      <c r="D35" s="11">
        <v>64951842301.110001</v>
      </c>
      <c r="E35" s="11">
        <v>68011634112.639984</v>
      </c>
      <c r="F35" s="11">
        <v>64951842301.110001</v>
      </c>
      <c r="G35" s="11">
        <v>67181490675.720009</v>
      </c>
      <c r="H35" s="25"/>
      <c r="I35" s="25"/>
      <c r="J35" s="25"/>
      <c r="K35" s="25"/>
      <c r="L35" s="25"/>
    </row>
    <row r="36" spans="1:12" x14ac:dyDescent="0.35">
      <c r="A36" s="8"/>
      <c r="B36" s="21" t="s">
        <v>28</v>
      </c>
      <c r="C36" s="11">
        <v>643634462.45000458</v>
      </c>
      <c r="D36" s="11">
        <v>1362027834.8300171</v>
      </c>
      <c r="E36" s="11">
        <v>830143436.91997528</v>
      </c>
      <c r="F36" s="11">
        <v>2047602512.0299988</v>
      </c>
      <c r="G36" s="11">
        <v>4277250886.640007</v>
      </c>
      <c r="H36" s="25"/>
      <c r="I36" s="25"/>
      <c r="J36" s="25"/>
      <c r="K36" s="25"/>
      <c r="L36" s="25"/>
    </row>
    <row r="37" spans="1:12" x14ac:dyDescent="0.35">
      <c r="A37" s="12">
        <v>7</v>
      </c>
      <c r="B37" s="13" t="s">
        <v>29</v>
      </c>
      <c r="C37" s="20">
        <f>C36/C34</f>
        <v>9.5540088141564637E-3</v>
      </c>
      <c r="D37" s="20">
        <f t="shared" ref="D37:G37" si="2">D36/D34</f>
        <v>2.1418962238870264E-2</v>
      </c>
      <c r="E37" s="20">
        <f t="shared" si="2"/>
        <v>1.2356728446634432E-2</v>
      </c>
      <c r="F37" s="20">
        <f t="shared" si="2"/>
        <v>3.2551104963603056E-2</v>
      </c>
      <c r="G37" s="20">
        <f t="shared" si="2"/>
        <v>6.7996225707230087E-2</v>
      </c>
      <c r="H37" s="25"/>
      <c r="I37" s="25"/>
      <c r="J37" s="25"/>
      <c r="K37" s="25"/>
      <c r="L37" s="25"/>
    </row>
    <row r="38" spans="1:12" ht="15" thickBot="1" x14ac:dyDescent="0.4">
      <c r="A38" s="2"/>
      <c r="B38" s="3"/>
      <c r="C38" s="16"/>
      <c r="D38" s="16"/>
      <c r="E38" s="16"/>
      <c r="F38" s="16"/>
      <c r="G38" s="16"/>
      <c r="H38" s="17"/>
      <c r="I38" s="17"/>
      <c r="J38" s="17"/>
      <c r="K38" s="17"/>
      <c r="L38" s="17"/>
    </row>
    <row r="39" spans="1:12" x14ac:dyDescent="0.35">
      <c r="A39" s="4"/>
      <c r="B39" s="5"/>
      <c r="C39" s="18"/>
      <c r="D39" s="18"/>
      <c r="E39" s="18"/>
      <c r="F39" s="18"/>
      <c r="G39" s="18"/>
      <c r="H39" s="15"/>
      <c r="I39" s="15"/>
      <c r="J39" s="15"/>
      <c r="K39" s="15"/>
      <c r="L39" s="15"/>
    </row>
    <row r="40" spans="1:12" x14ac:dyDescent="0.35">
      <c r="A40" s="8"/>
      <c r="B40" s="9" t="s">
        <v>30</v>
      </c>
      <c r="C40" s="11">
        <v>30744839628.769997</v>
      </c>
      <c r="D40" s="11">
        <v>30002745087.450005</v>
      </c>
      <c r="E40" s="11">
        <v>30744839628.769997</v>
      </c>
      <c r="F40" s="11">
        <v>30002745087.450005</v>
      </c>
      <c r="G40" s="11">
        <v>30451580172.410004</v>
      </c>
      <c r="H40" s="25" t="s">
        <v>31</v>
      </c>
      <c r="I40" s="25"/>
      <c r="J40" s="25"/>
      <c r="K40" s="25"/>
      <c r="L40" s="25"/>
    </row>
    <row r="41" spans="1:12" x14ac:dyDescent="0.35">
      <c r="A41" s="8"/>
      <c r="B41" s="21" t="s">
        <v>32</v>
      </c>
      <c r="C41" s="11">
        <v>68011634112.639984</v>
      </c>
      <c r="D41" s="11">
        <v>64951842301.110001</v>
      </c>
      <c r="E41" s="11">
        <v>68011634112.639984</v>
      </c>
      <c r="F41" s="11">
        <v>64951842301.110001</v>
      </c>
      <c r="G41" s="11">
        <v>67181490675.720009</v>
      </c>
      <c r="H41" s="25"/>
      <c r="I41" s="25"/>
      <c r="J41" s="25"/>
      <c r="K41" s="25"/>
      <c r="L41" s="25"/>
    </row>
    <row r="42" spans="1:12" x14ac:dyDescent="0.35">
      <c r="A42" s="12">
        <v>11</v>
      </c>
      <c r="B42" s="13" t="s">
        <v>33</v>
      </c>
      <c r="C42" s="20">
        <f>C40/C41</f>
        <v>0.4520526529012785</v>
      </c>
      <c r="D42" s="20">
        <f t="shared" ref="D42:G42" si="3">D40/D41</f>
        <v>0.46192292665634321</v>
      </c>
      <c r="E42" s="20">
        <f t="shared" si="3"/>
        <v>0.4520526529012785</v>
      </c>
      <c r="F42" s="20">
        <f t="shared" si="3"/>
        <v>0.46192292665634321</v>
      </c>
      <c r="G42" s="20">
        <f t="shared" si="3"/>
        <v>0.45327336244141242</v>
      </c>
      <c r="H42" s="25"/>
      <c r="I42" s="25"/>
      <c r="J42" s="25"/>
      <c r="K42" s="25"/>
      <c r="L42" s="25"/>
    </row>
    <row r="43" spans="1:12" ht="15" thickBot="1" x14ac:dyDescent="0.4">
      <c r="A43" s="2"/>
      <c r="B43" s="3"/>
      <c r="C43" s="16"/>
      <c r="D43" s="16"/>
      <c r="E43" s="16"/>
      <c r="F43" s="16"/>
      <c r="G43" s="16"/>
      <c r="H43" s="17"/>
      <c r="I43" s="17"/>
      <c r="J43" s="17"/>
      <c r="K43" s="17"/>
      <c r="L43" s="17"/>
    </row>
    <row r="44" spans="1:12" x14ac:dyDescent="0.35">
      <c r="A44" s="4"/>
      <c r="B44" s="5"/>
      <c r="C44" s="18"/>
      <c r="D44" s="18"/>
      <c r="E44" s="18"/>
      <c r="F44" s="18"/>
      <c r="G44" s="18"/>
      <c r="H44" s="15"/>
      <c r="I44" s="15"/>
      <c r="J44" s="15"/>
      <c r="K44" s="15"/>
      <c r="L44" s="15"/>
    </row>
    <row r="45" spans="1:12" x14ac:dyDescent="0.35">
      <c r="A45" s="8"/>
      <c r="B45" s="9" t="s">
        <v>34</v>
      </c>
      <c r="C45" s="11">
        <v>30467418766.820004</v>
      </c>
      <c r="D45" s="11">
        <v>29145498527.570004</v>
      </c>
      <c r="E45" s="11">
        <v>30451580172.410004</v>
      </c>
      <c r="F45" s="11">
        <v>29090219709.189995</v>
      </c>
      <c r="G45" s="11">
        <v>29090219709.189995</v>
      </c>
      <c r="H45" s="25" t="s">
        <v>35</v>
      </c>
      <c r="I45" s="25"/>
      <c r="J45" s="25"/>
      <c r="K45" s="25"/>
      <c r="L45" s="25"/>
    </row>
    <row r="46" spans="1:12" x14ac:dyDescent="0.35">
      <c r="A46" s="8"/>
      <c r="B46" s="9" t="s">
        <v>36</v>
      </c>
      <c r="C46" s="11">
        <v>30744839628.769997</v>
      </c>
      <c r="D46" s="11">
        <v>30002745087.450005</v>
      </c>
      <c r="E46" s="11">
        <v>30744839628.769997</v>
      </c>
      <c r="F46" s="11">
        <v>30002745087.450005</v>
      </c>
      <c r="G46" s="11">
        <v>30451580172.410004</v>
      </c>
      <c r="H46" s="25"/>
      <c r="I46" s="25"/>
      <c r="J46" s="25"/>
      <c r="K46" s="25"/>
      <c r="L46" s="25"/>
    </row>
    <row r="47" spans="1:12" x14ac:dyDescent="0.35">
      <c r="A47" s="8"/>
      <c r="B47" s="9" t="s">
        <v>28</v>
      </c>
      <c r="C47" s="11">
        <v>277420861.94999313</v>
      </c>
      <c r="D47" s="11">
        <v>857246559.88000107</v>
      </c>
      <c r="E47" s="11">
        <v>293259456.35999298</v>
      </c>
      <c r="F47" s="11">
        <v>912525378.26000977</v>
      </c>
      <c r="G47" s="11">
        <v>1361360463.2200089</v>
      </c>
      <c r="H47" s="25"/>
      <c r="I47" s="25"/>
      <c r="J47" s="25"/>
      <c r="K47" s="25"/>
      <c r="L47" s="25"/>
    </row>
    <row r="48" spans="1:12" x14ac:dyDescent="0.35">
      <c r="A48" s="12">
        <v>12</v>
      </c>
      <c r="B48" s="13" t="s">
        <v>37</v>
      </c>
      <c r="C48" s="20">
        <f>C47/C45</f>
        <v>9.1054927912735863E-3</v>
      </c>
      <c r="D48" s="20">
        <f t="shared" ref="D48:G48" si="4">D47/D45</f>
        <v>2.9412657294885316E-2</v>
      </c>
      <c r="E48" s="20">
        <f t="shared" si="4"/>
        <v>9.6303526680593856E-3</v>
      </c>
      <c r="F48" s="20">
        <f t="shared" si="4"/>
        <v>3.1368803239795767E-2</v>
      </c>
      <c r="G48" s="20">
        <f t="shared" si="4"/>
        <v>4.6797874915669224E-2</v>
      </c>
      <c r="H48" s="25"/>
      <c r="I48" s="25"/>
      <c r="J48" s="25"/>
      <c r="K48" s="25"/>
      <c r="L48" s="25"/>
    </row>
    <row r="49" spans="1:12" ht="15" thickBot="1" x14ac:dyDescent="0.4">
      <c r="A49" s="2"/>
      <c r="B49" s="3"/>
      <c r="C49" s="16"/>
      <c r="D49" s="16"/>
      <c r="E49" s="16"/>
      <c r="F49" s="16"/>
      <c r="G49" s="16"/>
      <c r="H49" s="17"/>
      <c r="I49" s="17"/>
      <c r="J49" s="17"/>
      <c r="K49" s="17"/>
      <c r="L49" s="17"/>
    </row>
    <row r="50" spans="1:12" x14ac:dyDescent="0.35">
      <c r="A50" s="4"/>
      <c r="B50" s="5"/>
      <c r="C50" s="18"/>
      <c r="D50" s="18"/>
      <c r="E50" s="18"/>
      <c r="F50" s="18"/>
      <c r="G50" s="18"/>
      <c r="H50" s="19"/>
      <c r="I50" s="19"/>
      <c r="J50" s="19"/>
      <c r="K50" s="19"/>
      <c r="L50" s="19"/>
    </row>
    <row r="51" spans="1:12" x14ac:dyDescent="0.35">
      <c r="A51" s="8"/>
      <c r="B51" s="9" t="s">
        <v>38</v>
      </c>
      <c r="C51" s="22">
        <v>2537065.1299999962</v>
      </c>
      <c r="D51" s="11">
        <v>6001907.0199999996</v>
      </c>
      <c r="E51" s="11">
        <v>-488673.75000000279</v>
      </c>
      <c r="F51" s="11">
        <v>6468062.9199999999</v>
      </c>
      <c r="G51" s="11">
        <v>5684115.8099999996</v>
      </c>
      <c r="H51" s="15"/>
      <c r="I51" s="15"/>
      <c r="J51" s="15"/>
      <c r="K51" s="15"/>
      <c r="L51" s="15"/>
    </row>
    <row r="52" spans="1:12" x14ac:dyDescent="0.35">
      <c r="A52" s="8"/>
      <c r="B52" s="21" t="s">
        <v>39</v>
      </c>
      <c r="C52" s="11">
        <v>67728582734.297478</v>
      </c>
      <c r="D52" s="11">
        <v>64143463271.80249</v>
      </c>
      <c r="E52" s="11">
        <v>67665984528.305702</v>
      </c>
      <c r="F52" s="11">
        <v>63678072916.822853</v>
      </c>
      <c r="G52" s="11">
        <v>64887834005.380768</v>
      </c>
      <c r="H52" s="15"/>
      <c r="I52" s="15"/>
      <c r="J52" s="15"/>
      <c r="K52" s="15"/>
      <c r="L52" s="15"/>
    </row>
    <row r="53" spans="1:12" x14ac:dyDescent="0.35">
      <c r="A53" s="12">
        <v>17</v>
      </c>
      <c r="B53" s="13" t="s">
        <v>40</v>
      </c>
      <c r="C53" s="23">
        <f>C51/C52</f>
        <v>3.7459297501514629E-5</v>
      </c>
      <c r="D53" s="14">
        <f t="shared" ref="D53:G53" si="5">D51/D52</f>
        <v>9.3570049290407463E-5</v>
      </c>
      <c r="E53" s="14">
        <f t="shared" si="5"/>
        <v>-7.2218523591507515E-6</v>
      </c>
      <c r="F53" s="14">
        <f t="shared" si="5"/>
        <v>1.0157441366745928E-4</v>
      </c>
      <c r="G53" s="14">
        <f t="shared" si="5"/>
        <v>8.7599099232201977E-5</v>
      </c>
      <c r="H53" s="15"/>
      <c r="I53" s="15"/>
      <c r="J53" s="15"/>
      <c r="K53" s="15"/>
      <c r="L53" s="15"/>
    </row>
    <row r="54" spans="1:12" ht="15" thickBot="1" x14ac:dyDescent="0.4">
      <c r="A54" s="2"/>
      <c r="B54" s="3"/>
      <c r="C54" s="16"/>
      <c r="D54" s="16"/>
      <c r="E54" s="16"/>
      <c r="F54" s="16"/>
      <c r="G54" s="16"/>
      <c r="H54" s="17"/>
      <c r="I54" s="17"/>
      <c r="J54" s="17"/>
      <c r="K54" s="17"/>
      <c r="L54" s="17"/>
    </row>
    <row r="55" spans="1:12" x14ac:dyDescent="0.35">
      <c r="A55" s="4"/>
      <c r="B55" s="5"/>
      <c r="C55" s="18"/>
      <c r="D55" s="18"/>
      <c r="E55" s="18"/>
      <c r="F55" s="18"/>
      <c r="G55" s="18"/>
      <c r="H55" s="19"/>
      <c r="I55" s="19"/>
      <c r="J55" s="19"/>
      <c r="K55" s="19"/>
      <c r="L55" s="19"/>
    </row>
    <row r="56" spans="1:12" x14ac:dyDescent="0.35">
      <c r="A56" s="8"/>
      <c r="B56" s="9" t="s">
        <v>41</v>
      </c>
      <c r="C56" s="11">
        <v>44721552.929917797</v>
      </c>
      <c r="D56" s="11">
        <v>47974189.349917799</v>
      </c>
      <c r="E56" s="11">
        <v>44721552.929917797</v>
      </c>
      <c r="F56" s="11">
        <v>47974189.349917799</v>
      </c>
      <c r="G56" s="11">
        <v>47247882.549917795</v>
      </c>
      <c r="H56" s="15"/>
      <c r="I56" s="15"/>
      <c r="J56" s="15"/>
      <c r="K56" s="15"/>
      <c r="L56" s="15"/>
    </row>
    <row r="57" spans="1:12" x14ac:dyDescent="0.35">
      <c r="A57" s="8"/>
      <c r="B57" s="21" t="s">
        <v>32</v>
      </c>
      <c r="C57" s="11">
        <v>68011634112.639984</v>
      </c>
      <c r="D57" s="11">
        <v>64951842301.110001</v>
      </c>
      <c r="E57" s="11">
        <v>68011634112.639984</v>
      </c>
      <c r="F57" s="11">
        <v>64951842301.110001</v>
      </c>
      <c r="G57" s="11">
        <v>67181490675.720009</v>
      </c>
      <c r="H57" s="15"/>
      <c r="I57" s="15"/>
      <c r="J57" s="15"/>
      <c r="K57" s="15"/>
      <c r="L57" s="15"/>
    </row>
    <row r="58" spans="1:12" x14ac:dyDescent="0.35">
      <c r="A58" s="12">
        <v>18</v>
      </c>
      <c r="B58" s="13" t="s">
        <v>42</v>
      </c>
      <c r="C58" s="14">
        <f>C56/C57</f>
        <v>6.5755739460473107E-4</v>
      </c>
      <c r="D58" s="14">
        <f t="shared" ref="D58:G58" si="6">D56/D57</f>
        <v>7.3861167982756265E-4</v>
      </c>
      <c r="E58" s="14">
        <f t="shared" si="6"/>
        <v>6.5755739460473107E-4</v>
      </c>
      <c r="F58" s="14">
        <f t="shared" si="6"/>
        <v>7.3861167982756265E-4</v>
      </c>
      <c r="G58" s="14">
        <f t="shared" si="6"/>
        <v>7.0328720120218472E-4</v>
      </c>
      <c r="H58" s="15"/>
      <c r="I58" s="15"/>
      <c r="J58" s="15"/>
      <c r="K58" s="15"/>
      <c r="L58" s="15"/>
    </row>
    <row r="59" spans="1:12" ht="15" thickBot="1" x14ac:dyDescent="0.4">
      <c r="A59" s="2"/>
      <c r="B59" s="3"/>
      <c r="C59" s="24"/>
      <c r="D59" s="16"/>
      <c r="E59" s="16"/>
      <c r="F59" s="16"/>
      <c r="G59" s="16"/>
      <c r="H59" s="17"/>
      <c r="I59" s="17"/>
      <c r="J59" s="17"/>
      <c r="K59" s="17"/>
      <c r="L59" s="17"/>
    </row>
    <row r="60" spans="1:12" x14ac:dyDescent="0.35">
      <c r="A60" s="4"/>
      <c r="B60" s="5"/>
      <c r="C60" s="18"/>
      <c r="D60" s="18"/>
      <c r="E60" s="18"/>
      <c r="F60" s="18"/>
      <c r="G60" s="18"/>
      <c r="H60" s="15"/>
      <c r="I60" s="15"/>
      <c r="J60" s="15"/>
      <c r="K60" s="15"/>
      <c r="L60" s="15"/>
    </row>
    <row r="61" spans="1:12" x14ac:dyDescent="0.35">
      <c r="A61" s="8"/>
      <c r="B61" s="9" t="s">
        <v>43</v>
      </c>
      <c r="C61" s="11">
        <v>33703000</v>
      </c>
      <c r="D61" s="11">
        <v>7064000</v>
      </c>
      <c r="E61" s="11">
        <v>33703000</v>
      </c>
      <c r="F61" s="11">
        <v>7064000</v>
      </c>
      <c r="G61" s="11">
        <v>11418000</v>
      </c>
      <c r="H61" s="25" t="s">
        <v>44</v>
      </c>
      <c r="I61" s="25"/>
      <c r="J61" s="25"/>
      <c r="K61" s="25"/>
      <c r="L61" s="25"/>
    </row>
    <row r="62" spans="1:12" x14ac:dyDescent="0.35">
      <c r="A62" s="8"/>
      <c r="B62" s="21" t="s">
        <v>32</v>
      </c>
      <c r="C62" s="11">
        <v>68011634112.639984</v>
      </c>
      <c r="D62" s="11">
        <v>64951842301.110001</v>
      </c>
      <c r="E62" s="11">
        <v>68011634112.639984</v>
      </c>
      <c r="F62" s="11">
        <v>64951842301.110001</v>
      </c>
      <c r="G62" s="11">
        <v>67181490675.720009</v>
      </c>
      <c r="H62" s="25"/>
      <c r="I62" s="25"/>
      <c r="J62" s="25"/>
      <c r="K62" s="25"/>
      <c r="L62" s="25"/>
    </row>
    <row r="63" spans="1:12" x14ac:dyDescent="0.35">
      <c r="A63" s="12">
        <v>19</v>
      </c>
      <c r="B63" s="13" t="s">
        <v>45</v>
      </c>
      <c r="C63" s="14">
        <f>C61/C62</f>
        <v>4.9554756976110195E-4</v>
      </c>
      <c r="D63" s="14">
        <f t="shared" ref="D63:G63" si="7">D61/D62</f>
        <v>1.0875750016838674E-4</v>
      </c>
      <c r="E63" s="14">
        <f t="shared" si="7"/>
        <v>4.9554756976110195E-4</v>
      </c>
      <c r="F63" s="14">
        <f t="shared" si="7"/>
        <v>1.0875750016838674E-4</v>
      </c>
      <c r="G63" s="14">
        <f t="shared" si="7"/>
        <v>1.6995752677048841E-4</v>
      </c>
      <c r="H63" s="25"/>
      <c r="I63" s="25"/>
      <c r="J63" s="25"/>
      <c r="K63" s="25"/>
      <c r="L63" s="25"/>
    </row>
    <row r="64" spans="1:12" ht="15" thickBot="1" x14ac:dyDescent="0.4">
      <c r="A64" s="2"/>
      <c r="B64" s="3"/>
      <c r="C64" s="16"/>
      <c r="D64" s="16"/>
      <c r="E64" s="16"/>
      <c r="F64" s="16"/>
      <c r="G64" s="16"/>
      <c r="H64" s="17"/>
      <c r="I64" s="17"/>
      <c r="J64" s="17"/>
      <c r="K64" s="17"/>
      <c r="L64" s="17"/>
    </row>
    <row r="65" spans="1:12" x14ac:dyDescent="0.35">
      <c r="A65" s="4"/>
      <c r="B65" s="5"/>
      <c r="C65" s="18"/>
      <c r="D65" s="18"/>
      <c r="E65" s="18"/>
      <c r="F65" s="18"/>
      <c r="G65" s="18"/>
      <c r="H65" s="15"/>
      <c r="I65" s="15"/>
      <c r="J65" s="15"/>
      <c r="K65" s="15"/>
      <c r="L65" s="15"/>
    </row>
    <row r="66" spans="1:12" x14ac:dyDescent="0.35">
      <c r="B66" s="15" t="s">
        <v>46</v>
      </c>
      <c r="C66" s="15">
        <v>365</v>
      </c>
      <c r="D66" s="15">
        <v>365</v>
      </c>
      <c r="E66" s="15">
        <v>365</v>
      </c>
      <c r="F66" s="15">
        <v>365</v>
      </c>
      <c r="G66" s="15">
        <v>365</v>
      </c>
      <c r="H66" s="15"/>
      <c r="I66" s="15"/>
      <c r="J66" s="15"/>
      <c r="K66" s="15"/>
      <c r="L66" s="15"/>
    </row>
    <row r="67" spans="1:12" x14ac:dyDescent="0.35">
      <c r="B67" s="15" t="s">
        <v>47</v>
      </c>
      <c r="C67" s="15">
        <v>91</v>
      </c>
      <c r="D67" s="15">
        <v>91</v>
      </c>
      <c r="E67" s="15">
        <v>181</v>
      </c>
      <c r="F67" s="15">
        <v>181</v>
      </c>
      <c r="G67" s="15">
        <v>365</v>
      </c>
      <c r="H67" s="15"/>
      <c r="I67" s="15"/>
      <c r="J67" s="15"/>
      <c r="K67" s="15"/>
      <c r="L67" s="15"/>
    </row>
    <row r="68" spans="1:12" ht="15" thickBot="1" x14ac:dyDescent="0.4">
      <c r="A68" s="2"/>
      <c r="B68" s="3"/>
      <c r="C68" s="16"/>
      <c r="D68" s="16"/>
      <c r="E68" s="16"/>
      <c r="F68" s="16"/>
      <c r="G68" s="16"/>
      <c r="H68" s="17"/>
      <c r="I68" s="17"/>
      <c r="J68" s="17"/>
      <c r="K68" s="17"/>
      <c r="L68" s="17"/>
    </row>
    <row r="69" spans="1:12" x14ac:dyDescent="0.35">
      <c r="A69" s="4"/>
      <c r="B69" s="5"/>
      <c r="C69" s="18"/>
      <c r="D69" s="18"/>
      <c r="E69" s="18"/>
      <c r="F69" s="18"/>
      <c r="G69" s="18"/>
      <c r="H69" s="15"/>
      <c r="I69" s="15"/>
      <c r="J69" s="15"/>
      <c r="K69" s="15"/>
      <c r="L69" s="15"/>
    </row>
    <row r="72" spans="1:12" x14ac:dyDescent="0.35">
      <c r="C72" s="1"/>
    </row>
  </sheetData>
  <mergeCells count="9">
    <mergeCell ref="H40:L42"/>
    <mergeCell ref="H45:L48"/>
    <mergeCell ref="H61:L63"/>
    <mergeCell ref="H1:L1"/>
    <mergeCell ref="H3:L7"/>
    <mergeCell ref="H10:L16"/>
    <mergeCell ref="H19:L25"/>
    <mergeCell ref="H28:L31"/>
    <mergeCell ref="H34:L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5f4790-808e-43c3-aa37-d9960c9a975e">
      <Terms xmlns="http://schemas.microsoft.com/office/infopath/2007/PartnerControls"/>
    </lcf76f155ced4ddcb4097134ff3c332f>
    <TaxCatchAll xmlns="90bc0e0d-1133-46ce-a4a3-8317266b91bf" xsi:nil="true"/>
    <Filnavn xmlns="6a5f4790-808e-43c3-aa37-d9960c9a97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69B43B597BA341BC27A63DBBF7B5F4" ma:contentTypeVersion="18" ma:contentTypeDescription="Opprett et nytt dokument." ma:contentTypeScope="" ma:versionID="98db5d5beedd78d8407bddd589dc90ba">
  <xsd:schema xmlns:xsd="http://www.w3.org/2001/XMLSchema" xmlns:xs="http://www.w3.org/2001/XMLSchema" xmlns:p="http://schemas.microsoft.com/office/2006/metadata/properties" xmlns:ns2="6a5f4790-808e-43c3-aa37-d9960c9a975e" xmlns:ns3="06f6d0cc-b3c0-491d-86db-f5d8f7ddbd1d" xmlns:ns4="90bc0e0d-1133-46ce-a4a3-8317266b91bf" targetNamespace="http://schemas.microsoft.com/office/2006/metadata/properties" ma:root="true" ma:fieldsID="6ebe71ef1aa956805507b7d9f48dd465" ns2:_="" ns3:_="" ns4:_="">
    <xsd:import namespace="6a5f4790-808e-43c3-aa37-d9960c9a975e"/>
    <xsd:import namespace="06f6d0cc-b3c0-491d-86db-f5d8f7ddbd1d"/>
    <xsd:import namespace="90bc0e0d-1133-46ce-a4a3-8317266b91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BillingMetadata" minOccurs="0"/>
                <xsd:element ref="ns2:Filnav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f4790-808e-43c3-aa37-d9960c9a9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navn" ma:index="23" nillable="true" ma:displayName="Filnavn" ma:format="Dropdown" ma:internalName="Filnavn">
      <xsd:simpleType>
        <xsd:restriction base="dms:Text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6d0cc-b3c0-491d-86db-f5d8f7ddbd1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c0e0d-1133-46ce-a4a3-8317266b91b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864250c-ee30-47b3-bdef-3c7668c97a70}" ma:internalName="TaxCatchAll" ma:showField="CatchAllData" ma:web="06f6d0cc-b3c0-491d-86db-f5d8f7ddbd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A61BE1-3915-4950-A8E1-DFD96FE8D9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C8542E-BC63-48DE-B5C1-770E929C33AD}">
  <ds:schemaRefs>
    <ds:schemaRef ds:uri="http://schemas.microsoft.com/office/2006/metadata/properties"/>
    <ds:schemaRef ds:uri="http://schemas.microsoft.com/office/infopath/2007/PartnerControls"/>
    <ds:schemaRef ds:uri="ff2593fc-91ae-4c03-82a7-e60e9eb47416"/>
    <ds:schemaRef ds:uri="709f70ce-d2cb-4a46-8c72-f83f41b82c5f"/>
  </ds:schemaRefs>
</ds:datastoreItem>
</file>

<file path=customXml/itemProps3.xml><?xml version="1.0" encoding="utf-8"?>
<ds:datastoreItem xmlns:ds="http://schemas.openxmlformats.org/officeDocument/2006/customXml" ds:itemID="{3BB19F9D-C0B1-493C-BE38-198FE7E654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Marie Dolmseth</dc:creator>
  <cp:lastModifiedBy>Nora Marie Dolmseth</cp:lastModifiedBy>
  <dcterms:created xsi:type="dcterms:W3CDTF">2026-07-09T10:05:03Z</dcterms:created>
  <dcterms:modified xsi:type="dcterms:W3CDTF">2026-07-10T08:39:29Z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2026-07-09T10:09:24Z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143381d0-468d-4927-a64d-9829ba7916de</vt:lpwstr>
  </property>
  <property fmtid="{D5CDD505-2E9C-101B-9397-08002B2CF9AE}" pid="8" name="MSIP_Label_53935d16-40dc-4430-9c17-1fbb977304a4_ContentBits">
    <vt:lpwstr>0</vt:lpwstr>
  </property>
  <property fmtid="{D5CDD505-2E9C-101B-9397-08002B2CF9AE}" pid="9" name="MSIP_Label_53935d16-40dc-4430-9c17-1fbb977304a4_Tag">
    <vt:lpwstr>10, 0, 1, 1</vt:lpwstr>
  </property>
  <property fmtid="{D5CDD505-2E9C-101B-9397-08002B2CF9AE}" pid="10" name="ContentTypeId">
    <vt:lpwstr>0x0101005369B43B597BA341BC27A63DBBF7B5F4</vt:lpwstr>
  </property>
  <property fmtid="{D5CDD505-2E9C-101B-9397-08002B2CF9AE}" pid="11" name="MediaServiceImageTags">
    <vt:lpwstr/>
  </property>
</Properties>
</file>