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obosonline.sharepoint.com/sites/OBOSbankenkfin-AVD-9303/Delte dokumenter/General/01 Regnskap/03 Kvartalsregnskap/2025/Q3/00 Rapporten og covernote/"/>
    </mc:Choice>
  </mc:AlternateContent>
  <xr:revisionPtr revIDLastSave="75" documentId="8_{E23F5F17-7B82-4473-BD8C-6A34DE56EF8A}" xr6:coauthVersionLast="47" xr6:coauthVersionMax="47" xr10:uidLastSave="{1C3CFE68-AA9C-476C-AAC8-D48CB255CC6D}"/>
  <bookViews>
    <workbookView xWindow="9510" yWindow="0" windowWidth="9780" windowHeight="11370" xr2:uid="{B071D753-1892-4496-8767-D3C5AC60DE71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7" i="1" l="1"/>
  <c r="G67" i="1"/>
  <c r="F67" i="1"/>
  <c r="E67" i="1"/>
  <c r="D67" i="1"/>
  <c r="H62" i="1"/>
  <c r="G62" i="1"/>
  <c r="F62" i="1"/>
  <c r="E62" i="1"/>
  <c r="D62" i="1"/>
  <c r="F57" i="1"/>
  <c r="E57" i="1"/>
  <c r="D57" i="1"/>
  <c r="H57" i="1"/>
  <c r="G57" i="1"/>
  <c r="E51" i="1"/>
  <c r="E52" i="1" s="1"/>
  <c r="G51" i="1"/>
  <c r="G52" i="1" s="1"/>
  <c r="D51" i="1"/>
  <c r="D52" i="1" s="1"/>
  <c r="H51" i="1"/>
  <c r="H52" i="1" s="1"/>
  <c r="F51" i="1"/>
  <c r="F52" i="1" s="1"/>
  <c r="H46" i="1"/>
  <c r="G46" i="1"/>
  <c r="F46" i="1"/>
  <c r="E46" i="1"/>
  <c r="D46" i="1"/>
  <c r="D40" i="1"/>
  <c r="D41" i="1" s="1"/>
  <c r="H40" i="1"/>
  <c r="H41" i="1" s="1"/>
  <c r="G40" i="1"/>
  <c r="G41" i="1" s="1"/>
  <c r="F40" i="1"/>
  <c r="F41" i="1" s="1"/>
  <c r="E40" i="1"/>
  <c r="E41" i="1" s="1"/>
  <c r="H29" i="1"/>
  <c r="G29" i="1"/>
  <c r="F29" i="1"/>
  <c r="E29" i="1"/>
  <c r="D29" i="1"/>
  <c r="D19" i="1"/>
  <c r="H19" i="1"/>
  <c r="G19" i="1"/>
  <c r="F19" i="1"/>
  <c r="E19" i="1"/>
  <c r="E9" i="1" l="1"/>
  <c r="F9" i="1"/>
  <c r="G35" i="1"/>
  <c r="D9" i="1"/>
  <c r="H35" i="1"/>
  <c r="F35" i="1"/>
  <c r="E35" i="1"/>
  <c r="G9" i="1"/>
  <c r="D35" i="1"/>
  <c r="H9" i="1"/>
</calcChain>
</file>

<file path=xl/sharedStrings.xml><?xml version="1.0" encoding="utf-8"?>
<sst xmlns="http://schemas.openxmlformats.org/spreadsheetml/2006/main" count="65" uniqueCount="53">
  <si>
    <t>Nøkkeltall og alternative resultatmål (APM)</t>
  </si>
  <si>
    <t>#</t>
  </si>
  <si>
    <t>mNOK</t>
  </si>
  <si>
    <t>3. kvartal 2025</t>
  </si>
  <si>
    <t>3. kvartal 2024</t>
  </si>
  <si>
    <t>1.1 - 30.9
2025</t>
  </si>
  <si>
    <t>1.1 - 30.9
2024</t>
  </si>
  <si>
    <t>Definisjon</t>
  </si>
  <si>
    <t>Netto renteinntekter</t>
  </si>
  <si>
    <t>Netto renteinntekter inkl. netto renteinntekter på derivater og fondsobligasjoner i prosent av gjennomsnittlig forvaltningskapital</t>
  </si>
  <si>
    <t>Rentekostnad fondsobligasjoner</t>
  </si>
  <si>
    <t>Netto renteinntekter derivater rapportert som verdiendringer</t>
  </si>
  <si>
    <t>Gjennomsnittlig forvaltningskapital</t>
  </si>
  <si>
    <t>Rentenetto i % av gjennomsnittlig forvaltningskapital</t>
  </si>
  <si>
    <t>Sum driftskostnader</t>
  </si>
  <si>
    <t>Sum driftskostnader før tap på utlån i prosent av netto inntekter</t>
  </si>
  <si>
    <t>Porteføljeprovisjon fra Eika Boligkreditt</t>
  </si>
  <si>
    <t>Netto verdiendr. og gevinst/(tap) på fin. instrumenter</t>
  </si>
  <si>
    <t>Netto provisjonsinntekter eks. provisjon fra Eika Boligkreditt</t>
  </si>
  <si>
    <t>Andre driftsinntekter</t>
  </si>
  <si>
    <t>Kostnadsprosent</t>
  </si>
  <si>
    <t>Kostnadsprosent eks. 'Netto verdiendring og gevinst/(tap) på fin. Instrumenter', men inkl. 'netto renteinntekter på derivater'</t>
  </si>
  <si>
    <t>Kostnadsprosent justert for verdiendringer på finansielle instrument</t>
  </si>
  <si>
    <t>Andel tilordnet kontrollerende eierinteresse</t>
  </si>
  <si>
    <t xml:space="preserve">Egenkapitalavkastning etter skatt justert for renter på fondsobligasjoner </t>
  </si>
  <si>
    <t>Netto verdiendring fra egen kredittrisiko</t>
  </si>
  <si>
    <t>Gjennomsnittlig egenkapital eks. kredittspread og fondsobligasjon</t>
  </si>
  <si>
    <t>Egenkapitalavkastning etter skatt</t>
  </si>
  <si>
    <t>Misligholdte engasjementer</t>
  </si>
  <si>
    <t>Brutto misligholdte engasjement 90 dager eller mer i prosent av brutto utlån til kunder på egen balanse</t>
  </si>
  <si>
    <t>Brutto utlån til kunder på egen balanse</t>
  </si>
  <si>
    <t>Betalingsmislighold over 90 dager i % av brutto utlån</t>
  </si>
  <si>
    <t>IB utlån på egen balanse</t>
  </si>
  <si>
    <t>Endring i netto utlån på egen balanse ved periodeslutt i prosent av netto utlån 12 mnd. før (3 mnd. før på kvartal)</t>
  </si>
  <si>
    <t>UB på egen balanse</t>
  </si>
  <si>
    <t>Endring</t>
  </si>
  <si>
    <t>Innskudd fra kunder</t>
  </si>
  <si>
    <t>Innskudd fra kunder i % av brutto utlån på egen balanse</t>
  </si>
  <si>
    <t>Innskuddsdekning %</t>
  </si>
  <si>
    <t>IB innskudd fra kunder</t>
  </si>
  <si>
    <t>Endring i innskudd fra kunder ved periodeslutt i prosent av innskudd 12 mnd. før (3 mnd. før på kvartal)</t>
  </si>
  <si>
    <t>UB innskudd fra kunder</t>
  </si>
  <si>
    <t>Innskuddsvekst %</t>
  </si>
  <si>
    <t>Antall dager i året</t>
  </si>
  <si>
    <t>Antall dager YTD</t>
  </si>
  <si>
    <t>Utlånsvekst på egen balanse %</t>
  </si>
  <si>
    <t>Tap på utlån og garantier mv.</t>
  </si>
  <si>
    <t>Gjennomsnittlig brutto utlån</t>
  </si>
  <si>
    <t>Resultatførte tap på utlån i % av gjennomsnittlig brutto utlån</t>
  </si>
  <si>
    <t>Balanseførte tap</t>
  </si>
  <si>
    <t>Balanseførte tap i % av brutto utlån</t>
  </si>
  <si>
    <t>Tap på utlån og garantier mv. i % av gjennomsnittlig brutto utlån</t>
  </si>
  <si>
    <t>Balanseførte tap ved periodeslutt i % av brutto utlån til kunder på egen balane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</si>
</sst>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,,"/>
    <numFmt numFmtId="166" formatCode="0.0\ %"/>
  </numFmts>
  <fonts count="10" x14ac:knownFonts="1">
    <font>
      <sz val="11"/>
      <color theme="1"/>
      <name val="OBOS Text"/>
      <family val="2"/>
      <scheme val="minor"/>
    </font>
    <font>
      <sz val="11"/>
      <color theme="1"/>
      <name val="OBOS Text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1"/>
      <color theme="3"/>
      <name val="Arial"/>
      <family val="2"/>
    </font>
    <font>
      <b/>
      <sz val="11"/>
      <color rgb="FF1F497D"/>
      <name val="Arial"/>
      <family val="2"/>
    </font>
    <font>
      <sz val="11"/>
      <color theme="3"/>
      <name val="OBOS Text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5"/>
      </bottom>
      <diagonal/>
    </border>
    <border>
      <left/>
      <right/>
      <top style="dashed">
        <color theme="2"/>
      </top>
      <bottom style="dashed">
        <color theme="2"/>
      </bottom>
      <diagonal/>
    </border>
    <border>
      <left/>
      <right/>
      <top style="dashed">
        <color theme="2"/>
      </top>
      <bottom/>
      <diagonal/>
    </border>
    <border>
      <left/>
      <right/>
      <top/>
      <bottom style="dashed">
        <color theme="2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6" fillId="0" borderId="0"/>
    <xf numFmtId="164" fontId="3" fillId="0" borderId="0" applyFont="0" applyFill="0" applyBorder="0" applyAlignment="0" applyProtection="0"/>
    <xf numFmtId="0" fontId="6" fillId="0" borderId="0"/>
  </cellStyleXfs>
  <cellXfs count="34">
    <xf numFmtId="0" fontId="0" fillId="0" borderId="0" xfId="0"/>
    <xf numFmtId="14" fontId="2" fillId="0" borderId="0" xfId="0" applyNumberFormat="1" applyFont="1"/>
    <xf numFmtId="49" fontId="4" fillId="2" borderId="0" xfId="2" applyNumberFormat="1" applyFont="1" applyFill="1"/>
    <xf numFmtId="0" fontId="4" fillId="3" borderId="0" xfId="2" applyFont="1" applyFill="1" applyAlignment="1">
      <alignment horizontal="left"/>
    </xf>
    <xf numFmtId="0" fontId="5" fillId="2" borderId="0" xfId="2" applyFont="1" applyFill="1" applyAlignment="1">
      <alignment horizontal="left" vertical="top"/>
    </xf>
    <xf numFmtId="14" fontId="4" fillId="3" borderId="0" xfId="2" applyNumberFormat="1" applyFont="1" applyFill="1" applyAlignment="1">
      <alignment horizontal="left"/>
    </xf>
    <xf numFmtId="49" fontId="7" fillId="0" borderId="1" xfId="3" applyNumberFormat="1" applyFont="1" applyBorder="1" applyAlignment="1">
      <alignment horizontal="right"/>
    </xf>
    <xf numFmtId="49" fontId="7" fillId="0" borderId="1" xfId="3" applyNumberFormat="1" applyFont="1" applyBorder="1" applyAlignment="1">
      <alignment horizontal="left"/>
    </xf>
    <xf numFmtId="0" fontId="7" fillId="0" borderId="1" xfId="3" applyFont="1" applyBorder="1" applyAlignment="1">
      <alignment horizontal="right" vertical="top" wrapText="1"/>
    </xf>
    <xf numFmtId="0" fontId="7" fillId="0" borderId="1" xfId="3" applyFont="1" applyBorder="1" applyAlignment="1">
      <alignment horizontal="right" wrapText="1"/>
    </xf>
    <xf numFmtId="49" fontId="7" fillId="0" borderId="0" xfId="3" applyNumberFormat="1" applyFont="1" applyAlignment="1">
      <alignment horizontal="right"/>
    </xf>
    <xf numFmtId="49" fontId="7" fillId="0" borderId="0" xfId="3" applyNumberFormat="1" applyFont="1" applyAlignment="1">
      <alignment horizontal="left"/>
    </xf>
    <xf numFmtId="0" fontId="7" fillId="0" borderId="0" xfId="3" applyFont="1" applyAlignment="1">
      <alignment vertical="top" wrapText="1"/>
    </xf>
    <xf numFmtId="0" fontId="8" fillId="0" borderId="0" xfId="3" applyFont="1" applyAlignment="1">
      <alignment wrapText="1"/>
    </xf>
    <xf numFmtId="0" fontId="4" fillId="4" borderId="2" xfId="0" applyFont="1" applyFill="1" applyBorder="1" applyAlignment="1">
      <alignment horizontal="right" wrapText="1"/>
    </xf>
    <xf numFmtId="0" fontId="4" fillId="4" borderId="2" xfId="0" applyFont="1" applyFill="1" applyBorder="1" applyAlignment="1">
      <alignment wrapText="1"/>
    </xf>
    <xf numFmtId="165" fontId="4" fillId="0" borderId="2" xfId="4" applyNumberFormat="1" applyFont="1" applyFill="1" applyBorder="1" applyAlignment="1">
      <alignment wrapText="1"/>
    </xf>
    <xf numFmtId="165" fontId="4" fillId="0" borderId="2" xfId="4" applyNumberFormat="1" applyFont="1" applyFill="1" applyBorder="1" applyAlignment="1">
      <alignment horizontal="right" wrapText="1"/>
    </xf>
    <xf numFmtId="0" fontId="5" fillId="4" borderId="2" xfId="0" applyFont="1" applyFill="1" applyBorder="1" applyAlignment="1">
      <alignment horizontal="right" wrapText="1"/>
    </xf>
    <xf numFmtId="0" fontId="5" fillId="4" borderId="2" xfId="0" applyFont="1" applyFill="1" applyBorder="1" applyAlignment="1">
      <alignment wrapText="1"/>
    </xf>
    <xf numFmtId="10" fontId="5" fillId="0" borderId="2" xfId="1" applyNumberFormat="1" applyFont="1" applyFill="1" applyBorder="1" applyAlignment="1">
      <alignment horizontal="right" wrapText="1"/>
    </xf>
    <xf numFmtId="0" fontId="7" fillId="0" borderId="0" xfId="3" applyFont="1" applyAlignment="1">
      <alignment horizontal="right" vertical="top" wrapText="1"/>
    </xf>
    <xf numFmtId="0" fontId="7" fillId="0" borderId="0" xfId="3" applyFont="1" applyAlignment="1">
      <alignment horizontal="right" wrapText="1"/>
    </xf>
    <xf numFmtId="0" fontId="2" fillId="0" borderId="0" xfId="0" applyFont="1"/>
    <xf numFmtId="166" fontId="5" fillId="0" borderId="2" xfId="1" applyNumberFormat="1" applyFont="1" applyFill="1" applyBorder="1" applyAlignment="1">
      <alignment horizontal="right" wrapText="1"/>
    </xf>
    <xf numFmtId="3" fontId="4" fillId="4" borderId="2" xfId="0" applyNumberFormat="1" applyFont="1" applyFill="1" applyBorder="1" applyAlignment="1">
      <alignment wrapText="1"/>
    </xf>
    <xf numFmtId="14" fontId="0" fillId="0" borderId="0" xfId="0" applyNumberFormat="1"/>
    <xf numFmtId="165" fontId="4" fillId="0" borderId="3" xfId="4" applyNumberFormat="1" applyFont="1" applyFill="1" applyBorder="1" applyAlignment="1">
      <alignment horizontal="right" wrapText="1"/>
    </xf>
    <xf numFmtId="10" fontId="5" fillId="0" borderId="4" xfId="1" applyNumberFormat="1" applyFont="1" applyFill="1" applyBorder="1" applyAlignment="1">
      <alignment horizontal="right" wrapText="1"/>
    </xf>
    <xf numFmtId="9" fontId="7" fillId="0" borderId="1" xfId="1" applyFont="1" applyBorder="1" applyAlignment="1">
      <alignment horizontal="right" vertical="top" wrapText="1"/>
    </xf>
    <xf numFmtId="0" fontId="9" fillId="0" borderId="0" xfId="0" applyFont="1"/>
    <xf numFmtId="0" fontId="2" fillId="0" borderId="0" xfId="0" applyFont="1" applyAlignment="1">
      <alignment horizontal="left" vertical="center" wrapText="1"/>
    </xf>
    <xf numFmtId="0" fontId="7" fillId="0" borderId="1" xfId="3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</cellXfs>
  <cellStyles count="6">
    <cellStyle name="Komma 3" xfId="4" xr:uid="{6E5FE613-1017-45B6-8C81-8F0F1062818F}"/>
    <cellStyle name="Normal" xfId="0" builtinId="0"/>
    <cellStyle name="Normal 2 3 2 2 2 2" xfId="5" xr:uid="{F1F786F4-0107-4BEE-9663-32BBBEEB01E2}"/>
    <cellStyle name="Normal 2 3 3 2" xfId="3" xr:uid="{7DBCBB36-BBE0-4140-8B95-52F38CB14762}"/>
    <cellStyle name="Normal_Gruppen 1999 finanskonsern" xfId="2" xr:uid="{B709D113-0062-4225-943D-940C3DA489B1}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BOS-mal">
  <a:themeElements>
    <a:clrScheme name="Office">
      <a:dk1>
        <a:srgbClr val="0C0C0C"/>
      </a:dk1>
      <a:lt1>
        <a:sysClr val="window" lastClr="FFFFFF"/>
      </a:lt1>
      <a:dk2>
        <a:srgbClr val="002169"/>
      </a:dk2>
      <a:lt2>
        <a:srgbClr val="CDECE2"/>
      </a:lt2>
      <a:accent1>
        <a:srgbClr val="0047BA"/>
      </a:accent1>
      <a:accent2>
        <a:srgbClr val="BEDFEC"/>
      </a:accent2>
      <a:accent3>
        <a:srgbClr val="002169"/>
      </a:accent3>
      <a:accent4>
        <a:srgbClr val="008761"/>
      </a:accent4>
      <a:accent5>
        <a:srgbClr val="00524C"/>
      </a:accent5>
      <a:accent6>
        <a:srgbClr val="C4C4C4"/>
      </a:accent6>
      <a:hlink>
        <a:srgbClr val="0563C1"/>
      </a:hlink>
      <a:folHlink>
        <a:srgbClr val="954F72"/>
      </a:folHlink>
    </a:clrScheme>
    <a:fontScheme name="OBOS font">
      <a:majorFont>
        <a:latin typeface="OBOS Display Medium"/>
        <a:ea typeface=""/>
        <a:cs typeface=""/>
      </a:majorFont>
      <a:minorFont>
        <a:latin typeface="OBOS Tex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BOS-mal" id="{74DD22EC-E98F-4FD5-ADCC-A17EB1FCB4DC}" vid="{1F7A9A9C-A4F0-4901-BD9F-BBF6903E3D9D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5D9C2-CAE8-4A47-9C7D-C07C4957F4B0}">
  <dimension ref="B1:N75"/>
  <sheetViews>
    <sheetView showGridLines="0" tabSelected="1" zoomScale="46" zoomScaleNormal="110" workbookViewId="0">
      <selection activeCell="C20" sqref="C20"/>
    </sheetView>
  </sheetViews>
  <sheetFormatPr baseColWidth="10" defaultRowHeight="14.5" x14ac:dyDescent="0.35"/>
  <cols>
    <col min="1" max="1" width="9.15234375"/>
    <col min="2" max="2" width="3" bestFit="1" customWidth="1"/>
    <col min="3" max="3" width="66" bestFit="1" customWidth="1"/>
    <col min="4" max="8" width="10.61328125" customWidth="1"/>
    <col min="9" max="15" width="9.15234375"/>
  </cols>
  <sheetData>
    <row r="1" spans="2:14" x14ac:dyDescent="0.35">
      <c r="D1" s="1"/>
      <c r="E1" s="1"/>
      <c r="F1" s="1"/>
      <c r="G1" s="1"/>
      <c r="H1" s="1"/>
      <c r="I1" s="2"/>
      <c r="N1" s="26"/>
    </row>
    <row r="2" spans="2:14" x14ac:dyDescent="0.35">
      <c r="B2" s="3"/>
      <c r="C2" s="4" t="s">
        <v>0</v>
      </c>
      <c r="D2" s="5"/>
      <c r="E2" s="2"/>
      <c r="F2" s="2"/>
      <c r="G2" s="2"/>
      <c r="H2" s="2"/>
      <c r="I2" s="2"/>
      <c r="N2" s="26"/>
    </row>
    <row r="3" spans="2:14" s="30" customFormat="1" ht="28.5" thickBot="1" x14ac:dyDescent="0.4">
      <c r="B3" s="6" t="s">
        <v>1</v>
      </c>
      <c r="C3" s="7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9">
        <v>2024</v>
      </c>
      <c r="I3" s="32" t="s">
        <v>7</v>
      </c>
      <c r="J3" s="32"/>
      <c r="K3" s="32"/>
      <c r="L3" s="32"/>
      <c r="M3" s="32"/>
    </row>
    <row r="4" spans="2:14" x14ac:dyDescent="0.35">
      <c r="B4" s="10"/>
      <c r="C4" s="11"/>
      <c r="D4" s="12"/>
      <c r="E4" s="12"/>
      <c r="F4" s="12"/>
      <c r="G4" s="12"/>
      <c r="H4" s="12"/>
      <c r="I4" s="13"/>
      <c r="J4" s="13"/>
      <c r="K4" s="13"/>
      <c r="L4" s="13"/>
      <c r="M4" s="13"/>
    </row>
    <row r="5" spans="2:14" x14ac:dyDescent="0.35">
      <c r="B5" s="14"/>
      <c r="C5" s="15" t="s">
        <v>8</v>
      </c>
      <c r="D5" s="16">
        <v>242344945.58000046</v>
      </c>
      <c r="E5" s="16">
        <v>251972195.01000032</v>
      </c>
      <c r="F5" s="16">
        <v>730453701.8799994</v>
      </c>
      <c r="G5" s="16">
        <v>736343246.56000054</v>
      </c>
      <c r="H5" s="16">
        <v>994681023.6700002</v>
      </c>
      <c r="I5" s="31" t="s">
        <v>9</v>
      </c>
      <c r="J5" s="31"/>
      <c r="K5" s="31"/>
      <c r="L5" s="31"/>
      <c r="M5" s="31"/>
    </row>
    <row r="6" spans="2:14" x14ac:dyDescent="0.35">
      <c r="B6" s="14"/>
      <c r="C6" s="15" t="s">
        <v>10</v>
      </c>
      <c r="D6" s="17">
        <v>-5692666.660000002</v>
      </c>
      <c r="E6" s="17">
        <v>-5909916.6499999985</v>
      </c>
      <c r="F6" s="17">
        <v>-17279763.310000002</v>
      </c>
      <c r="G6" s="17">
        <v>-18209027.759999998</v>
      </c>
      <c r="H6" s="17">
        <v>-24112305.529999994</v>
      </c>
      <c r="I6" s="31"/>
      <c r="J6" s="31"/>
      <c r="K6" s="31"/>
      <c r="L6" s="31"/>
      <c r="M6" s="31"/>
    </row>
    <row r="7" spans="2:14" x14ac:dyDescent="0.35">
      <c r="B7" s="14"/>
      <c r="C7" s="15" t="s">
        <v>11</v>
      </c>
      <c r="D7" s="17">
        <v>-1163676.8199999947</v>
      </c>
      <c r="E7" s="17">
        <v>-8498434.4199999962</v>
      </c>
      <c r="F7" s="17">
        <v>-7994775.1299999934</v>
      </c>
      <c r="G7" s="17">
        <v>-27302280.429999996</v>
      </c>
      <c r="H7" s="17">
        <v>-33816720.119999997</v>
      </c>
      <c r="I7" s="31"/>
      <c r="J7" s="31"/>
      <c r="K7" s="31"/>
      <c r="L7" s="31"/>
      <c r="M7" s="31"/>
    </row>
    <row r="8" spans="2:14" x14ac:dyDescent="0.35">
      <c r="B8" s="14"/>
      <c r="C8" s="15" t="s">
        <v>12</v>
      </c>
      <c r="D8" s="17">
        <v>75430422472.307495</v>
      </c>
      <c r="E8" s="17">
        <v>71633386307.277496</v>
      </c>
      <c r="F8" s="17">
        <v>74294969503.865997</v>
      </c>
      <c r="G8" s="17">
        <v>69195450055.613373</v>
      </c>
      <c r="H8" s="17">
        <v>70019377402.923355</v>
      </c>
      <c r="I8" s="31"/>
      <c r="J8" s="31"/>
      <c r="K8" s="31"/>
      <c r="L8" s="31"/>
      <c r="M8" s="31"/>
    </row>
    <row r="9" spans="2:14" x14ac:dyDescent="0.35">
      <c r="B9" s="18">
        <v>2</v>
      </c>
      <c r="C9" s="19" t="s">
        <v>13</v>
      </c>
      <c r="D9" s="20">
        <f>((D5+D6+D7)/D71*D70)/D$8</f>
        <v>1.2385923366497973E-2</v>
      </c>
      <c r="E9" s="20">
        <f>((E5+E6+E7)/E71*E70)/E$8</f>
        <v>1.3193442235383839E-2</v>
      </c>
      <c r="F9" s="20">
        <f>((F5+F6+F7)/F71*F70)/F$8</f>
        <v>1.2690252984037633E-2</v>
      </c>
      <c r="G9" s="20">
        <f>((G5+G6+G7)/G71*G70)/G$8</f>
        <v>1.33359940099541E-2</v>
      </c>
      <c r="H9" s="20">
        <f>((H5+H6+H7)/H71*H70)/H$8</f>
        <v>1.3378467972222932E-2</v>
      </c>
      <c r="I9" s="31"/>
      <c r="J9" s="31"/>
      <c r="K9" s="31"/>
      <c r="L9" s="31"/>
      <c r="M9" s="31"/>
    </row>
    <row r="10" spans="2:14" ht="15" thickBot="1" x14ac:dyDescent="0.4">
      <c r="B10" s="6"/>
      <c r="C10" s="7"/>
      <c r="D10" s="8"/>
      <c r="E10" s="8"/>
      <c r="F10" s="8"/>
      <c r="G10" s="8"/>
      <c r="H10" s="8"/>
      <c r="I10" s="9"/>
      <c r="J10" s="9"/>
      <c r="K10" s="9"/>
      <c r="L10" s="9"/>
      <c r="M10" s="9"/>
    </row>
    <row r="11" spans="2:14" x14ac:dyDescent="0.35">
      <c r="B11" s="10"/>
      <c r="C11" s="11"/>
      <c r="D11" s="21"/>
      <c r="E11" s="21"/>
      <c r="F11" s="21"/>
      <c r="G11" s="21"/>
      <c r="H11" s="21"/>
      <c r="I11" s="22"/>
      <c r="J11" s="23"/>
      <c r="K11" s="23"/>
      <c r="L11" s="23"/>
      <c r="M11" s="23"/>
    </row>
    <row r="12" spans="2:14" x14ac:dyDescent="0.35">
      <c r="B12" s="14"/>
      <c r="C12" s="15" t="s">
        <v>14</v>
      </c>
      <c r="D12" s="17">
        <v>-105425661.22000003</v>
      </c>
      <c r="E12" s="17">
        <v>-101343328.53999996</v>
      </c>
      <c r="F12" s="17">
        <v>-311537731.35000002</v>
      </c>
      <c r="G12" s="17">
        <v>-306095682.90999997</v>
      </c>
      <c r="H12" s="17">
        <v>-408948504.57999992</v>
      </c>
      <c r="I12" s="31" t="s">
        <v>15</v>
      </c>
      <c r="J12" s="31"/>
      <c r="K12" s="31"/>
      <c r="L12" s="31"/>
      <c r="M12" s="31"/>
    </row>
    <row r="13" spans="2:14" x14ac:dyDescent="0.35">
      <c r="B13" s="14"/>
      <c r="C13" s="15" t="s">
        <v>8</v>
      </c>
      <c r="D13" s="17">
        <v>242344945.58000046</v>
      </c>
      <c r="E13" s="17">
        <v>251972195.01000032</v>
      </c>
      <c r="F13" s="17">
        <v>730453701.8799994</v>
      </c>
      <c r="G13" s="17">
        <v>736343246.56000054</v>
      </c>
      <c r="H13" s="17">
        <v>994681023.6700002</v>
      </c>
      <c r="I13" s="31"/>
      <c r="J13" s="31"/>
      <c r="K13" s="31"/>
      <c r="L13" s="31"/>
      <c r="M13" s="31"/>
    </row>
    <row r="14" spans="2:14" x14ac:dyDescent="0.35">
      <c r="B14" s="14"/>
      <c r="C14" s="15" t="s">
        <v>10</v>
      </c>
      <c r="D14" s="17">
        <v>-5692666.660000002</v>
      </c>
      <c r="E14" s="17">
        <v>-5909916.6499999985</v>
      </c>
      <c r="F14" s="17">
        <v>-17279763.310000002</v>
      </c>
      <c r="G14" s="17">
        <v>-18209027.759999998</v>
      </c>
      <c r="H14" s="17">
        <v>-24112305.529999994</v>
      </c>
      <c r="I14" s="31"/>
      <c r="J14" s="31"/>
      <c r="K14" s="31"/>
      <c r="L14" s="31"/>
      <c r="M14" s="31"/>
    </row>
    <row r="15" spans="2:14" x14ac:dyDescent="0.35">
      <c r="B15" s="14"/>
      <c r="C15" s="15" t="s">
        <v>16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31"/>
      <c r="J15" s="31"/>
      <c r="K15" s="31"/>
      <c r="L15" s="31"/>
      <c r="M15" s="31"/>
    </row>
    <row r="16" spans="2:14" x14ac:dyDescent="0.35">
      <c r="B16" s="14"/>
      <c r="C16" s="15" t="s">
        <v>17</v>
      </c>
      <c r="D16" s="17">
        <v>-2247250.0099999961</v>
      </c>
      <c r="E16" s="17">
        <v>-6770122.0499999803</v>
      </c>
      <c r="F16" s="17">
        <v>8501563.2800000273</v>
      </c>
      <c r="G16" s="17">
        <v>-12600918.319999967</v>
      </c>
      <c r="H16" s="17">
        <v>-44679519.930000007</v>
      </c>
      <c r="I16" s="31"/>
      <c r="J16" s="31"/>
      <c r="K16" s="31"/>
      <c r="L16" s="31"/>
      <c r="M16" s="31"/>
    </row>
    <row r="17" spans="2:13" x14ac:dyDescent="0.35">
      <c r="B17" s="14"/>
      <c r="C17" s="15" t="s">
        <v>18</v>
      </c>
      <c r="D17" s="17">
        <v>2138321.5499999952</v>
      </c>
      <c r="E17" s="17">
        <v>1028440.1900000013</v>
      </c>
      <c r="F17" s="17">
        <v>322585.17999999598</v>
      </c>
      <c r="G17" s="17">
        <v>3497534.4100000039</v>
      </c>
      <c r="H17" s="17">
        <v>6058706.2599999979</v>
      </c>
      <c r="I17" s="31"/>
      <c r="J17" s="31"/>
      <c r="K17" s="31"/>
      <c r="L17" s="31"/>
      <c r="M17" s="31"/>
    </row>
    <row r="18" spans="2:13" x14ac:dyDescent="0.35">
      <c r="B18" s="14"/>
      <c r="C18" s="15" t="s">
        <v>19</v>
      </c>
      <c r="D18" s="17">
        <v>22890317.000000007</v>
      </c>
      <c r="E18" s="17">
        <v>25522365</v>
      </c>
      <c r="F18" s="17">
        <v>80717134</v>
      </c>
      <c r="G18" s="17">
        <v>78496940</v>
      </c>
      <c r="H18" s="17">
        <v>104571224.00000001</v>
      </c>
      <c r="I18" s="31"/>
      <c r="J18" s="31"/>
      <c r="K18" s="31"/>
      <c r="L18" s="31"/>
      <c r="M18" s="31"/>
    </row>
    <row r="19" spans="2:13" x14ac:dyDescent="0.35">
      <c r="B19" s="18">
        <v>3</v>
      </c>
      <c r="C19" s="19" t="s">
        <v>20</v>
      </c>
      <c r="D19" s="24">
        <f>-D12/(SUM(D13:D18))</f>
        <v>0.40636846501911544</v>
      </c>
      <c r="E19" s="24">
        <f t="shared" ref="E19:G19" si="0">-E12/(SUM(E13:E18))</f>
        <v>0.38121501494031407</v>
      </c>
      <c r="F19" s="24">
        <f t="shared" si="0"/>
        <v>0.38810492586680018</v>
      </c>
      <c r="G19" s="24">
        <f t="shared" si="0"/>
        <v>0.38867922207918881</v>
      </c>
      <c r="H19" s="24">
        <f t="shared" ref="H19" si="1">-H12/(SUM(H13:H18))</f>
        <v>0.39454023890870821</v>
      </c>
      <c r="I19" s="31"/>
      <c r="J19" s="31"/>
      <c r="K19" s="31"/>
      <c r="L19" s="31"/>
      <c r="M19" s="31"/>
    </row>
    <row r="20" spans="2:13" ht="15" thickBot="1" x14ac:dyDescent="0.4">
      <c r="B20" s="6"/>
      <c r="C20" s="7"/>
      <c r="D20" s="8"/>
      <c r="E20" s="8"/>
      <c r="F20" s="8"/>
      <c r="G20" s="8"/>
      <c r="H20" s="8"/>
      <c r="I20" s="9"/>
      <c r="J20" s="9"/>
      <c r="K20" s="9"/>
      <c r="L20" s="9"/>
      <c r="M20" s="9"/>
    </row>
    <row r="21" spans="2:13" x14ac:dyDescent="0.35">
      <c r="B21" s="10"/>
      <c r="C21" s="11"/>
      <c r="D21" s="21"/>
      <c r="E21" s="21"/>
      <c r="F21" s="21"/>
      <c r="G21" s="21"/>
      <c r="H21" s="21"/>
      <c r="I21" s="23"/>
      <c r="J21" s="23"/>
      <c r="K21" s="23"/>
      <c r="L21" s="23"/>
      <c r="M21" s="23"/>
    </row>
    <row r="22" spans="2:13" x14ac:dyDescent="0.35">
      <c r="B22" s="14"/>
      <c r="C22" s="15" t="s">
        <v>14</v>
      </c>
      <c r="D22" s="17">
        <v>-105425661.22000003</v>
      </c>
      <c r="E22" s="17">
        <v>-101343328.53999996</v>
      </c>
      <c r="F22" s="17">
        <v>-311537731.35000002</v>
      </c>
      <c r="G22" s="17">
        <v>-306095682.90999997</v>
      </c>
      <c r="H22" s="17">
        <v>-408948504.57999992</v>
      </c>
      <c r="I22" s="31" t="s">
        <v>21</v>
      </c>
      <c r="J22" s="31"/>
      <c r="K22" s="31"/>
      <c r="L22" s="31"/>
      <c r="M22" s="31"/>
    </row>
    <row r="23" spans="2:13" x14ac:dyDescent="0.35">
      <c r="B23" s="14"/>
      <c r="C23" s="15" t="s">
        <v>8</v>
      </c>
      <c r="D23" s="17">
        <v>242344945.58000046</v>
      </c>
      <c r="E23" s="17">
        <v>251972195.01000032</v>
      </c>
      <c r="F23" s="17">
        <v>730453701.8799994</v>
      </c>
      <c r="G23" s="17">
        <v>736343246.56000054</v>
      </c>
      <c r="H23" s="17">
        <v>994681023.6700002</v>
      </c>
      <c r="I23" s="31"/>
      <c r="J23" s="31"/>
      <c r="K23" s="31"/>
      <c r="L23" s="31"/>
      <c r="M23" s="31"/>
    </row>
    <row r="24" spans="2:13" x14ac:dyDescent="0.35">
      <c r="B24" s="14"/>
      <c r="C24" s="15" t="s">
        <v>10</v>
      </c>
      <c r="D24" s="17">
        <v>-5692666.660000002</v>
      </c>
      <c r="E24" s="17">
        <v>-5909916.6499999985</v>
      </c>
      <c r="F24" s="17">
        <v>-17279763.310000002</v>
      </c>
      <c r="G24" s="17">
        <v>-18209027.759999998</v>
      </c>
      <c r="H24" s="17">
        <v>-24112305.529999994</v>
      </c>
      <c r="I24" s="31"/>
      <c r="J24" s="31"/>
      <c r="K24" s="31"/>
      <c r="L24" s="31"/>
      <c r="M24" s="31"/>
    </row>
    <row r="25" spans="2:13" x14ac:dyDescent="0.35">
      <c r="B25" s="14"/>
      <c r="C25" s="15" t="s">
        <v>16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31"/>
      <c r="J25" s="31"/>
      <c r="K25" s="31"/>
      <c r="L25" s="31"/>
      <c r="M25" s="31"/>
    </row>
    <row r="26" spans="2:13" x14ac:dyDescent="0.35">
      <c r="B26" s="14"/>
      <c r="C26" s="15" t="s">
        <v>11</v>
      </c>
      <c r="D26" s="17">
        <v>-1163676.8199999947</v>
      </c>
      <c r="E26" s="17">
        <v>-8498434.4199999962</v>
      </c>
      <c r="F26" s="17">
        <v>-7994775.1299999934</v>
      </c>
      <c r="G26" s="17">
        <v>-27302280.429999996</v>
      </c>
      <c r="H26" s="17">
        <v>-33816720.119999997</v>
      </c>
      <c r="I26" s="31"/>
      <c r="J26" s="31"/>
      <c r="K26" s="31"/>
      <c r="L26" s="31"/>
      <c r="M26" s="31"/>
    </row>
    <row r="27" spans="2:13" x14ac:dyDescent="0.35">
      <c r="B27" s="14"/>
      <c r="C27" s="15" t="s">
        <v>18</v>
      </c>
      <c r="D27" s="17">
        <v>2138321.5499999952</v>
      </c>
      <c r="E27" s="17">
        <v>1028440.1900000013</v>
      </c>
      <c r="F27" s="17">
        <v>322585.17999999598</v>
      </c>
      <c r="G27" s="17">
        <v>3497534.4100000039</v>
      </c>
      <c r="H27" s="17">
        <v>6058706.2599999979</v>
      </c>
      <c r="I27" s="31"/>
      <c r="J27" s="31"/>
      <c r="K27" s="31"/>
      <c r="L27" s="31"/>
      <c r="M27" s="31"/>
    </row>
    <row r="28" spans="2:13" x14ac:dyDescent="0.35">
      <c r="B28" s="14"/>
      <c r="C28" s="15" t="s">
        <v>19</v>
      </c>
      <c r="D28" s="17">
        <v>22890317.000000007</v>
      </c>
      <c r="E28" s="17">
        <v>25522365</v>
      </c>
      <c r="F28" s="17">
        <v>80717134</v>
      </c>
      <c r="G28" s="17">
        <v>78496940</v>
      </c>
      <c r="H28" s="17">
        <v>104571224.00000001</v>
      </c>
      <c r="I28" s="31"/>
      <c r="J28" s="31"/>
      <c r="K28" s="31"/>
      <c r="L28" s="31"/>
      <c r="M28" s="31"/>
    </row>
    <row r="29" spans="2:13" x14ac:dyDescent="0.35">
      <c r="B29" s="18">
        <v>4</v>
      </c>
      <c r="C29" s="19" t="s">
        <v>22</v>
      </c>
      <c r="D29" s="24">
        <f>-D22/(SUM(D23:D28))</f>
        <v>0.40467825068682206</v>
      </c>
      <c r="E29" s="24">
        <f t="shared" ref="E29:G29" si="2">-E22/(SUM(E23:E28))</f>
        <v>0.3837096082092652</v>
      </c>
      <c r="F29" s="24">
        <f t="shared" si="2"/>
        <v>0.39624809100467068</v>
      </c>
      <c r="G29" s="24">
        <f t="shared" si="2"/>
        <v>0.39607300921421251</v>
      </c>
      <c r="H29" s="24">
        <f t="shared" ref="H29" si="3">-H22/(SUM(H23:H28))</f>
        <v>0.39044831072421782</v>
      </c>
      <c r="I29" s="31"/>
      <c r="J29" s="31"/>
      <c r="K29" s="31"/>
      <c r="L29" s="31"/>
      <c r="M29" s="31"/>
    </row>
    <row r="30" spans="2:13" ht="15" thickBot="1" x14ac:dyDescent="0.4">
      <c r="B30" s="6"/>
      <c r="C30" s="7"/>
      <c r="D30" s="8"/>
      <c r="E30" s="8"/>
      <c r="F30" s="8"/>
      <c r="G30" s="8"/>
      <c r="H30" s="8"/>
      <c r="I30" s="9"/>
      <c r="J30" s="9"/>
      <c r="K30" s="9"/>
      <c r="L30" s="9"/>
      <c r="M30" s="9"/>
    </row>
    <row r="31" spans="2:13" x14ac:dyDescent="0.35">
      <c r="B31" s="10"/>
      <c r="C31" s="11"/>
      <c r="D31" s="21"/>
      <c r="E31" s="21"/>
      <c r="F31" s="21"/>
      <c r="G31" s="21"/>
      <c r="H31" s="21"/>
      <c r="I31" s="23"/>
      <c r="J31" s="23"/>
      <c r="K31" s="23"/>
      <c r="L31" s="23"/>
      <c r="M31" s="23"/>
    </row>
    <row r="32" spans="2:13" x14ac:dyDescent="0.35">
      <c r="B32" s="14"/>
      <c r="C32" s="15" t="s">
        <v>23</v>
      </c>
      <c r="D32" s="17">
        <v>115537934.17999998</v>
      </c>
      <c r="E32" s="17">
        <v>123842866.87</v>
      </c>
      <c r="F32" s="17">
        <v>361813354.74999994</v>
      </c>
      <c r="G32" s="17">
        <v>360087279.99000001</v>
      </c>
      <c r="H32" s="17">
        <v>474343993.74450034</v>
      </c>
      <c r="I32" s="31" t="s">
        <v>24</v>
      </c>
      <c r="J32" s="31"/>
      <c r="K32" s="31"/>
      <c r="L32" s="31"/>
      <c r="M32" s="31"/>
    </row>
    <row r="33" spans="2:13" x14ac:dyDescent="0.35">
      <c r="B33" s="14"/>
      <c r="C33" s="25" t="s">
        <v>25</v>
      </c>
      <c r="D33" s="17">
        <v>-1684910.53</v>
      </c>
      <c r="E33" s="17">
        <v>729023.71</v>
      </c>
      <c r="F33" s="17">
        <v>-5611676.71</v>
      </c>
      <c r="G33" s="17">
        <v>-936100.49000000022</v>
      </c>
      <c r="H33" s="17">
        <v>2608563.6999999993</v>
      </c>
      <c r="I33" s="31"/>
      <c r="J33" s="31"/>
      <c r="K33" s="31"/>
      <c r="L33" s="31"/>
      <c r="M33" s="31"/>
    </row>
    <row r="34" spans="2:13" x14ac:dyDescent="0.35">
      <c r="B34" s="14"/>
      <c r="C34" s="15" t="s">
        <v>26</v>
      </c>
      <c r="D34" s="17">
        <v>4652286118.1747751</v>
      </c>
      <c r="E34" s="17">
        <v>4503669991.6124992</v>
      </c>
      <c r="F34" s="17">
        <v>4581095461.6161108</v>
      </c>
      <c r="G34" s="17">
        <v>4381480529.4132566</v>
      </c>
      <c r="H34" s="17">
        <v>4423120001.0901966</v>
      </c>
      <c r="I34" s="31"/>
      <c r="J34" s="31"/>
      <c r="K34" s="31"/>
      <c r="L34" s="31"/>
      <c r="M34" s="31"/>
    </row>
    <row r="35" spans="2:13" x14ac:dyDescent="0.35">
      <c r="B35" s="18">
        <v>5</v>
      </c>
      <c r="C35" s="19" t="s">
        <v>27</v>
      </c>
      <c r="D35" s="24">
        <f>(D32-(D33)*0.75)/D34/D71*D70</f>
        <v>9.9606453291149283E-2</v>
      </c>
      <c r="E35" s="24">
        <f>(E32-(E33)*0.75)/E34/E71*E70</f>
        <v>0.10891207554801685</v>
      </c>
      <c r="F35" s="24">
        <f>(F32-(F33)*0.75)/F34/F71*F70</f>
        <v>0.10682384322301927</v>
      </c>
      <c r="G35" s="24">
        <f>(G32-(G33)*0.75)/G34/G71*G70</f>
        <v>0.1099925706747218</v>
      </c>
      <c r="H35" s="24">
        <f>(H32-(H33)*0.75)/H34/H71*H70</f>
        <v>0.10679962805735946</v>
      </c>
      <c r="I35" s="31"/>
      <c r="J35" s="31"/>
      <c r="K35" s="31"/>
      <c r="L35" s="31"/>
      <c r="M35" s="31"/>
    </row>
    <row r="36" spans="2:13" ht="15" thickBot="1" x14ac:dyDescent="0.4">
      <c r="B36" s="6"/>
      <c r="C36" s="7"/>
      <c r="D36" s="8"/>
      <c r="E36" s="8"/>
      <c r="F36" s="8"/>
      <c r="G36" s="8"/>
      <c r="H36" s="8"/>
      <c r="I36" s="9"/>
      <c r="J36" s="9"/>
      <c r="K36" s="9"/>
      <c r="L36" s="9"/>
      <c r="M36" s="9"/>
    </row>
    <row r="37" spans="2:13" x14ac:dyDescent="0.35">
      <c r="B37" s="10"/>
      <c r="C37" s="11"/>
      <c r="D37" s="21"/>
      <c r="E37" s="21"/>
      <c r="F37" s="21"/>
      <c r="G37" s="21"/>
      <c r="H37" s="21"/>
      <c r="I37" s="23"/>
      <c r="J37" s="23"/>
      <c r="K37" s="23"/>
      <c r="L37" s="23"/>
      <c r="M37" s="23"/>
    </row>
    <row r="38" spans="2:13" x14ac:dyDescent="0.35">
      <c r="B38" s="14"/>
      <c r="C38" s="15" t="s">
        <v>32</v>
      </c>
      <c r="D38" s="17">
        <v>64951842301.110001</v>
      </c>
      <c r="E38" s="17">
        <v>60701520663.44001</v>
      </c>
      <c r="F38" s="17">
        <v>62904239789.080002</v>
      </c>
      <c r="G38" s="17">
        <v>56811511085.976799</v>
      </c>
      <c r="H38" s="17">
        <v>56811511085.976799</v>
      </c>
      <c r="I38" s="31" t="s">
        <v>33</v>
      </c>
      <c r="J38" s="31"/>
      <c r="K38" s="31"/>
      <c r="L38" s="31"/>
      <c r="M38" s="31"/>
    </row>
    <row r="39" spans="2:13" x14ac:dyDescent="0.35">
      <c r="B39" s="14"/>
      <c r="C39" s="25" t="s">
        <v>34</v>
      </c>
      <c r="D39" s="17">
        <v>65967550322.12999</v>
      </c>
      <c r="E39" s="17">
        <v>61499569417.07</v>
      </c>
      <c r="F39" s="17">
        <v>65967550322.12999</v>
      </c>
      <c r="G39" s="17">
        <v>61499569417.07</v>
      </c>
      <c r="H39" s="17">
        <v>62904239789.080002</v>
      </c>
      <c r="I39" s="31"/>
      <c r="J39" s="31"/>
      <c r="K39" s="31"/>
      <c r="L39" s="31"/>
      <c r="M39" s="31"/>
    </row>
    <row r="40" spans="2:13" x14ac:dyDescent="0.35">
      <c r="B40" s="14"/>
      <c r="C40" s="25" t="s">
        <v>35</v>
      </c>
      <c r="D40" s="17">
        <f>D39-D38</f>
        <v>1015708021.019989</v>
      </c>
      <c r="E40" s="17">
        <f t="shared" ref="E40:H40" si="4">E39-E38</f>
        <v>798048753.62998962</v>
      </c>
      <c r="F40" s="17">
        <f t="shared" si="4"/>
        <v>3063310533.0499878</v>
      </c>
      <c r="G40" s="17">
        <f t="shared" si="4"/>
        <v>4688058331.0932007</v>
      </c>
      <c r="H40" s="17">
        <f t="shared" si="4"/>
        <v>6092728703.1032028</v>
      </c>
      <c r="I40" s="31"/>
      <c r="J40" s="31"/>
      <c r="K40" s="31"/>
      <c r="L40" s="31"/>
      <c r="M40" s="31"/>
    </row>
    <row r="41" spans="2:13" x14ac:dyDescent="0.35">
      <c r="B41" s="18">
        <v>7</v>
      </c>
      <c r="C41" s="19" t="s">
        <v>45</v>
      </c>
      <c r="D41" s="24">
        <f>D40/D38</f>
        <v>1.5637863146533582E-2</v>
      </c>
      <c r="E41" s="24">
        <f t="shared" ref="E41:H41" si="5">E40/E38</f>
        <v>1.3147096562123647E-2</v>
      </c>
      <c r="F41" s="24">
        <f t="shared" si="5"/>
        <v>4.869799783482591E-2</v>
      </c>
      <c r="G41" s="24">
        <f t="shared" si="5"/>
        <v>8.2519514821537437E-2</v>
      </c>
      <c r="H41" s="24">
        <f t="shared" si="5"/>
        <v>0.10724461621664409</v>
      </c>
      <c r="I41" s="31"/>
      <c r="J41" s="31"/>
      <c r="K41" s="31"/>
      <c r="L41" s="31"/>
      <c r="M41" s="31"/>
    </row>
    <row r="42" spans="2:13" ht="15" thickBot="1" x14ac:dyDescent="0.4">
      <c r="B42" s="6"/>
      <c r="C42" s="7"/>
      <c r="D42" s="8"/>
      <c r="E42" s="8"/>
      <c r="F42" s="8"/>
      <c r="G42" s="8"/>
      <c r="H42" s="8"/>
      <c r="I42" s="9"/>
      <c r="J42" s="9"/>
      <c r="K42" s="9"/>
      <c r="L42" s="9"/>
      <c r="M42" s="9"/>
    </row>
    <row r="43" spans="2:13" x14ac:dyDescent="0.35">
      <c r="B43" s="10"/>
      <c r="C43" s="11"/>
      <c r="D43" s="21"/>
      <c r="E43" s="21"/>
      <c r="F43" s="21"/>
      <c r="G43" s="21"/>
      <c r="H43" s="21"/>
      <c r="I43" s="23"/>
      <c r="J43" s="23"/>
      <c r="K43" s="23"/>
      <c r="L43" s="23"/>
      <c r="M43" s="23"/>
    </row>
    <row r="44" spans="2:13" x14ac:dyDescent="0.35">
      <c r="B44" s="14"/>
      <c r="C44" s="15" t="s">
        <v>36</v>
      </c>
      <c r="D44" s="17">
        <v>30840596043.870007</v>
      </c>
      <c r="E44" s="17">
        <v>28280444350.559998</v>
      </c>
      <c r="F44" s="17">
        <v>30840596043.870007</v>
      </c>
      <c r="G44" s="17">
        <v>28280444350.559998</v>
      </c>
      <c r="H44" s="17">
        <v>29090219709.189995</v>
      </c>
      <c r="I44" s="31" t="s">
        <v>37</v>
      </c>
      <c r="J44" s="31"/>
      <c r="K44" s="31"/>
      <c r="L44" s="31"/>
      <c r="M44" s="31"/>
    </row>
    <row r="45" spans="2:13" x14ac:dyDescent="0.35">
      <c r="B45" s="14"/>
      <c r="C45" s="25" t="s">
        <v>30</v>
      </c>
      <c r="D45" s="17">
        <v>65967550322.12999</v>
      </c>
      <c r="E45" s="17">
        <v>61499569417.07</v>
      </c>
      <c r="F45" s="17">
        <v>65967550322.12999</v>
      </c>
      <c r="G45" s="17">
        <v>61499569417.07</v>
      </c>
      <c r="H45" s="17">
        <v>62904239789.080002</v>
      </c>
      <c r="I45" s="31"/>
      <c r="J45" s="31"/>
      <c r="K45" s="31"/>
      <c r="L45" s="31"/>
      <c r="M45" s="31"/>
    </row>
    <row r="46" spans="2:13" x14ac:dyDescent="0.35">
      <c r="B46" s="18">
        <v>11</v>
      </c>
      <c r="C46" s="19" t="s">
        <v>38</v>
      </c>
      <c r="D46" s="24">
        <f>D44/D45</f>
        <v>0.46751161583643008</v>
      </c>
      <c r="E46" s="24">
        <f t="shared" ref="E46:H46" si="6">E44/E45</f>
        <v>0.45984784314132765</v>
      </c>
      <c r="F46" s="24">
        <f t="shared" si="6"/>
        <v>0.46751161583643008</v>
      </c>
      <c r="G46" s="24">
        <f t="shared" si="6"/>
        <v>0.45984784314132765</v>
      </c>
      <c r="H46" s="24">
        <f t="shared" si="6"/>
        <v>0.46245244846341782</v>
      </c>
      <c r="I46" s="31"/>
      <c r="J46" s="31"/>
      <c r="K46" s="31"/>
      <c r="L46" s="31"/>
      <c r="M46" s="31"/>
    </row>
    <row r="47" spans="2:13" ht="15" thickBot="1" x14ac:dyDescent="0.4">
      <c r="B47" s="6"/>
      <c r="C47" s="7"/>
      <c r="D47" s="8"/>
      <c r="E47" s="8"/>
      <c r="F47" s="8"/>
      <c r="G47" s="8"/>
      <c r="H47" s="8"/>
      <c r="I47" s="9"/>
      <c r="J47" s="9"/>
      <c r="K47" s="9"/>
      <c r="L47" s="9"/>
      <c r="M47" s="9"/>
    </row>
    <row r="48" spans="2:13" x14ac:dyDescent="0.35">
      <c r="B48" s="10"/>
      <c r="C48" s="11"/>
      <c r="D48" s="21"/>
      <c r="E48" s="21"/>
      <c r="F48" s="21"/>
      <c r="G48" s="21"/>
      <c r="H48" s="21"/>
      <c r="I48" s="23"/>
      <c r="J48" s="23"/>
      <c r="K48" s="23"/>
      <c r="L48" s="23"/>
      <c r="M48" s="23"/>
    </row>
    <row r="49" spans="2:13" x14ac:dyDescent="0.35">
      <c r="B49" s="14"/>
      <c r="C49" s="15" t="s">
        <v>39</v>
      </c>
      <c r="D49" s="17">
        <v>30002745087.450005</v>
      </c>
      <c r="E49" s="17">
        <v>28128204736.459999</v>
      </c>
      <c r="F49" s="17">
        <v>29090219709.189995</v>
      </c>
      <c r="G49" s="17">
        <v>25678105835.130001</v>
      </c>
      <c r="H49" s="17">
        <v>25678105835.130001</v>
      </c>
      <c r="I49" s="31" t="s">
        <v>40</v>
      </c>
      <c r="J49" s="31"/>
      <c r="K49" s="31"/>
      <c r="L49" s="31"/>
      <c r="M49" s="31"/>
    </row>
    <row r="50" spans="2:13" x14ac:dyDescent="0.35">
      <c r="B50" s="14"/>
      <c r="C50" s="15" t="s">
        <v>41</v>
      </c>
      <c r="D50" s="17">
        <v>30840596043.870007</v>
      </c>
      <c r="E50" s="17">
        <v>28280444350.559998</v>
      </c>
      <c r="F50" s="17">
        <v>30840596043.870007</v>
      </c>
      <c r="G50" s="17">
        <v>28280444350.559998</v>
      </c>
      <c r="H50" s="17">
        <v>29090219709.189995</v>
      </c>
      <c r="I50" s="31"/>
      <c r="J50" s="31"/>
      <c r="K50" s="31"/>
      <c r="L50" s="31"/>
      <c r="M50" s="31"/>
    </row>
    <row r="51" spans="2:13" x14ac:dyDescent="0.35">
      <c r="B51" s="14"/>
      <c r="C51" s="15" t="s">
        <v>35</v>
      </c>
      <c r="D51" s="17">
        <f>D50-D49</f>
        <v>837850956.42000198</v>
      </c>
      <c r="E51" s="17">
        <f t="shared" ref="E51:H51" si="7">E50-E49</f>
        <v>152239614.09999847</v>
      </c>
      <c r="F51" s="17">
        <f t="shared" si="7"/>
        <v>1750376334.6800117</v>
      </c>
      <c r="G51" s="17">
        <f t="shared" si="7"/>
        <v>2602338515.4299965</v>
      </c>
      <c r="H51" s="17">
        <f t="shared" si="7"/>
        <v>3412113874.0599937</v>
      </c>
      <c r="I51" s="31"/>
      <c r="J51" s="31"/>
      <c r="K51" s="31"/>
      <c r="L51" s="31"/>
      <c r="M51" s="31"/>
    </row>
    <row r="52" spans="2:13" x14ac:dyDescent="0.35">
      <c r="B52" s="18">
        <v>12</v>
      </c>
      <c r="C52" s="19" t="s">
        <v>42</v>
      </c>
      <c r="D52" s="24">
        <f>D51/D49</f>
        <v>2.7925809920988556E-2</v>
      </c>
      <c r="E52" s="24">
        <f t="shared" ref="E52:H52" si="8">E51/E49</f>
        <v>5.4123473405561602E-3</v>
      </c>
      <c r="F52" s="24">
        <f t="shared" si="8"/>
        <v>6.0170612397507747E-2</v>
      </c>
      <c r="G52" s="24">
        <f t="shared" si="8"/>
        <v>0.1013446448168213</v>
      </c>
      <c r="H52" s="24">
        <f t="shared" si="8"/>
        <v>0.13288027925299339</v>
      </c>
      <c r="I52" s="31"/>
      <c r="J52" s="31"/>
      <c r="K52" s="31"/>
      <c r="L52" s="31"/>
      <c r="M52" s="31"/>
    </row>
    <row r="53" spans="2:13" ht="15" thickBot="1" x14ac:dyDescent="0.4">
      <c r="B53" s="6"/>
      <c r="C53" s="7"/>
      <c r="D53" s="8"/>
      <c r="E53" s="8"/>
      <c r="F53" s="8"/>
      <c r="G53" s="8"/>
      <c r="H53" s="8"/>
      <c r="I53" s="9"/>
      <c r="J53" s="9"/>
      <c r="K53" s="9"/>
      <c r="L53" s="9"/>
      <c r="M53" s="9"/>
    </row>
    <row r="54" spans="2:13" x14ac:dyDescent="0.35">
      <c r="B54" s="10"/>
      <c r="C54" s="11"/>
      <c r="D54" s="21"/>
      <c r="E54" s="21"/>
      <c r="F54" s="21"/>
      <c r="G54" s="21"/>
      <c r="H54" s="21"/>
      <c r="I54" s="22"/>
      <c r="J54" s="22"/>
      <c r="K54" s="22"/>
      <c r="L54" s="22"/>
      <c r="M54" s="22"/>
    </row>
    <row r="55" spans="2:13" ht="14.5" customHeight="1" x14ac:dyDescent="0.35">
      <c r="B55" s="14"/>
      <c r="C55" s="15" t="s">
        <v>46</v>
      </c>
      <c r="D55" s="27">
        <v>-1471060.3900000006</v>
      </c>
      <c r="E55" s="17">
        <v>238629.19000000041</v>
      </c>
      <c r="F55" s="17">
        <v>4997002.5299999993</v>
      </c>
      <c r="G55" s="17">
        <v>436247.29999999981</v>
      </c>
      <c r="H55" s="17">
        <v>3568957.7600000016</v>
      </c>
      <c r="I55" s="33" t="s">
        <v>51</v>
      </c>
      <c r="J55" s="33"/>
      <c r="K55" s="33"/>
      <c r="L55" s="33"/>
      <c r="M55" s="33"/>
    </row>
    <row r="56" spans="2:13" x14ac:dyDescent="0.35">
      <c r="B56" s="14"/>
      <c r="C56" s="25" t="s">
        <v>47</v>
      </c>
      <c r="D56" s="17">
        <v>65631407031.572495</v>
      </c>
      <c r="E56" s="17">
        <v>61046243287.465004</v>
      </c>
      <c r="F56" s="17">
        <v>64332029624.293991</v>
      </c>
      <c r="G56" s="17">
        <v>59187763200.036682</v>
      </c>
      <c r="H56" s="17">
        <v>59948426941.119751</v>
      </c>
      <c r="I56" s="33"/>
      <c r="J56" s="33"/>
      <c r="K56" s="33"/>
      <c r="L56" s="33"/>
      <c r="M56" s="33"/>
    </row>
    <row r="57" spans="2:13" x14ac:dyDescent="0.35">
      <c r="B57" s="18">
        <v>17</v>
      </c>
      <c r="C57" s="19" t="s">
        <v>48</v>
      </c>
      <c r="D57" s="28">
        <f>D55/D56</f>
        <v>-2.2413970026459063E-5</v>
      </c>
      <c r="E57" s="20">
        <f t="shared" ref="E57:H57" si="9">E55/E56</f>
        <v>3.9089905807356959E-6</v>
      </c>
      <c r="F57" s="20">
        <f t="shared" si="9"/>
        <v>7.7675188536457419E-5</v>
      </c>
      <c r="G57" s="20">
        <f t="shared" si="9"/>
        <v>7.3705657455852201E-6</v>
      </c>
      <c r="H57" s="20">
        <f t="shared" si="9"/>
        <v>5.9533801670982406E-5</v>
      </c>
      <c r="I57" s="33"/>
      <c r="J57" s="33"/>
      <c r="K57" s="33"/>
      <c r="L57" s="33"/>
      <c r="M57" s="33"/>
    </row>
    <row r="58" spans="2:13" ht="15" thickBot="1" x14ac:dyDescent="0.4">
      <c r="B58" s="6"/>
      <c r="C58" s="7"/>
      <c r="D58" s="8"/>
      <c r="E58" s="8"/>
      <c r="F58" s="8"/>
      <c r="G58" s="8"/>
      <c r="H58" s="8"/>
      <c r="I58" s="9"/>
      <c r="J58" s="9"/>
      <c r="K58" s="9"/>
      <c r="L58" s="9"/>
      <c r="M58" s="9"/>
    </row>
    <row r="59" spans="2:13" x14ac:dyDescent="0.35">
      <c r="B59" s="10"/>
      <c r="C59" s="11"/>
      <c r="D59" s="21"/>
      <c r="E59" s="21"/>
      <c r="F59" s="21"/>
      <c r="G59" s="21"/>
      <c r="H59" s="21"/>
      <c r="I59" s="23"/>
      <c r="J59" s="23"/>
      <c r="K59" s="23"/>
      <c r="L59" s="23"/>
      <c r="M59" s="23"/>
    </row>
    <row r="60" spans="2:13" ht="14.5" customHeight="1" x14ac:dyDescent="0.35">
      <c r="B60" s="14"/>
      <c r="C60" s="15" t="s">
        <v>49</v>
      </c>
      <c r="D60" s="17">
        <v>46503128.959917806</v>
      </c>
      <c r="E60" s="17">
        <v>39666459.379917897</v>
      </c>
      <c r="F60" s="17">
        <v>46503128.959917806</v>
      </c>
      <c r="G60" s="17">
        <v>39666459.379917897</v>
      </c>
      <c r="H60" s="17">
        <v>42297412.259917803</v>
      </c>
      <c r="I60" s="31" t="s">
        <v>52</v>
      </c>
      <c r="J60" s="31"/>
      <c r="K60" s="31"/>
      <c r="L60" s="31"/>
      <c r="M60" s="31"/>
    </row>
    <row r="61" spans="2:13" x14ac:dyDescent="0.35">
      <c r="B61" s="14"/>
      <c r="C61" s="25" t="s">
        <v>30</v>
      </c>
      <c r="D61" s="17">
        <v>65967550322.12999</v>
      </c>
      <c r="E61" s="17">
        <v>61499569417.07</v>
      </c>
      <c r="F61" s="17">
        <v>65967550322.12999</v>
      </c>
      <c r="G61" s="17">
        <v>61499569417.07</v>
      </c>
      <c r="H61" s="17">
        <v>62904239789.080002</v>
      </c>
      <c r="I61" s="31"/>
      <c r="J61" s="31"/>
      <c r="K61" s="31"/>
      <c r="L61" s="31"/>
      <c r="M61" s="31"/>
    </row>
    <row r="62" spans="2:13" x14ac:dyDescent="0.35">
      <c r="B62" s="18">
        <v>18</v>
      </c>
      <c r="C62" s="19" t="s">
        <v>50</v>
      </c>
      <c r="D62" s="20">
        <f>D60/D61</f>
        <v>7.0493945482037257E-4</v>
      </c>
      <c r="E62" s="20">
        <f t="shared" ref="E62:H62" si="10">E60/E61</f>
        <v>6.4498759513116133E-4</v>
      </c>
      <c r="F62" s="20">
        <f t="shared" si="10"/>
        <v>7.0493945482037257E-4</v>
      </c>
      <c r="G62" s="20">
        <f t="shared" si="10"/>
        <v>6.4498759513116133E-4</v>
      </c>
      <c r="H62" s="20">
        <f t="shared" si="10"/>
        <v>6.7240956097303496E-4</v>
      </c>
      <c r="I62" s="31"/>
      <c r="J62" s="31"/>
      <c r="K62" s="31"/>
      <c r="L62" s="31"/>
      <c r="M62" s="31"/>
    </row>
    <row r="63" spans="2:13" ht="15" thickBot="1" x14ac:dyDescent="0.4">
      <c r="B63" s="6"/>
      <c r="C63" s="7"/>
      <c r="D63" s="29"/>
      <c r="E63" s="8"/>
      <c r="F63" s="8"/>
      <c r="G63" s="8"/>
      <c r="H63" s="8"/>
      <c r="I63" s="9"/>
      <c r="J63" s="9"/>
      <c r="K63" s="9"/>
      <c r="L63" s="9"/>
      <c r="M63" s="9"/>
    </row>
    <row r="64" spans="2:13" x14ac:dyDescent="0.35">
      <c r="B64" s="10"/>
      <c r="C64" s="11"/>
      <c r="D64" s="21"/>
      <c r="E64" s="21"/>
      <c r="F64" s="21"/>
      <c r="G64" s="21"/>
      <c r="H64" s="21"/>
      <c r="I64" s="23"/>
      <c r="J64" s="23"/>
      <c r="K64" s="23"/>
      <c r="L64" s="23"/>
      <c r="M64" s="23"/>
    </row>
    <row r="65" spans="2:13" x14ac:dyDescent="0.35">
      <c r="B65" s="14"/>
      <c r="C65" s="15" t="s">
        <v>28</v>
      </c>
      <c r="D65" s="17">
        <v>11649000</v>
      </c>
      <c r="E65" s="17">
        <v>39193000</v>
      </c>
      <c r="F65" s="17">
        <v>11649000</v>
      </c>
      <c r="G65" s="17">
        <v>39193000</v>
      </c>
      <c r="H65" s="17">
        <v>19509000</v>
      </c>
      <c r="I65" s="31" t="s">
        <v>29</v>
      </c>
      <c r="J65" s="31"/>
      <c r="K65" s="31"/>
      <c r="L65" s="31"/>
      <c r="M65" s="31"/>
    </row>
    <row r="66" spans="2:13" x14ac:dyDescent="0.35">
      <c r="B66" s="14"/>
      <c r="C66" s="25" t="s">
        <v>30</v>
      </c>
      <c r="D66" s="17">
        <v>65967550322.12999</v>
      </c>
      <c r="E66" s="17">
        <v>61499569417.07</v>
      </c>
      <c r="F66" s="17">
        <v>65967550322.12999</v>
      </c>
      <c r="G66" s="17">
        <v>61499569417.07</v>
      </c>
      <c r="H66" s="17">
        <v>62904239789.080002</v>
      </c>
      <c r="I66" s="31"/>
      <c r="J66" s="31"/>
      <c r="K66" s="31"/>
      <c r="L66" s="31"/>
      <c r="M66" s="31"/>
    </row>
    <row r="67" spans="2:13" x14ac:dyDescent="0.35">
      <c r="B67" s="18">
        <v>19</v>
      </c>
      <c r="C67" s="19" t="s">
        <v>31</v>
      </c>
      <c r="D67" s="20">
        <f>D65/D66</f>
        <v>1.7658682099177685E-4</v>
      </c>
      <c r="E67" s="20">
        <f t="shared" ref="E67:H67" si="11">E65/E66</f>
        <v>6.3728901472798725E-4</v>
      </c>
      <c r="F67" s="20">
        <f t="shared" si="11"/>
        <v>1.7658682099177685E-4</v>
      </c>
      <c r="G67" s="20">
        <f t="shared" si="11"/>
        <v>6.3728901472798725E-4</v>
      </c>
      <c r="H67" s="20">
        <f t="shared" si="11"/>
        <v>3.101380775829153E-4</v>
      </c>
      <c r="I67" s="31"/>
      <c r="J67" s="31"/>
      <c r="K67" s="31"/>
      <c r="L67" s="31"/>
      <c r="M67" s="31"/>
    </row>
    <row r="68" spans="2:13" ht="15" thickBot="1" x14ac:dyDescent="0.4">
      <c r="B68" s="6"/>
      <c r="C68" s="7"/>
      <c r="D68" s="8"/>
      <c r="E68" s="8"/>
      <c r="F68" s="8"/>
      <c r="G68" s="8"/>
      <c r="H68" s="8"/>
      <c r="I68" s="9"/>
      <c r="J68" s="9"/>
      <c r="K68" s="9"/>
      <c r="L68" s="9"/>
      <c r="M68" s="9"/>
    </row>
    <row r="69" spans="2:13" x14ac:dyDescent="0.35">
      <c r="B69" s="10"/>
      <c r="C69" s="11"/>
      <c r="D69" s="21"/>
      <c r="E69" s="21"/>
      <c r="F69" s="21"/>
      <c r="G69" s="21"/>
      <c r="H69" s="21"/>
      <c r="I69" s="23"/>
      <c r="J69" s="23"/>
      <c r="K69" s="23"/>
      <c r="L69" s="23"/>
      <c r="M69" s="23"/>
    </row>
    <row r="70" spans="2:13" x14ac:dyDescent="0.35">
      <c r="C70" s="23" t="s">
        <v>43</v>
      </c>
      <c r="D70" s="23">
        <v>365</v>
      </c>
      <c r="E70" s="23">
        <v>366</v>
      </c>
      <c r="F70" s="23">
        <v>365</v>
      </c>
      <c r="G70" s="23">
        <v>366</v>
      </c>
      <c r="H70" s="23">
        <v>366</v>
      </c>
      <c r="I70" s="23"/>
      <c r="J70" s="23"/>
      <c r="K70" s="23"/>
      <c r="L70" s="23"/>
      <c r="M70" s="23"/>
    </row>
    <row r="71" spans="2:13" x14ac:dyDescent="0.35">
      <c r="C71" s="23" t="s">
        <v>44</v>
      </c>
      <c r="D71" s="23">
        <v>92</v>
      </c>
      <c r="E71" s="23">
        <v>92</v>
      </c>
      <c r="F71" s="23">
        <v>273</v>
      </c>
      <c r="G71" s="23">
        <v>274</v>
      </c>
      <c r="H71" s="23">
        <v>366</v>
      </c>
      <c r="I71" s="23"/>
      <c r="J71" s="23"/>
      <c r="K71" s="23"/>
      <c r="L71" s="23"/>
      <c r="M71" s="23"/>
    </row>
    <row r="72" spans="2:13" ht="15" thickBot="1" x14ac:dyDescent="0.4">
      <c r="B72" s="6"/>
      <c r="C72" s="7"/>
      <c r="D72" s="8"/>
      <c r="E72" s="8"/>
      <c r="F72" s="8"/>
      <c r="G72" s="8"/>
      <c r="H72" s="8"/>
      <c r="I72" s="9"/>
      <c r="J72" s="9"/>
      <c r="K72" s="9"/>
      <c r="L72" s="9"/>
      <c r="M72" s="9"/>
    </row>
    <row r="75" spans="2:13" x14ac:dyDescent="0.35">
      <c r="D75" s="26"/>
    </row>
  </sheetData>
  <mergeCells count="11">
    <mergeCell ref="I65:M67"/>
    <mergeCell ref="I3:M3"/>
    <mergeCell ref="I5:M9"/>
    <mergeCell ref="I12:M19"/>
    <mergeCell ref="I22:M29"/>
    <mergeCell ref="I32:M35"/>
    <mergeCell ref="I38:M41"/>
    <mergeCell ref="I44:M46"/>
    <mergeCell ref="I49:M52"/>
    <mergeCell ref="I60:M62"/>
    <mergeCell ref="I55:M57"/>
  </mergeCells>
  <pageMargins left="0.7" right="0.7" top="0.75" bottom="0.75" header="0.3" footer="0.3"/>
  <headerFooter>
    <oddFooter>&amp;C_x000D_&amp;1#&amp;"Calibri"&amp;11&amp;Kad921e BESKYTTET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2593fc-91ae-4c03-82a7-e60e9eb47416">
      <Terms xmlns="http://schemas.microsoft.com/office/infopath/2007/PartnerControls"/>
    </lcf76f155ced4ddcb4097134ff3c332f>
    <TaxCatchAll xmlns="709f70ce-d2cb-4a46-8c72-f83f41b82c5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19423855179AF4E94482673ACB6BE46" ma:contentTypeVersion="16" ma:contentTypeDescription="Opprett et nytt dokument." ma:contentTypeScope="" ma:versionID="3bca9471c22ac01d8fb92b663087cbe0">
  <xsd:schema xmlns:xsd="http://www.w3.org/2001/XMLSchema" xmlns:xs="http://www.w3.org/2001/XMLSchema" xmlns:p="http://schemas.microsoft.com/office/2006/metadata/properties" xmlns:ns2="ff2593fc-91ae-4c03-82a7-e60e9eb47416" xmlns:ns3="709f70ce-d2cb-4a46-8c72-f83f41b82c5f" targetNamespace="http://schemas.microsoft.com/office/2006/metadata/properties" ma:root="true" ma:fieldsID="cdec656efdfe809fd66780c9f5996e62" ns2:_="" ns3:_="">
    <xsd:import namespace="ff2593fc-91ae-4c03-82a7-e60e9eb47416"/>
    <xsd:import namespace="709f70ce-d2cb-4a46-8c72-f83f41b82c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2593fc-91ae-4c03-82a7-e60e9eb474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emerkelapper" ma:readOnly="false" ma:fieldId="{5cf76f15-5ced-4ddc-b409-7134ff3c332f}" ma:taxonomyMulti="true" ma:sspId="70e1d460-43d4-4c34-8f42-fbf0878efc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9f70ce-d2cb-4a46-8c72-f83f41b82c5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9ca32032-f31c-4a6a-b625-b43d18ec7464}" ma:internalName="TaxCatchAll" ma:showField="CatchAllData" ma:web="709f70ce-d2cb-4a46-8c72-f83f41b82c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21DBAA-36AE-4BCB-B6BC-F1731AB68140}">
  <ds:schemaRefs>
    <ds:schemaRef ds:uri="http://schemas.microsoft.com/office/2006/metadata/properties"/>
    <ds:schemaRef ds:uri="http://schemas.microsoft.com/office/infopath/2007/PartnerControls"/>
    <ds:schemaRef ds:uri="ff2593fc-91ae-4c03-82a7-e60e9eb47416"/>
    <ds:schemaRef ds:uri="709f70ce-d2cb-4a46-8c72-f83f41b82c5f"/>
  </ds:schemaRefs>
</ds:datastoreItem>
</file>

<file path=customXml/itemProps2.xml><?xml version="1.0" encoding="utf-8"?>
<ds:datastoreItem xmlns:ds="http://schemas.openxmlformats.org/officeDocument/2006/customXml" ds:itemID="{A30DCFDB-0D90-410E-B7E1-433886364D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9CCC07-39A4-4BCA-BB6E-4A49AE44B3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 Marie Dolmseth</dc:creator>
  <cp:lastModifiedBy>Anders Blystad Bjerke</cp:lastModifiedBy>
  <dcterms:created xsi:type="dcterms:W3CDTF">2025-10-15T13:07:38Z</dcterms:created>
  <dcterms:modified xsi:type="dcterms:W3CDTF">2025-10-28T12:27:50Z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769e25-4e49-494a-a594-b4a38ae5b775_Enabled">
    <vt:lpwstr>true</vt:lpwstr>
  </property>
  <property fmtid="{D5CDD505-2E9C-101B-9397-08002B2CF9AE}" pid="3" name="MSIP_Label_a7769e25-4e49-494a-a594-b4a38ae5b775_SetDate">
    <vt:lpwstr>2025-10-15T13:11:12Z</vt:lpwstr>
  </property>
  <property fmtid="{D5CDD505-2E9C-101B-9397-08002B2CF9AE}" pid="4" name="MSIP_Label_a7769e25-4e49-494a-a594-b4a38ae5b775_Method">
    <vt:lpwstr>Privileged</vt:lpwstr>
  </property>
  <property fmtid="{D5CDD505-2E9C-101B-9397-08002B2CF9AE}" pid="5" name="MSIP_Label_a7769e25-4e49-494a-a594-b4a38ae5b775_Name">
    <vt:lpwstr>OBOS Beskyttet</vt:lpwstr>
  </property>
  <property fmtid="{D5CDD505-2E9C-101B-9397-08002B2CF9AE}" pid="6" name="MSIP_Label_a7769e25-4e49-494a-a594-b4a38ae5b775_SiteId">
    <vt:lpwstr>b4377ef1-c046-4443-9d44-349c6e4902fa</vt:lpwstr>
  </property>
  <property fmtid="{D5CDD505-2E9C-101B-9397-08002B2CF9AE}" pid="7" name="MSIP_Label_a7769e25-4e49-494a-a594-b4a38ae5b775_ActionId">
    <vt:lpwstr>00ac034d-9ca5-4771-bde5-0f07e0e18c49</vt:lpwstr>
  </property>
  <property fmtid="{D5CDD505-2E9C-101B-9397-08002B2CF9AE}" pid="8" name="MSIP_Label_a7769e25-4e49-494a-a594-b4a38ae5b775_ContentBits">
    <vt:lpwstr>2</vt:lpwstr>
  </property>
  <property fmtid="{D5CDD505-2E9C-101B-9397-08002B2CF9AE}" pid="9" name="MSIP_Label_a7769e25-4e49-494a-a594-b4a38ae5b775_Tag">
    <vt:lpwstr>10, 0, 1, 1</vt:lpwstr>
  </property>
  <property fmtid="{D5CDD505-2E9C-101B-9397-08002B2CF9AE}" pid="10" name="MediaServiceImageTags">
    <vt:lpwstr/>
  </property>
  <property fmtid="{D5CDD505-2E9C-101B-9397-08002B2CF9AE}" pid="11" name="ContentTypeId">
    <vt:lpwstr>0x010100C19423855179AF4E94482673ACB6BE46</vt:lpwstr>
  </property>
</Properties>
</file>